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5\Bílina\Bazén - TS\"/>
    </mc:Choice>
  </mc:AlternateContent>
  <bookViews>
    <workbookView xWindow="0" yWindow="0" windowWidth="0" windowHeight="0"/>
  </bookViews>
  <sheets>
    <sheet name="Rekapitulace stavby" sheetId="1" r:id="rId1"/>
    <sheet name="1 - Stavební práce - bazé..." sheetId="2" r:id="rId2"/>
    <sheet name="2 - VR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'1 - Stavební práce - bazé...'!$C$91:$K$343</definedName>
    <definedName name="_xlnm.Print_Area" localSheetId="1">'1 - Stavební práce - bazé...'!$C$4:$J$39,'1 - Stavební práce - bazé...'!$C$45:$J$73,'1 - Stavební práce - bazé...'!$C$79:$K$343</definedName>
    <definedName name="_xlnm.Print_Titles" localSheetId="1">'1 - Stavební práce - bazé...'!$91:$91</definedName>
    <definedName name="_xlnm._FilterDatabase" localSheetId="2" hidden="1">'2 - VRN'!$C$82:$K$96</definedName>
    <definedName name="_xlnm.Print_Area" localSheetId="2">'2 - VRN'!$C$4:$J$39,'2 - VRN'!$C$45:$J$64,'2 - VRN'!$C$70:$K$96</definedName>
    <definedName name="_xlnm.Print_Titles" localSheetId="2">'2 - VRN'!$82:$82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4"/>
  <c r="BH94"/>
  <c r="BG94"/>
  <c r="BF94"/>
  <c r="T94"/>
  <c r="T93"/>
  <c r="R94"/>
  <c r="R93"/>
  <c r="P94"/>
  <c r="P93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6"/>
  <c i="3" r="F79"/>
  <c r="F77"/>
  <c r="E75"/>
  <c r="F54"/>
  <c r="F52"/>
  <c r="E50"/>
  <c r="J24"/>
  <c r="E24"/>
  <c r="J55"/>
  <c r="J23"/>
  <c r="J21"/>
  <c r="E21"/>
  <c r="J79"/>
  <c r="J20"/>
  <c r="J18"/>
  <c r="E18"/>
  <c r="F80"/>
  <c r="J17"/>
  <c r="J12"/>
  <c r="J52"/>
  <c r="E7"/>
  <c r="E48"/>
  <c i="2" r="J37"/>
  <c r="J36"/>
  <c i="1" r="AY55"/>
  <c i="2" r="J35"/>
  <c i="1" r="AX55"/>
  <c i="2" r="BI334"/>
  <c r="BH334"/>
  <c r="BG334"/>
  <c r="BF334"/>
  <c r="T334"/>
  <c r="R334"/>
  <c r="P334"/>
  <c r="BI324"/>
  <c r="BH324"/>
  <c r="BG324"/>
  <c r="BF324"/>
  <c r="T324"/>
  <c r="R324"/>
  <c r="P324"/>
  <c r="BI314"/>
  <c r="BH314"/>
  <c r="BG314"/>
  <c r="BF314"/>
  <c r="T314"/>
  <c r="R314"/>
  <c r="P314"/>
  <c r="BI304"/>
  <c r="BH304"/>
  <c r="BG304"/>
  <c r="BF304"/>
  <c r="T304"/>
  <c r="R304"/>
  <c r="P304"/>
  <c r="BI294"/>
  <c r="BH294"/>
  <c r="BG294"/>
  <c r="BF294"/>
  <c r="T294"/>
  <c r="R294"/>
  <c r="P294"/>
  <c r="BI288"/>
  <c r="BH288"/>
  <c r="BG288"/>
  <c r="BF288"/>
  <c r="T288"/>
  <c r="R288"/>
  <c r="P288"/>
  <c r="BI280"/>
  <c r="BH280"/>
  <c r="BG280"/>
  <c r="BF280"/>
  <c r="T280"/>
  <c r="R280"/>
  <c r="P280"/>
  <c r="BI272"/>
  <c r="BH272"/>
  <c r="BG272"/>
  <c r="BF272"/>
  <c r="T272"/>
  <c r="R272"/>
  <c r="P272"/>
  <c r="BI268"/>
  <c r="BH268"/>
  <c r="BG268"/>
  <c r="BF268"/>
  <c r="T268"/>
  <c r="R268"/>
  <c r="P268"/>
  <c r="BI260"/>
  <c r="BH260"/>
  <c r="BG260"/>
  <c r="BF260"/>
  <c r="T260"/>
  <c r="R260"/>
  <c r="P260"/>
  <c r="BI252"/>
  <c r="BH252"/>
  <c r="BG252"/>
  <c r="BF252"/>
  <c r="T252"/>
  <c r="R252"/>
  <c r="P252"/>
  <c r="BI247"/>
  <c r="BH247"/>
  <c r="BG247"/>
  <c r="BF247"/>
  <c r="T247"/>
  <c r="R247"/>
  <c r="P247"/>
  <c r="BI239"/>
  <c r="BH239"/>
  <c r="BG239"/>
  <c r="BF239"/>
  <c r="T239"/>
  <c r="R239"/>
  <c r="P239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5"/>
  <c r="BH215"/>
  <c r="BG215"/>
  <c r="BF215"/>
  <c r="T215"/>
  <c r="R215"/>
  <c r="P215"/>
  <c r="BI209"/>
  <c r="BH209"/>
  <c r="BG209"/>
  <c r="BF209"/>
  <c r="T209"/>
  <c r="R209"/>
  <c r="P209"/>
  <c r="BI203"/>
  <c r="BH203"/>
  <c r="BG203"/>
  <c r="BF203"/>
  <c r="T203"/>
  <c r="T202"/>
  <c r="R203"/>
  <c r="R202"/>
  <c r="P203"/>
  <c r="P202"/>
  <c r="BI198"/>
  <c r="BH198"/>
  <c r="BG198"/>
  <c r="BF198"/>
  <c r="T198"/>
  <c r="T197"/>
  <c r="R198"/>
  <c r="R197"/>
  <c r="P198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78"/>
  <c r="BH178"/>
  <c r="BG178"/>
  <c r="BF178"/>
  <c r="T178"/>
  <c r="R178"/>
  <c r="P178"/>
  <c r="BI173"/>
  <c r="BH173"/>
  <c r="BG173"/>
  <c r="BF173"/>
  <c r="T173"/>
  <c r="R173"/>
  <c r="P173"/>
  <c r="BI167"/>
  <c r="BH167"/>
  <c r="BG167"/>
  <c r="BF167"/>
  <c r="T167"/>
  <c r="R167"/>
  <c r="P167"/>
  <c r="BI159"/>
  <c r="BH159"/>
  <c r="BG159"/>
  <c r="BF159"/>
  <c r="T159"/>
  <c r="R159"/>
  <c r="P159"/>
  <c r="BI153"/>
  <c r="BH153"/>
  <c r="BG153"/>
  <c r="BF153"/>
  <c r="T153"/>
  <c r="R153"/>
  <c r="P153"/>
  <c r="BI145"/>
  <c r="BH145"/>
  <c r="BG145"/>
  <c r="BF145"/>
  <c r="T145"/>
  <c r="R145"/>
  <c r="P145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8"/>
  <c r="BH118"/>
  <c r="BG118"/>
  <c r="BF118"/>
  <c r="T118"/>
  <c r="R118"/>
  <c r="P118"/>
  <c r="BI113"/>
  <c r="BH113"/>
  <c r="BG113"/>
  <c r="BF113"/>
  <c r="T113"/>
  <c r="R113"/>
  <c r="P113"/>
  <c r="BI106"/>
  <c r="BH106"/>
  <c r="BG106"/>
  <c r="BF106"/>
  <c r="T106"/>
  <c r="R106"/>
  <c r="P106"/>
  <c r="BI96"/>
  <c r="BH96"/>
  <c r="BG96"/>
  <c r="BF96"/>
  <c r="T96"/>
  <c r="R96"/>
  <c r="P96"/>
  <c r="F88"/>
  <c r="F86"/>
  <c r="E84"/>
  <c r="F54"/>
  <c r="F52"/>
  <c r="E50"/>
  <c r="J24"/>
  <c r="E24"/>
  <c r="J89"/>
  <c r="J23"/>
  <c r="J21"/>
  <c r="E21"/>
  <c r="J54"/>
  <c r="J20"/>
  <c r="J18"/>
  <c r="E18"/>
  <c r="F89"/>
  <c r="J17"/>
  <c r="J12"/>
  <c r="J86"/>
  <c r="E7"/>
  <c r="E82"/>
  <c i="1" r="L50"/>
  <c r="AM50"/>
  <c r="AM49"/>
  <c r="L49"/>
  <c r="AM47"/>
  <c r="L47"/>
  <c r="L45"/>
  <c r="L44"/>
  <c i="2" r="J252"/>
  <c r="J184"/>
  <c r="BK233"/>
  <c r="J118"/>
  <c r="BK153"/>
  <c r="J227"/>
  <c r="BK184"/>
  <c i="3" r="J90"/>
  <c i="2" r="BK209"/>
  <c r="BK314"/>
  <c r="J124"/>
  <c r="BK145"/>
  <c r="J203"/>
  <c r="J153"/>
  <c r="BK280"/>
  <c r="J159"/>
  <c r="BK252"/>
  <c r="J129"/>
  <c r="J167"/>
  <c r="J314"/>
  <c r="BK187"/>
  <c i="3" r="J94"/>
  <c i="2" r="J288"/>
  <c i="1" r="AS54"/>
  <c i="2" r="BK260"/>
  <c r="BK106"/>
  <c r="J194"/>
  <c r="J96"/>
  <c r="BK227"/>
  <c r="BK129"/>
  <c r="J209"/>
  <c r="J233"/>
  <c r="BK96"/>
  <c r="BK191"/>
  <c r="BK334"/>
  <c r="BK215"/>
  <c r="J324"/>
  <c r="J191"/>
  <c r="J280"/>
  <c r="BK113"/>
  <c r="J198"/>
  <c i="3" r="BK94"/>
  <c i="2" r="J272"/>
  <c r="J140"/>
  <c r="BK203"/>
  <c r="BK294"/>
  <c r="J134"/>
  <c r="J215"/>
  <c i="3" r="BK90"/>
  <c i="2" r="BK268"/>
  <c r="J334"/>
  <c r="J178"/>
  <c r="J173"/>
  <c r="BK239"/>
  <c i="3" r="J86"/>
  <c i="2" r="J247"/>
  <c r="J113"/>
  <c r="J239"/>
  <c r="J106"/>
  <c r="BK140"/>
  <c r="BK221"/>
  <c r="BK118"/>
  <c r="BK324"/>
  <c r="J221"/>
  <c r="BK272"/>
  <c r="J145"/>
  <c r="J187"/>
  <c r="BK288"/>
  <c r="BK159"/>
  <c r="J304"/>
  <c r="BK167"/>
  <c r="BK247"/>
  <c r="BK304"/>
  <c r="BK124"/>
  <c r="BK178"/>
  <c r="J260"/>
  <c r="BK194"/>
  <c r="J294"/>
  <c r="BK134"/>
  <c r="BK198"/>
  <c r="J268"/>
  <c r="BK173"/>
  <c i="3" r="BK86"/>
  <c i="2" l="1" r="P158"/>
  <c r="T158"/>
  <c r="R158"/>
  <c r="BK112"/>
  <c r="T112"/>
  <c r="BK172"/>
  <c r="J172"/>
  <c r="J66"/>
  <c r="BK183"/>
  <c r="J183"/>
  <c r="J67"/>
  <c r="R183"/>
  <c r="BK238"/>
  <c r="J238"/>
  <c r="J72"/>
  <c r="P238"/>
  <c r="BK95"/>
  <c r="BK94"/>
  <c r="J94"/>
  <c r="J61"/>
  <c r="T95"/>
  <c r="T94"/>
  <c r="R112"/>
  <c r="P172"/>
  <c r="T172"/>
  <c r="T183"/>
  <c r="BK208"/>
  <c r="J208"/>
  <c r="J71"/>
  <c r="T208"/>
  <c r="R238"/>
  <c r="P95"/>
  <c r="P94"/>
  <c r="R95"/>
  <c r="R94"/>
  <c r="P112"/>
  <c r="R172"/>
  <c r="P183"/>
  <c r="P208"/>
  <c r="P201"/>
  <c r="R208"/>
  <c r="R201"/>
  <c r="T238"/>
  <c r="BK202"/>
  <c r="J202"/>
  <c r="J70"/>
  <c r="BK158"/>
  <c r="J158"/>
  <c r="J65"/>
  <c r="BK197"/>
  <c r="J197"/>
  <c r="J68"/>
  <c i="3" r="BK85"/>
  <c r="J85"/>
  <c r="J61"/>
  <c r="BK89"/>
  <c r="J89"/>
  <c r="J62"/>
  <c r="BK93"/>
  <c r="J93"/>
  <c r="J63"/>
  <c i="2" r="J95"/>
  <c r="J62"/>
  <c r="J112"/>
  <c r="J64"/>
  <c i="3" r="J54"/>
  <c r="E73"/>
  <c r="J77"/>
  <c r="J80"/>
  <c r="BE86"/>
  <c r="F55"/>
  <c r="BE90"/>
  <c r="BE94"/>
  <c i="2" r="BE106"/>
  <c r="BE124"/>
  <c r="BE129"/>
  <c r="BE140"/>
  <c r="BE247"/>
  <c r="BE272"/>
  <c r="BE294"/>
  <c r="BE324"/>
  <c r="J52"/>
  <c r="J55"/>
  <c r="BE113"/>
  <c r="BE178"/>
  <c r="BE184"/>
  <c r="BE191"/>
  <c r="BE203"/>
  <c r="BE209"/>
  <c r="BE215"/>
  <c r="BE227"/>
  <c r="BE268"/>
  <c r="BE288"/>
  <c r="E48"/>
  <c r="F55"/>
  <c r="J88"/>
  <c r="BE134"/>
  <c r="BE153"/>
  <c r="BE159"/>
  <c r="BE194"/>
  <c r="BE221"/>
  <c r="BE260"/>
  <c r="BE280"/>
  <c r="BE304"/>
  <c r="BE334"/>
  <c r="BE96"/>
  <c r="BE118"/>
  <c r="BE145"/>
  <c r="BE167"/>
  <c r="BE173"/>
  <c r="BE187"/>
  <c r="BE198"/>
  <c r="BE233"/>
  <c r="BE239"/>
  <c r="BE252"/>
  <c r="BE314"/>
  <c r="F34"/>
  <c i="1" r="BA55"/>
  <c i="3" r="F37"/>
  <c i="1" r="BD56"/>
  <c i="3" r="F34"/>
  <c i="1" r="BA56"/>
  <c i="2" r="F35"/>
  <c i="1" r="BB55"/>
  <c i="2" r="J34"/>
  <c i="1" r="AW55"/>
  <c i="3" r="J34"/>
  <c i="1" r="AW56"/>
  <c i="3" r="F36"/>
  <c i="1" r="BC56"/>
  <c i="2" r="F37"/>
  <c i="1" r="BD55"/>
  <c i="2" r="F36"/>
  <c i="1" r="BC55"/>
  <c i="3" r="F35"/>
  <c i="1" r="BB56"/>
  <c i="2" l="1" r="T201"/>
  <c r="P111"/>
  <c r="R111"/>
  <c r="P93"/>
  <c r="P92"/>
  <c i="1" r="AU55"/>
  <c i="2" r="T111"/>
  <c r="T93"/>
  <c r="T92"/>
  <c r="R93"/>
  <c r="R92"/>
  <c r="BK111"/>
  <c r="J111"/>
  <c r="J63"/>
  <c r="BK201"/>
  <c r="J201"/>
  <c r="J69"/>
  <c i="3" r="BK84"/>
  <c r="BK83"/>
  <c r="J83"/>
  <c r="J59"/>
  <c i="1" r="AU54"/>
  <c r="BC54"/>
  <c r="W32"/>
  <c r="BA54"/>
  <c r="AW54"/>
  <c r="AK30"/>
  <c r="BD54"/>
  <c r="W33"/>
  <c i="3" r="J33"/>
  <c i="1" r="AV56"/>
  <c r="AT56"/>
  <c r="BB54"/>
  <c r="AX54"/>
  <c i="3" r="F33"/>
  <c i="1" r="AZ56"/>
  <c i="2" r="F33"/>
  <c i="1" r="AZ55"/>
  <c i="2" r="J33"/>
  <c i="1" r="AV55"/>
  <c r="AT55"/>
  <c i="3" l="1" r="J84"/>
  <c r="J60"/>
  <c i="2" r="BK93"/>
  <c r="J93"/>
  <c r="J60"/>
  <c i="3" r="J30"/>
  <c i="1" r="AG56"/>
  <c r="W30"/>
  <c r="W31"/>
  <c r="AZ54"/>
  <c r="AV54"/>
  <c r="AK29"/>
  <c r="AY54"/>
  <c i="3" l="1" r="J39"/>
  <c i="2" r="BK92"/>
  <c r="J92"/>
  <c i="1" r="AN56"/>
  <c i="2" r="J30"/>
  <c i="1" r="AG55"/>
  <c r="AG54"/>
  <c r="AK26"/>
  <c r="AK35"/>
  <c r="W29"/>
  <c r="AT54"/>
  <c i="2" l="1" r="J59"/>
  <c r="J39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<sst xmlns="http://schemas.openxmlformats.org/spreadsheetml/2006/main">
  <si>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</si>
  <si>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</si>
  <si>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</si>
  <si>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</si>
  <si>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</si>
  <si>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{163f180b-5f12-411a-9f44-9436465b3c9c}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</si>
  <si>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</si>
  <si>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</si>
  <si>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</si>
  <si>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</si>
  <si>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</si>
  <si>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</si>
  <si>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</si>
  <si>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</si>
  <si>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2025/02/15d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</si>
  <si>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</si>
  <si>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</si>
  <si>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nátěrů - koupaliště Kyselka, Bílina</t>
  </si>
  <si>
    <t>KSO:</t>
  </si>
  <si>
    <t/>
  </si>
  <si>
    <t>CC-CZ:</t>
  </si>
  <si>
    <t>Místo:</t>
  </si>
  <si>
    <t>Bílina</t>
  </si>
  <si>
    <t>Datum:</t>
  </si>
  <si>
    <t>22. 2. 2025</t>
  </si>
  <si>
    <t>Zadavatel:</t>
  </si>
  <si>
    <t>IČ:</t>
  </si>
  <si>
    <t>70885222</t>
  </si>
  <si>
    <t>MTS Bílina,přísp.org.,Teplická 899, 418 01 Bílina</t>
  </si>
  <si>
    <t>DIČ:</t>
  </si>
  <si>
    <t>CZ70885222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</si>
  <si>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</si>
  <si>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</si>
  <si>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</si>
  <si>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</si>
  <si>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</si>
  <si>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</si>
  <si>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</si>
  <si>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</si>
  <si>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</si>
  <si>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</si>
  <si>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</si>
  <si>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</si>
  <si>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</si>
  <si>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</si>
  <si>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</si>
  <si>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</si>
  <si>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</si>
  <si>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</si>
  <si>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</si>
  <si>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</si>
  <si>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</si>
  <si>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</si>
  <si>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</si>
  <si>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</si>
  <si>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</si>
  <si>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</si>
  <si>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</si>
  <si>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</si>
  <si>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</si>
  <si>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</si>
  <si>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</si>
  <si>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</si>
  <si>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</si>
  <si>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</si>
  <si>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</si>
  <si>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</si>
  <si>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</si>
  <si>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</si>
  <si>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</si>
  <si>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</si>
  <si>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</si>
  <si>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</si>
  <si>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</si>
  <si>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</si>
  <si>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</si>
  <si>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</si>
  <si>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</si>
  <si>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</si>
  <si>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 - bazén stěny, brodítka, dětský bazén, skokanská věž - podlahy,stěny</t>
  </si>
  <si>
    <t>STA</t>
  </si>
  <si>
    <t>{b2cfbe8b-e7c3-4b57-bedc-8b4ab4f57344}</t>
  </si>
  <si>
    <t>2</t>
  </si>
  <si>
    <t>VRN</t>
  </si>
  <si>
    <t>{1a573cce-1a55-48ad-8c2c-3d6b72b8a91d}</t>
  </si>
  <si>
    <t>KRYCÍ LIST SOUPISU PRACÍ</t>
  </si>
  <si>
    <t>Objekt:</t>
  </si>
  <si>
    <t>1 - Stavební práce - bazén stěny, brodítka, dětský bazén, skokanská věž - podlahy,stěny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</si>
  <si>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</si>
  <si>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</si>
  <si>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</si>
  <si>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</si>
  <si>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</si>
  <si>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</si>
  <si>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</si>
  <si>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</si>
  <si>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</si>
  <si>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</si>
  <si>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98 - Demolice a sanace</t>
  </si>
  <si>
    <t xml:space="preserve">      997 - Přesun sutě</t>
  </si>
  <si>
    <t xml:space="preserve">      998 - Přesun hmot</t>
  </si>
  <si>
    <t>PSV - Práce a dodávky PSV</t>
  </si>
  <si>
    <t xml:space="preserve">    715 - Izolace proti chemickým vlivům</t>
  </si>
  <si>
    <t xml:space="preserve">    777 - Podlahy lité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</si>
  <si>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</si>
  <si>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</si>
  <si>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</si>
  <si>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</si>
  <si>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</si>
  <si>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</si>
  <si>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</si>
  <si>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</si>
  <si>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</si>
  <si>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</si>
  <si>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</si>
  <si>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</si>
  <si>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</si>
  <si>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</si>
  <si>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</si>
  <si>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</si>
  <si>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</si>
  <si>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</si>
  <si>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</si>
  <si>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</si>
  <si>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62</t>
  </si>
  <si>
    <t>Úprava povrchů vnějších</t>
  </si>
  <si>
    <t>K</t>
  </si>
  <si>
    <t>629995101</t>
  </si>
  <si>
    <t>Očištění vnějších ploch tlakovou vodou</t>
  </si>
  <si>
    <t>m2</t>
  </si>
  <si>
    <t>CS ÚRS 2025 01</t>
  </si>
  <si>
    <t>4</t>
  </si>
  <si>
    <t>3</t>
  </si>
  <si>
    <t>-1579024573</t>
  </si>
  <si>
    <t>PP</t>
  </si>
  <si>
    <t>Očištění vnějších ploch tlakovou vodou omytím tlakovou vodou</t>
  </si>
  <si>
    <t>Online PSC</t>
  </si>
  <si>
    <t>https://podminky.urs.cz/item/CS_URS_2025_01/629995101</t>
  </si>
  <si>
    <t>VV</t>
  </si>
  <si>
    <t>brodítka</t>
  </si>
  <si>
    <t>58</t>
  </si>
  <si>
    <t>skokanská věž - podlahy, podesty</t>
  </si>
  <si>
    <t>119</t>
  </si>
  <si>
    <t>dětský bazén</t>
  </si>
  <si>
    <t>51</t>
  </si>
  <si>
    <t>Součet</t>
  </si>
  <si>
    <t>629995103</t>
  </si>
  <si>
    <t>Očištění vnějších ploch tlakovou vodou s přídavkem čističe</t>
  </si>
  <si>
    <t>-1882462006</t>
  </si>
  <si>
    <t>Očištění vnějších ploch tlakovou vodou omytím tlakovou vodou s přídavkem čističe</t>
  </si>
  <si>
    <t>https://podminky.urs.cz/item/CS_URS_2025_01/629995103</t>
  </si>
  <si>
    <t>ochoz - čištění od exkrementů</t>
  </si>
  <si>
    <t>(60+28)*2*0,65</t>
  </si>
  <si>
    <t>9</t>
  </si>
  <si>
    <t>Ostatní konstrukce a práce, bourání</t>
  </si>
  <si>
    <t>94</t>
  </si>
  <si>
    <t>Lešení a stavební výtahy</t>
  </si>
  <si>
    <t>943221111</t>
  </si>
  <si>
    <t>Montáž lešení prostorového rámového těžkého s podlahami zatížení do 300 kg/m2 v do 10 m</t>
  </si>
  <si>
    <t>m3</t>
  </si>
  <si>
    <t>-1112458005</t>
  </si>
  <si>
    <t>Lešení prostorové rámové těžké pracovní s podlahami s provozním zatížením tř. 4 do 300 kg/m2 výšky do 10 m montáž</t>
  </si>
  <si>
    <t>https://podminky.urs.cz/item/CS_URS_2025_01/943221111</t>
  </si>
  <si>
    <t>lešení pod doskoky</t>
  </si>
  <si>
    <t>162</t>
  </si>
  <si>
    <t>943221211</t>
  </si>
  <si>
    <t>Příplatek k lešení prostorovému rámovému těžkému s podlahami do 300 kg/m2 v 10 m za každý den použití</t>
  </si>
  <si>
    <t>-1829043799</t>
  </si>
  <si>
    <t>Lešení prostorové rámové těžké pracovní s podlahami s provozním zatížením tř. 4 do 300 kg/m2 výšky do 10 m příplatek k ceně za každý den použití</t>
  </si>
  <si>
    <t>https://podminky.urs.cz/item/CS_URS_2025_01/943221211</t>
  </si>
  <si>
    <t>162*15 'Přepočtené koeficientem množství</t>
  </si>
  <si>
    <t>5</t>
  </si>
  <si>
    <t>943221811</t>
  </si>
  <si>
    <t>Demontáž lešení prostorového rámového těžkého s podlahami zatížení do 300 kg/m2 v do 10 m</t>
  </si>
  <si>
    <t>-571331888</t>
  </si>
  <si>
    <t>Lešení prostorové rámové těžké pracovní s podlahami s provozním zatížením tř. 4 do 300 kg/m2 výšky do 10 m demontáž</t>
  </si>
  <si>
    <t>https://podminky.urs.cz/item/CS_URS_2025_01/943221811</t>
  </si>
  <si>
    <t>946111115</t>
  </si>
  <si>
    <t>Montáž pojízdných věží trubkových/dílcových š od 0,6 do 0,9 m dl do 3,2 m v přes 4,5 do 5,5 m</t>
  </si>
  <si>
    <t>kus</t>
  </si>
  <si>
    <t>-2007669286</t>
  </si>
  <si>
    <t>Věže pojízdné trubkové nebo dílcové s maximálním zatížením podlahy do 200 kg/m2 šířky od 0,6 do 0,9 m, délky do 3,2 m výšky přes 4,5 m do 5,5 m montáž</t>
  </si>
  <si>
    <t>https://podminky.urs.cz/item/CS_URS_2025_01/946111115</t>
  </si>
  <si>
    <t>stěny věží</t>
  </si>
  <si>
    <t>7</t>
  </si>
  <si>
    <t>946111215</t>
  </si>
  <si>
    <t>Příplatek k pojízdným věžím š od 0,6 do 0,9 m dl do 3,2 m v přes 4,5 do 5,5 m za každý den použití</t>
  </si>
  <si>
    <t>-255212731</t>
  </si>
  <si>
    <t>Věže pojízdné trubkové nebo dílcové s maximálním zatížením podlahy do 200 kg/m2 šířky od 0,6 do 0,9 m, délky do 3,2 m výšky přes 4,5 m do 5,5 m příplatek k ceně za každý den použití</t>
  </si>
  <si>
    <t>https://podminky.urs.cz/item/CS_URS_2025_01/946111215</t>
  </si>
  <si>
    <t>1*15 'Přepočtené koeficientem množství</t>
  </si>
  <si>
    <t>8</t>
  </si>
  <si>
    <t>946111815</t>
  </si>
  <si>
    <t>Demontáž pojízdných věží trubkových/dílcových š od 0,6 do 0,9 m dl do 3,2 m v přes 4,5 do 5,5 m</t>
  </si>
  <si>
    <t>-417704763</t>
  </si>
  <si>
    <t>Věže pojízdné trubkové nebo dílcové s maximálním zatížením podlahy do 200 kg/m2 šířky od 0,6 do 0,9 m, délky do 3,2 m výšky přes 4,5 m do 5,5 m demontáž</t>
  </si>
  <si>
    <t>https://podminky.urs.cz/item/CS_URS_2025_01/946111815</t>
  </si>
  <si>
    <t>949101112</t>
  </si>
  <si>
    <t>Lešení pomocné pro objekty pozemních staveb s lešeňovou podlahou v přes 1,9 do 3,5 m zatížení do 150 kg/m2</t>
  </si>
  <si>
    <t>1383957903</t>
  </si>
  <si>
    <t>Lešení pomocné pracovní pro objekty pozemních staveb pro zatížení do 150 kg/m2, o výšce lešeňové podlahy přes 1,9 do 3,5 m</t>
  </si>
  <si>
    <t>https://podminky.urs.cz/item/CS_URS_2025_01/949101112</t>
  </si>
  <si>
    <t>pomocné lešení u doskočiště</t>
  </si>
  <si>
    <t>60</t>
  </si>
  <si>
    <t xml:space="preserve">pomocné lešení podhled věže - horní část </t>
  </si>
  <si>
    <t>30</t>
  </si>
  <si>
    <t>10</t>
  </si>
  <si>
    <t>993111111</t>
  </si>
  <si>
    <t>Dovoz a odvoz lešení řadového do 10 km včetně naložení a složení</t>
  </si>
  <si>
    <t>1146735735</t>
  </si>
  <si>
    <t>Dovoz a odvoz lešení včetně naložení a složení řadového, na vzdálenost do 10 km</t>
  </si>
  <si>
    <t>https://podminky.urs.cz/item/CS_URS_2025_01/993111111</t>
  </si>
  <si>
    <t>341</t>
  </si>
  <si>
    <t>95</t>
  </si>
  <si>
    <t>Různé dokončovací konstrukce a práce pozemních staveb</t>
  </si>
  <si>
    <t>11</t>
  </si>
  <si>
    <t>952902021</t>
  </si>
  <si>
    <t>Čištění budov zametení hladkých podlah</t>
  </si>
  <si>
    <t>1807514586</t>
  </si>
  <si>
    <t>Čištění budov při provádění oprav a udržovacích prací podlah hladkých zametením</t>
  </si>
  <si>
    <t>https://podminky.urs.cz/item/CS_URS_2025_01/952902021</t>
  </si>
  <si>
    <t>podlaha u stěn</t>
  </si>
  <si>
    <t>(60+28)*2*1,5</t>
  </si>
  <si>
    <t>okolí věže</t>
  </si>
  <si>
    <t>2*10*1,5</t>
  </si>
  <si>
    <t>952902031</t>
  </si>
  <si>
    <t>Čištění budov omytí hladkých podlah</t>
  </si>
  <si>
    <t>853079629</t>
  </si>
  <si>
    <t>Čištění budov při provádění oprav a udržovacích prací podlah hladkých omytím</t>
  </si>
  <si>
    <t>https://podminky.urs.cz/item/CS_URS_2025_01/952902031</t>
  </si>
  <si>
    <t>98</t>
  </si>
  <si>
    <t>Demolice a sanace</t>
  </si>
  <si>
    <t>13</t>
  </si>
  <si>
    <t>985112131</t>
  </si>
  <si>
    <t>Odsekání degradovaného betonu rubu kleneb a podlah tl do 10 mm</t>
  </si>
  <si>
    <t>-686101956</t>
  </si>
  <si>
    <t>Odsekání degradovaného betonu rubu kleneb a podlah, tloušťky do 10 mm</t>
  </si>
  <si>
    <t>https://podminky.urs.cz/item/CS_URS_2025_01/985112131</t>
  </si>
  <si>
    <t>části ochozu</t>
  </si>
  <si>
    <t>3*0,65</t>
  </si>
  <si>
    <t>14</t>
  </si>
  <si>
    <t>985131411</t>
  </si>
  <si>
    <t>Vysušení ploch stěn, rubu kleneb a podlah stlačeným vzduchem</t>
  </si>
  <si>
    <t>-2029002888</t>
  </si>
  <si>
    <t>Očištění ploch stěn, rubu kleneb a podlah vysušení stlačeným vzduchem</t>
  </si>
  <si>
    <t>https://podminky.urs.cz/item/CS_URS_2025_01/985131411</t>
  </si>
  <si>
    <t>997</t>
  </si>
  <si>
    <t>Přesun sutě</t>
  </si>
  <si>
    <t>15</t>
  </si>
  <si>
    <t>997013151</t>
  </si>
  <si>
    <t>Vnitrostaveništní doprava suti a vybouraných hmot pro budovy v do 6 m s omezením mechanizace</t>
  </si>
  <si>
    <t>t</t>
  </si>
  <si>
    <t>1105229541</t>
  </si>
  <si>
    <t>Vnitrostaveništní doprava suti a vybouraných hmot vodorovně do 50 m s naložením s omezením mechanizace pro budovy a haly výšky do 6 m</t>
  </si>
  <si>
    <t>https://podminky.urs.cz/item/CS_URS_2025_01/997013151</t>
  </si>
  <si>
    <t>16</t>
  </si>
  <si>
    <t>997013509</t>
  </si>
  <si>
    <t>Příplatek k odvozu suti a vybouraných hmot na skládku ZKD 1 km přes 1 km</t>
  </si>
  <si>
    <t>-338857096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</si>
  <si>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</si>
  <si>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</si>
  <si>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0,046*5 'Přepočtené koeficientem množství</t>
  </si>
  <si>
    <t>17</t>
  </si>
  <si>
    <t>997013511</t>
  </si>
  <si>
    <t>Odvoz suti a vybouraných hmot z meziskládky na skládku do 1 km s naložením a se složením</t>
  </si>
  <si>
    <t>-1178918516</t>
  </si>
  <si>
    <t>Odvoz suti a vybouraných hmot z meziskládky na skládku s naložením a se složením, na vzdálenost do 1 km</t>
  </si>
  <si>
    <t>https://podminky.urs.cz/item/CS_URS_2025_01/997013511</t>
  </si>
  <si>
    <t>18</t>
  </si>
  <si>
    <t>997013871</t>
  </si>
  <si>
    <t>Poplatek za uložení stavebního odpadu na recyklační skládce (skládkovné) směsného stavebního a demoličního kód odpadu 17 09 04</t>
  </si>
  <si>
    <t>2123927164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</si>
  <si>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</si>
  <si>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</si>
  <si>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998</t>
  </si>
  <si>
    <t>Přesun hmot</t>
  </si>
  <si>
    <t>19</t>
  </si>
  <si>
    <t>998018001</t>
  </si>
  <si>
    <t>Přesun hmot pro budovy ruční pro budovy v do 6 m</t>
  </si>
  <si>
    <t>1563960303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</si>
  <si>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</si>
  <si>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https://podminky.urs.cz/item/CS_URS_2025_01/998018001</t>
  </si>
  <si>
    <t>PSV</t>
  </si>
  <si>
    <t>Práce a dodávky PSV</t>
  </si>
  <si>
    <t>715</t>
  </si>
  <si>
    <t>Izolace proti chemickým vlivům</t>
  </si>
  <si>
    <t>20</t>
  </si>
  <si>
    <t>715191003</t>
  </si>
  <si>
    <t>Provedení izolace proti chemickým vlivům dilatační spára obkladů a dlažeb elastický tmel</t>
  </si>
  <si>
    <t>m</t>
  </si>
  <si>
    <t>730256127</t>
  </si>
  <si>
    <t>Provedení izolace stavebních konstrukcí - doplňkové práce dilatační spáry v dlažbách nebo obkladech vyplněním elastickým tmelem</t>
  </si>
  <si>
    <t>https://podminky.urs.cz/item/CS_URS_2025_01/715191003</t>
  </si>
  <si>
    <t>ochoz</t>
  </si>
  <si>
    <t>10*0,6</t>
  </si>
  <si>
    <t>777</t>
  </si>
  <si>
    <t>Podlahy lité</t>
  </si>
  <si>
    <t>777111111</t>
  </si>
  <si>
    <t>Vysátí podkladu před provedením lité podlahy</t>
  </si>
  <si>
    <t>-1207360929</t>
  </si>
  <si>
    <t>Příprava podkladu před provedením litých podlah vysátí</t>
  </si>
  <si>
    <t>https://podminky.urs.cz/item/CS_URS_2025_01/777111111</t>
  </si>
  <si>
    <t>114</t>
  </si>
  <si>
    <t>22</t>
  </si>
  <si>
    <t>777111121</t>
  </si>
  <si>
    <t>Ruční broušení podkladu před provedením lité podlahy</t>
  </si>
  <si>
    <t>-2055272021</t>
  </si>
  <si>
    <t>Příprava podkladu před provedením litých podlah obroušení ruční ( v místě styku se stěnou, v rozích apod.)</t>
  </si>
  <si>
    <t>https://podminky.urs.cz/item/CS_URS_2025_01/777111121</t>
  </si>
  <si>
    <t>23</t>
  </si>
  <si>
    <t>777131113</t>
  </si>
  <si>
    <t>Penetrační polyuretanový nátěr podlahy na vlhký nebo nenasákavý podklad</t>
  </si>
  <si>
    <t>-1902219517</t>
  </si>
  <si>
    <t>Penetrační nátěr podlahy polyuretanový na podklad vlhký nebo s nízkou nasákavostí</t>
  </si>
  <si>
    <t>https://podminky.urs.cz/item/CS_URS_2025_01/777131113</t>
  </si>
  <si>
    <t>24</t>
  </si>
  <si>
    <t>777211013</t>
  </si>
  <si>
    <t>Podlahy z epoxidové pryskyřice a oblázků křemičitých frakce 2 až 5 mm tl. 20 mm</t>
  </si>
  <si>
    <t>-1082233060</t>
  </si>
  <si>
    <t>Podlahy z epoxidové pryskyřice a oblázků (kamenný koberec) křemičitých frakce 2 až 5 mm, tl. 20 mm</t>
  </si>
  <si>
    <t>https://podminky.urs.cz/item/CS_URS_2025_01/777211013</t>
  </si>
  <si>
    <t>25</t>
  </si>
  <si>
    <t>777622101</t>
  </si>
  <si>
    <t>Uzavírací polyuretanový barevný nátěr podlahy</t>
  </si>
  <si>
    <t>491990617</t>
  </si>
  <si>
    <t>Uzavírací nátěr podlahy polyuretanový barevný</t>
  </si>
  <si>
    <t>https://podminky.urs.cz/item/CS_URS_2025_01/777622101</t>
  </si>
  <si>
    <t xml:space="preserve">ochoz </t>
  </si>
  <si>
    <t>783</t>
  </si>
  <si>
    <t>Dokončovací práce - nátěry</t>
  </si>
  <si>
    <t>26</t>
  </si>
  <si>
    <t>783000125</t>
  </si>
  <si>
    <t>Ochrana konstrukcí nebo prvků při provádění nátěrů obalením fólií</t>
  </si>
  <si>
    <t>-981599085</t>
  </si>
  <si>
    <t>Zakrývání konstrukcí včetně pozdějšího odkrytí konstrukcí nebo prvků obalením fólií</t>
  </si>
  <si>
    <t>https://podminky.urs.cz/item/CS_URS_2025_01/783000125</t>
  </si>
  <si>
    <t>podlaha bazén</t>
  </si>
  <si>
    <t>27</t>
  </si>
  <si>
    <t>M</t>
  </si>
  <si>
    <t>HST.5907758504932</t>
  </si>
  <si>
    <t>zakrývací fólie 4 x 5 m silná 21 µm</t>
  </si>
  <si>
    <t>32</t>
  </si>
  <si>
    <t>-609732559</t>
  </si>
  <si>
    <t>264/4/5</t>
  </si>
  <si>
    <t>2*10*1,5/4/5</t>
  </si>
  <si>
    <t>28</t>
  </si>
  <si>
    <t>783801403</t>
  </si>
  <si>
    <t>Oprášení omítek před provedením nátěru</t>
  </si>
  <si>
    <t>1953232545</t>
  </si>
  <si>
    <t>Příprava podkladu omítek před provedením nátěru oprášení</t>
  </si>
  <si>
    <t>https://podminky.urs.cz/item/CS_URS_2025_01/783801403</t>
  </si>
  <si>
    <t>stěny bazénu</t>
  </si>
  <si>
    <t>710</t>
  </si>
  <si>
    <t>stěny věže</t>
  </si>
  <si>
    <t>205</t>
  </si>
  <si>
    <t>29</t>
  </si>
  <si>
    <t>783806811</t>
  </si>
  <si>
    <t>Odstranění nátěrů z omítek oškrábáním</t>
  </si>
  <si>
    <t>2119978441</t>
  </si>
  <si>
    <t>https://podminky.urs.cz/item/CS_URS_2025_01/783806811</t>
  </si>
  <si>
    <t>783822121</t>
  </si>
  <si>
    <t>Tmelení prasklin š přes 5 do 15 mm na omítkách disperzním tmelem</t>
  </si>
  <si>
    <t>1826580194</t>
  </si>
  <si>
    <t>Tmelení omítek před provedením nátěru tmelem disperzním akrylátovým nebo latexovým, prasklin šířky přes 5 do 15 mm</t>
  </si>
  <si>
    <t>https://podminky.urs.cz/item/CS_URS_2025_01/783822121</t>
  </si>
  <si>
    <t>148</t>
  </si>
  <si>
    <t>31</t>
  </si>
  <si>
    <t>783823101</t>
  </si>
  <si>
    <t>Penetrační akrylátový nátěr hladkých betonových povrchů</t>
  </si>
  <si>
    <t>-1555344751</t>
  </si>
  <si>
    <t>Penetrační nátěr omítek hladkých betonových povrchů akrylátový</t>
  </si>
  <si>
    <t>https://podminky.urs.cz/item/CS_URS_2025_01/783823101</t>
  </si>
  <si>
    <t>783827401</t>
  </si>
  <si>
    <t>Krycí dvojnásobný akrylátový nátěr hladkých betonových povrchů</t>
  </si>
  <si>
    <t>-1844881242</t>
  </si>
  <si>
    <t>Krycí (ochranný) nátěr omítek dvojnásobný hladkých betonových povrchů nebo povrchů z desek na bázi dřeva (dřevovláknitých apod.) akrylátový</t>
  </si>
  <si>
    <t>https://podminky.urs.cz/item/CS_URS_2025_01/783827401</t>
  </si>
  <si>
    <t>33</t>
  </si>
  <si>
    <t>783897611</t>
  </si>
  <si>
    <t>Příplatek k cenám dvojnásobného krycího nátěru omítek za barevné provedení v odstínu středně sytém</t>
  </si>
  <si>
    <t>97725901</t>
  </si>
  <si>
    <t>Krycí (ochranný) nátěr omítek Příplatek k cenám za provádění barevného nátěru v odstínu středně sytém dvojnásobného</t>
  </si>
  <si>
    <t>https://podminky.urs.cz/item/CS_URS_2025_01/783897611</t>
  </si>
  <si>
    <t>34</t>
  </si>
  <si>
    <t>783901453</t>
  </si>
  <si>
    <t>Vysátí betonových podlah před provedením nátěru</t>
  </si>
  <si>
    <t>2076812853</t>
  </si>
  <si>
    <t>Příprava podkladu betonových podlah před provedením nátěru vysátím</t>
  </si>
  <si>
    <t>https://podminky.urs.cz/item/CS_URS_2025_01/783901453</t>
  </si>
  <si>
    <t>35</t>
  </si>
  <si>
    <t>783906859</t>
  </si>
  <si>
    <t>Odstranění nátěrů z betonových podlah oškrábáním</t>
  </si>
  <si>
    <t>233700635</t>
  </si>
  <si>
    <t>https://podminky.urs.cz/item/CS_URS_2025_01/783906859</t>
  </si>
  <si>
    <t>36</t>
  </si>
  <si>
    <t>783923161</t>
  </si>
  <si>
    <t>Penetrační akrylátový nátěr pórovitých betonových podlah</t>
  </si>
  <si>
    <t>1480559504</t>
  </si>
  <si>
    <t>Penetrační nátěr betonových podlah pórovitých ( např. z cihelné dlažby, betonu apod.) akrylátový</t>
  </si>
  <si>
    <t>https://podminky.urs.cz/item/CS_URS_2025_01/783923161</t>
  </si>
  <si>
    <t>37</t>
  </si>
  <si>
    <t>783927161</t>
  </si>
  <si>
    <t>Krycí dvojnásobný akrylátový nátěr betonové podlahy</t>
  </si>
  <si>
    <t>1730164145</t>
  </si>
  <si>
    <t>Krycí (uzavírací) nátěr betonových podlah dvojnásobný akrylátový</t>
  </si>
  <si>
    <t>https://podminky.urs.cz/item/CS_URS_2025_01/783927161</t>
  </si>
  <si>
    <t>38</t>
  </si>
  <si>
    <t>783997151</t>
  </si>
  <si>
    <t>Příplatek k cenám krycího nátěru betonové podlahy za protiskluznou úpravu</t>
  </si>
  <si>
    <t>295434733</t>
  </si>
  <si>
    <t>Krycí (uzavírací) nátěr betonových podlah Příplatek k cenám za protiskluznou vrstvu prosypem křemičitým pískem nebo skleněnými kuličkami</t>
  </si>
  <si>
    <t>https://podminky.urs.cz/item/CS_URS_2025_01/783997151</t>
  </si>
  <si>
    <t>2 -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</si>
  <si>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</si>
  <si>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</si>
  <si>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</si>
  <si>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</si>
  <si>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</si>
  <si>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VRN3</t>
  </si>
  <si>
    <t>Zařízení staveniště</t>
  </si>
  <si>
    <t>030001000</t>
  </si>
  <si>
    <t>kpl</t>
  </si>
  <si>
    <t>1024</t>
  </si>
  <si>
    <t>1841976516</t>
  </si>
  <si>
    <t>https://podminky.urs.cz/item/CS_URS_2025_01/030001000</t>
  </si>
  <si>
    <t>VRN4</t>
  </si>
  <si>
    <t>Inženýrská činnost</t>
  </si>
  <si>
    <t>045002000</t>
  </si>
  <si>
    <t>Kompletační a koordinační činnost</t>
  </si>
  <si>
    <t>-1808822336</t>
  </si>
  <si>
    <t>https://podminky.urs.cz/item/CS_URS_2025_01/045002000</t>
  </si>
  <si>
    <t>VRN6</t>
  </si>
  <si>
    <t>Územní vlivy</t>
  </si>
  <si>
    <t>065002000</t>
  </si>
  <si>
    <t>Mimostaveništní doprava materiálů, výrobků a strojů</t>
  </si>
  <si>
    <t>1107066444</t>
  </si>
  <si>
    <t>https://podminky.urs.cz/item/CS_URS_2025_01/065002000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</si>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</sst>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9995101" TargetMode="External" /><Relationship Id="rId2" Type="http://schemas.openxmlformats.org/officeDocument/2006/relationships/hyperlink" Target="https://podminky.urs.cz/item/CS_URS_2025_01/629995103" TargetMode="External" /><Relationship Id="rId3" Type="http://schemas.openxmlformats.org/officeDocument/2006/relationships/hyperlink" Target="https://podminky.urs.cz/item/CS_URS_2025_01/943221111" TargetMode="External" /><Relationship Id="rId4" Type="http://schemas.openxmlformats.org/officeDocument/2006/relationships/hyperlink" Target="https://podminky.urs.cz/item/CS_URS_2025_01/943221211" TargetMode="External" /><Relationship Id="rId5" Type="http://schemas.openxmlformats.org/officeDocument/2006/relationships/hyperlink" Target="https://podminky.urs.cz/item/CS_URS_2025_01/943221811" TargetMode="External" /><Relationship Id="rId6" Type="http://schemas.openxmlformats.org/officeDocument/2006/relationships/hyperlink" Target="https://podminky.urs.cz/item/CS_URS_2025_01/946111115" TargetMode="External" /><Relationship Id="rId7" Type="http://schemas.openxmlformats.org/officeDocument/2006/relationships/hyperlink" Target="https://podminky.urs.cz/item/CS_URS_2025_01/946111215" TargetMode="External" /><Relationship Id="rId8" Type="http://schemas.openxmlformats.org/officeDocument/2006/relationships/hyperlink" Target="https://podminky.urs.cz/item/CS_URS_2025_01/946111815" TargetMode="External" /><Relationship Id="rId9" Type="http://schemas.openxmlformats.org/officeDocument/2006/relationships/hyperlink" Target="https://podminky.urs.cz/item/CS_URS_2025_01/949101112" TargetMode="External" /><Relationship Id="rId10" Type="http://schemas.openxmlformats.org/officeDocument/2006/relationships/hyperlink" Target="https://podminky.urs.cz/item/CS_URS_2025_01/993111111" TargetMode="External" /><Relationship Id="rId11" Type="http://schemas.openxmlformats.org/officeDocument/2006/relationships/hyperlink" Target="https://podminky.urs.cz/item/CS_URS_2025_01/952902021" TargetMode="External" /><Relationship Id="rId12" Type="http://schemas.openxmlformats.org/officeDocument/2006/relationships/hyperlink" Target="https://podminky.urs.cz/item/CS_URS_2025_01/952902031" TargetMode="External" /><Relationship Id="rId13" Type="http://schemas.openxmlformats.org/officeDocument/2006/relationships/hyperlink" Target="https://podminky.urs.cz/item/CS_URS_2025_01/985112131" TargetMode="External" /><Relationship Id="rId14" Type="http://schemas.openxmlformats.org/officeDocument/2006/relationships/hyperlink" Target="https://podminky.urs.cz/item/CS_URS_2025_01/985131411" TargetMode="External" /><Relationship Id="rId15" Type="http://schemas.openxmlformats.org/officeDocument/2006/relationships/hyperlink" Target="https://podminky.urs.cz/item/CS_URS_2025_01/997013151" TargetMode="External" /><Relationship Id="rId16" Type="http://schemas.openxmlformats.org/officeDocument/2006/relationships/hyperlink" Target="https://podminky.urs.cz/item/CS_URS_2025_01/997013509" TargetMode="External" /><Relationship Id="rId17" Type="http://schemas.openxmlformats.org/officeDocument/2006/relationships/hyperlink" Target="https://podminky.urs.cz/item/CS_URS_2025_01/997013511" TargetMode="External" /><Relationship Id="rId18" Type="http://schemas.openxmlformats.org/officeDocument/2006/relationships/hyperlink" Target="https://podminky.urs.cz/item/CS_URS_2025_01/997013871" TargetMode="External" /><Relationship Id="rId19" Type="http://schemas.openxmlformats.org/officeDocument/2006/relationships/hyperlink" Target="https://podminky.urs.cz/item/CS_URS_2025_01/998018001" TargetMode="External" /><Relationship Id="rId20" Type="http://schemas.openxmlformats.org/officeDocument/2006/relationships/hyperlink" Target="https://podminky.urs.cz/item/CS_URS_2025_01/715191003" TargetMode="External" /><Relationship Id="rId21" Type="http://schemas.openxmlformats.org/officeDocument/2006/relationships/hyperlink" Target="https://podminky.urs.cz/item/CS_URS_2025_01/777111111" TargetMode="External" /><Relationship Id="rId22" Type="http://schemas.openxmlformats.org/officeDocument/2006/relationships/hyperlink" Target="https://podminky.urs.cz/item/CS_URS_2025_01/777111121" TargetMode="External" /><Relationship Id="rId23" Type="http://schemas.openxmlformats.org/officeDocument/2006/relationships/hyperlink" Target="https://podminky.urs.cz/item/CS_URS_2025_01/777131113" TargetMode="External" /><Relationship Id="rId24" Type="http://schemas.openxmlformats.org/officeDocument/2006/relationships/hyperlink" Target="https://podminky.urs.cz/item/CS_URS_2025_01/777211013" TargetMode="External" /><Relationship Id="rId25" Type="http://schemas.openxmlformats.org/officeDocument/2006/relationships/hyperlink" Target="https://podminky.urs.cz/item/CS_URS_2025_01/777622101" TargetMode="External" /><Relationship Id="rId26" Type="http://schemas.openxmlformats.org/officeDocument/2006/relationships/hyperlink" Target="https://podminky.urs.cz/item/CS_URS_2025_01/783000125" TargetMode="External" /><Relationship Id="rId27" Type="http://schemas.openxmlformats.org/officeDocument/2006/relationships/hyperlink" Target="https://podminky.urs.cz/item/CS_URS_2025_01/783801403" TargetMode="External" /><Relationship Id="rId28" Type="http://schemas.openxmlformats.org/officeDocument/2006/relationships/hyperlink" Target="https://podminky.urs.cz/item/CS_URS_2025_01/783806811" TargetMode="External" /><Relationship Id="rId29" Type="http://schemas.openxmlformats.org/officeDocument/2006/relationships/hyperlink" Target="https://podminky.urs.cz/item/CS_URS_2025_01/783822121" TargetMode="External" /><Relationship Id="rId30" Type="http://schemas.openxmlformats.org/officeDocument/2006/relationships/hyperlink" Target="https://podminky.urs.cz/item/CS_URS_2025_01/783823101" TargetMode="External" /><Relationship Id="rId31" Type="http://schemas.openxmlformats.org/officeDocument/2006/relationships/hyperlink" Target="https://podminky.urs.cz/item/CS_URS_2025_01/783827401" TargetMode="External" /><Relationship Id="rId32" Type="http://schemas.openxmlformats.org/officeDocument/2006/relationships/hyperlink" Target="https://podminky.urs.cz/item/CS_URS_2025_01/783897611" TargetMode="External" /><Relationship Id="rId33" Type="http://schemas.openxmlformats.org/officeDocument/2006/relationships/hyperlink" Target="https://podminky.urs.cz/item/CS_URS_2025_01/783901453" TargetMode="External" /><Relationship Id="rId34" Type="http://schemas.openxmlformats.org/officeDocument/2006/relationships/hyperlink" Target="https://podminky.urs.cz/item/CS_URS_2025_01/783906859" TargetMode="External" /><Relationship Id="rId35" Type="http://schemas.openxmlformats.org/officeDocument/2006/relationships/hyperlink" Target="https://podminky.urs.cz/item/CS_URS_2025_01/783923161" TargetMode="External" /><Relationship Id="rId36" Type="http://schemas.openxmlformats.org/officeDocument/2006/relationships/hyperlink" Target="https://podminky.urs.cz/item/CS_URS_2025_01/783927161" TargetMode="External" /><Relationship Id="rId37" Type="http://schemas.openxmlformats.org/officeDocument/2006/relationships/hyperlink" Target="https://podminky.urs.cz/item/CS_URS_2025_01/78399715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45002000" TargetMode="External" /><Relationship Id="rId3" Type="http://schemas.openxmlformats.org/officeDocument/2006/relationships/hyperlink" Target="https://podminky.urs.cz/item/CS_URS_2025_01/065002000" TargetMode="External" /><Relationship Id="rId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2025/02/15d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nátěrů - koupaliště Kyselka, Bílina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Bílina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22. 2. 2025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MTS Bílina,přísp.org.,Teplická 899, 418 01 Bílina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37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Stavební práce - bazé...'!J30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'1 - Stavební práce - bazé...'!P92</f>
        <v>0</v>
      </c>
      <c r="AV55" s="122">
        <f>'1 - Stavební práce - bazé...'!J33</f>
        <v>0</v>
      </c>
      <c r="AW55" s="122">
        <f>'1 - Stavební práce - bazé...'!J34</f>
        <v>0</v>
      </c>
      <c r="AX55" s="122">
        <f>'1 - Stavební práce - bazé...'!J35</f>
        <v>0</v>
      </c>
      <c r="AY55" s="122">
        <f>'1 - Stavební práce - bazé...'!J36</f>
        <v>0</v>
      </c>
      <c r="AZ55" s="122">
        <f>'1 - Stavební práce - bazé...'!F33</f>
        <v>0</v>
      </c>
      <c r="BA55" s="122">
        <f>'1 - Stavební práce - bazé...'!F34</f>
        <v>0</v>
      </c>
      <c r="BB55" s="122">
        <f>'1 - Stavební práce - bazé...'!F35</f>
        <v>0</v>
      </c>
      <c r="BC55" s="122">
        <f>'1 - Stavební práce - bazé...'!F36</f>
        <v>0</v>
      </c>
      <c r="BD55" s="124">
        <f>'1 - Stavební práce - bazé...'!F37</f>
        <v>0</v>
      </c>
      <c r="BE55" s="7"/>
      <c r="BT55" s="125" t="s">
        <v>78</v>
      </c>
      <c r="BV55" s="125" t="s">
        <v>75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77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'2 - VRN'!J30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6">
        <v>0</v>
      </c>
      <c r="AT56" s="127">
        <f>ROUND(SUM(AV56:AW56),2)</f>
        <v>0</v>
      </c>
      <c r="AU56" s="128">
        <f>'2 - VRN'!P83</f>
        <v>0</v>
      </c>
      <c r="AV56" s="127">
        <f>'2 - VRN'!J33</f>
        <v>0</v>
      </c>
      <c r="AW56" s="127">
        <f>'2 - VRN'!J34</f>
        <v>0</v>
      </c>
      <c r="AX56" s="127">
        <f>'2 - VRN'!J35</f>
        <v>0</v>
      </c>
      <c r="AY56" s="127">
        <f>'2 - VRN'!J36</f>
        <v>0</v>
      </c>
      <c r="AZ56" s="127">
        <f>'2 - VRN'!F33</f>
        <v>0</v>
      </c>
      <c r="BA56" s="127">
        <f>'2 - VRN'!F34</f>
        <v>0</v>
      </c>
      <c r="BB56" s="127">
        <f>'2 - VRN'!F35</f>
        <v>0</v>
      </c>
      <c r="BC56" s="127">
        <f>'2 - VRN'!F36</f>
        <v>0</v>
      </c>
      <c r="BD56" s="129">
        <f>'2 - VRN'!F37</f>
        <v>0</v>
      </c>
      <c r="BE56" s="7"/>
      <c r="BT56" s="125" t="s">
        <v>78</v>
      </c>
      <c r="BV56" s="125" t="s">
        <v>75</v>
      </c>
      <c r="BW56" s="125" t="s">
        <v>84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LC7gvEHOz6/MsuaHkzC0t6QQFd6gTsKA5qQ12lD+v35XryvVuzzDvc+JE4szLIquPj76cs/mBJWfAvD92hnOow==" hashValue="2da9IakNex+ZvenepZP8hK5if/xS6S16Ml8AiAyrGDv6+96eC6jqqDLN61pV277Q0dKMnIYifIji/+hWADThB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 - Stavební práce - bazé...'!C2" display="/"/>
    <hyperlink ref="A56" location="'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nátěrů - koupaliště Kyselka, Bílina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ROUND((SUM(BE92:BE343)),  2)</f>
        <v>0</v>
      </c>
      <c r="G33" s="40"/>
      <c r="H33" s="40"/>
      <c r="I33" s="150">
        <v>0.20999999999999999</v>
      </c>
      <c r="J33" s="149">
        <f>ROUND(((SUM(BE92:BE343))*I33),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ROUND((SUM(BF92:BF343)),  2)</f>
        <v>0</v>
      </c>
      <c r="G34" s="40"/>
      <c r="H34" s="40"/>
      <c r="I34" s="150">
        <v>0.12</v>
      </c>
      <c r="J34" s="149">
        <f>ROUND(((SUM(BF92:BF343))*I34),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ROUND((SUM(BG92:BG343)),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ROUND((SUM(BH92:BH343)),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ROUND((SUM(BI92:BI343)),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nátěrů - koupaliště Kyselka, Bílina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1 - Stavební práce - bazén stěny, brodítka, dětský bazén, skokanská věž - podlahy,stěny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Bílina</v>
      </c>
      <c r="G52" s="42"/>
      <c r="H52" s="42"/>
      <c r="I52" s="34" t="s">
        <v>23</v>
      </c>
      <c r="J52" s="74" t="str">
        <f>IF(J12="","",J12)</f>
        <v>22. 2. 2025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MTS Bílina,přísp.org.,Teplická 899, 418 01 Bílina</v>
      </c>
      <c r="G54" s="42"/>
      <c r="H54" s="42"/>
      <c r="I54" s="34" t="s">
        <v>33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89</v>
      </c>
      <c r="D57" s="164"/>
      <c r="E57" s="164"/>
      <c r="F57" s="164"/>
      <c r="G57" s="164"/>
      <c r="H57" s="164"/>
      <c r="I57" s="164"/>
      <c r="J57" s="165" t="s">
        <v>90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7"/>
      <c r="C60" s="168"/>
      <c r="D60" s="169" t="s">
        <v>92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93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94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95</v>
      </c>
      <c r="E63" s="176"/>
      <c r="F63" s="176"/>
      <c r="G63" s="176"/>
      <c r="H63" s="176"/>
      <c r="I63" s="176"/>
      <c r="J63" s="177">
        <f>J111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3"/>
      <c r="C64" s="174"/>
      <c r="D64" s="175" t="s">
        <v>96</v>
      </c>
      <c r="E64" s="176"/>
      <c r="F64" s="176"/>
      <c r="G64" s="176"/>
      <c r="H64" s="176"/>
      <c r="I64" s="176"/>
      <c r="J64" s="177">
        <f>J112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3"/>
      <c r="C65" s="174"/>
      <c r="D65" s="175" t="s">
        <v>97</v>
      </c>
      <c r="E65" s="176"/>
      <c r="F65" s="176"/>
      <c r="G65" s="176"/>
      <c r="H65" s="176"/>
      <c r="I65" s="176"/>
      <c r="J65" s="177">
        <f>J158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3"/>
      <c r="C66" s="174"/>
      <c r="D66" s="175" t="s">
        <v>98</v>
      </c>
      <c r="E66" s="176"/>
      <c r="F66" s="176"/>
      <c r="G66" s="176"/>
      <c r="H66" s="176"/>
      <c r="I66" s="176"/>
      <c r="J66" s="177">
        <f>J172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3"/>
      <c r="C67" s="174"/>
      <c r="D67" s="175" t="s">
        <v>99</v>
      </c>
      <c r="E67" s="176"/>
      <c r="F67" s="176"/>
      <c r="G67" s="176"/>
      <c r="H67" s="176"/>
      <c r="I67" s="176"/>
      <c r="J67" s="177">
        <f>J183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3"/>
      <c r="C68" s="174"/>
      <c r="D68" s="175" t="s">
        <v>100</v>
      </c>
      <c r="E68" s="176"/>
      <c r="F68" s="176"/>
      <c r="G68" s="176"/>
      <c r="H68" s="176"/>
      <c r="I68" s="176"/>
      <c r="J68" s="177">
        <f>J197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101</v>
      </c>
      <c r="E69" s="170"/>
      <c r="F69" s="170"/>
      <c r="G69" s="170"/>
      <c r="H69" s="170"/>
      <c r="I69" s="170"/>
      <c r="J69" s="171">
        <f>J201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102</v>
      </c>
      <c r="E70" s="176"/>
      <c r="F70" s="176"/>
      <c r="G70" s="176"/>
      <c r="H70" s="176"/>
      <c r="I70" s="176"/>
      <c r="J70" s="177">
        <f>J202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103</v>
      </c>
      <c r="E71" s="176"/>
      <c r="F71" s="176"/>
      <c r="G71" s="176"/>
      <c r="H71" s="176"/>
      <c r="I71" s="176"/>
      <c r="J71" s="177">
        <f>J208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104</v>
      </c>
      <c r="E72" s="176"/>
      <c r="F72" s="176"/>
      <c r="G72" s="176"/>
      <c r="H72" s="176"/>
      <c r="I72" s="176"/>
      <c r="J72" s="177">
        <f>J238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105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Oprava nátěrů - koupaliště Kyselka, Bílina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86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30" customHeight="1">
      <c r="A84" s="40"/>
      <c r="B84" s="41"/>
      <c r="C84" s="42"/>
      <c r="D84" s="42"/>
      <c r="E84" s="71" t="str">
        <f>E9</f>
        <v>1 - Stavební práce - bazén stěny, brodítka, dětský bazén, skokanská věž - podlahy,stěny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Bílina</v>
      </c>
      <c r="G86" s="42"/>
      <c r="H86" s="42"/>
      <c r="I86" s="34" t="s">
        <v>23</v>
      </c>
      <c r="J86" s="74" t="str">
        <f>IF(J12="","",J12)</f>
        <v>22. 2. 2025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MTS Bílina,přísp.org.,Teplická 899, 418 01 Bílina</v>
      </c>
      <c r="G88" s="42"/>
      <c r="H88" s="42"/>
      <c r="I88" s="34" t="s">
        <v>33</v>
      </c>
      <c r="J88" s="38" t="str">
        <f>E21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106</v>
      </c>
      <c r="D91" s="182" t="s">
        <v>58</v>
      </c>
      <c r="E91" s="182" t="s">
        <v>54</v>
      </c>
      <c r="F91" s="182" t="s">
        <v>55</v>
      </c>
      <c r="G91" s="182" t="s">
        <v>107</v>
      </c>
      <c r="H91" s="182" t="s">
        <v>108</v>
      </c>
      <c r="I91" s="182" t="s">
        <v>109</v>
      </c>
      <c r="J91" s="182" t="s">
        <v>90</v>
      </c>
      <c r="K91" s="183" t="s">
        <v>110</v>
      </c>
      <c r="L91" s="184"/>
      <c r="M91" s="94" t="s">
        <v>19</v>
      </c>
      <c r="N91" s="95" t="s">
        <v>43</v>
      </c>
      <c r="O91" s="95" t="s">
        <v>111</v>
      </c>
      <c r="P91" s="95" t="s">
        <v>112</v>
      </c>
      <c r="Q91" s="95" t="s">
        <v>113</v>
      </c>
      <c r="R91" s="95" t="s">
        <v>114</v>
      </c>
      <c r="S91" s="95" t="s">
        <v>115</v>
      </c>
      <c r="T91" s="95" t="s">
        <v>116</v>
      </c>
      <c r="U91" s="96" t="s">
        <v>117</v>
      </c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118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P93+P201</f>
        <v>0</v>
      </c>
      <c r="Q92" s="98"/>
      <c r="R92" s="187">
        <f>R93+R201</f>
        <v>1.4054865000000001</v>
      </c>
      <c r="S92" s="98"/>
      <c r="T92" s="187">
        <f>T93+T201</f>
        <v>0.045839999999999992</v>
      </c>
      <c r="U92" s="99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91</v>
      </c>
      <c r="BK92" s="188">
        <f>BK93+BK201</f>
        <v>0</v>
      </c>
    </row>
    <row r="93" s="12" customFormat="1" ht="25.92" customHeight="1">
      <c r="A93" s="12"/>
      <c r="B93" s="189"/>
      <c r="C93" s="190"/>
      <c r="D93" s="191" t="s">
        <v>72</v>
      </c>
      <c r="E93" s="192" t="s">
        <v>119</v>
      </c>
      <c r="F93" s="192" t="s">
        <v>120</v>
      </c>
      <c r="G93" s="190"/>
      <c r="H93" s="190"/>
      <c r="I93" s="193"/>
      <c r="J93" s="194">
        <f>BK93</f>
        <v>0</v>
      </c>
      <c r="K93" s="190"/>
      <c r="L93" s="195"/>
      <c r="M93" s="196"/>
      <c r="N93" s="197"/>
      <c r="O93" s="197"/>
      <c r="P93" s="198">
        <f>P94+P111</f>
        <v>0</v>
      </c>
      <c r="Q93" s="197"/>
      <c r="R93" s="198">
        <f>R94+R111</f>
        <v>0.026664000000000004</v>
      </c>
      <c r="S93" s="197"/>
      <c r="T93" s="198">
        <f>T94+T111</f>
        <v>0.042899999999999994</v>
      </c>
      <c r="U93" s="199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78</v>
      </c>
      <c r="AT93" s="201" t="s">
        <v>72</v>
      </c>
      <c r="AU93" s="201" t="s">
        <v>73</v>
      </c>
      <c r="AY93" s="200" t="s">
        <v>121</v>
      </c>
      <c r="BK93" s="202">
        <f>BK94+BK111</f>
        <v>0</v>
      </c>
    </row>
    <row r="94" s="12" customFormat="1" ht="22.8" customHeight="1">
      <c r="A94" s="12"/>
      <c r="B94" s="189"/>
      <c r="C94" s="190"/>
      <c r="D94" s="191" t="s">
        <v>72</v>
      </c>
      <c r="E94" s="203" t="s">
        <v>122</v>
      </c>
      <c r="F94" s="203" t="s">
        <v>123</v>
      </c>
      <c r="G94" s="190"/>
      <c r="H94" s="190"/>
      <c r="I94" s="193"/>
      <c r="J94" s="204">
        <f>BK94</f>
        <v>0</v>
      </c>
      <c r="K94" s="190"/>
      <c r="L94" s="195"/>
      <c r="M94" s="196"/>
      <c r="N94" s="197"/>
      <c r="O94" s="197"/>
      <c r="P94" s="198">
        <f>P95</f>
        <v>0</v>
      </c>
      <c r="Q94" s="197"/>
      <c r="R94" s="198">
        <f>R95</f>
        <v>0.024024000000000004</v>
      </c>
      <c r="S94" s="197"/>
      <c r="T94" s="198">
        <f>T95</f>
        <v>0</v>
      </c>
      <c r="U94" s="199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78</v>
      </c>
      <c r="AT94" s="201" t="s">
        <v>72</v>
      </c>
      <c r="AU94" s="201" t="s">
        <v>78</v>
      </c>
      <c r="AY94" s="200" t="s">
        <v>121</v>
      </c>
      <c r="BK94" s="202">
        <f>BK95</f>
        <v>0</v>
      </c>
    </row>
    <row r="95" s="12" customFormat="1" ht="20.88" customHeight="1">
      <c r="A95" s="12"/>
      <c r="B95" s="189"/>
      <c r="C95" s="190"/>
      <c r="D95" s="191" t="s">
        <v>72</v>
      </c>
      <c r="E95" s="203" t="s">
        <v>124</v>
      </c>
      <c r="F95" s="203" t="s">
        <v>125</v>
      </c>
      <c r="G95" s="190"/>
      <c r="H95" s="190"/>
      <c r="I95" s="193"/>
      <c r="J95" s="204">
        <f>BK95</f>
        <v>0</v>
      </c>
      <c r="K95" s="190"/>
      <c r="L95" s="195"/>
      <c r="M95" s="196"/>
      <c r="N95" s="197"/>
      <c r="O95" s="197"/>
      <c r="P95" s="198">
        <f>SUM(P96:P110)</f>
        <v>0</v>
      </c>
      <c r="Q95" s="197"/>
      <c r="R95" s="198">
        <f>SUM(R96:R110)</f>
        <v>0.024024000000000004</v>
      </c>
      <c r="S95" s="197"/>
      <c r="T95" s="198">
        <f>SUM(T96:T110)</f>
        <v>0</v>
      </c>
      <c r="U95" s="199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78</v>
      </c>
      <c r="AT95" s="201" t="s">
        <v>72</v>
      </c>
      <c r="AU95" s="201" t="s">
        <v>82</v>
      </c>
      <c r="AY95" s="200" t="s">
        <v>121</v>
      </c>
      <c r="BK95" s="202">
        <f>SUM(BK96:BK110)</f>
        <v>0</v>
      </c>
    </row>
    <row r="96" s="2" customFormat="1" ht="16.5" customHeight="1">
      <c r="A96" s="40"/>
      <c r="B96" s="41"/>
      <c r="C96" s="205" t="s">
        <v>78</v>
      </c>
      <c r="D96" s="205" t="s">
        <v>126</v>
      </c>
      <c r="E96" s="206" t="s">
        <v>127</v>
      </c>
      <c r="F96" s="207" t="s">
        <v>128</v>
      </c>
      <c r="G96" s="208" t="s">
        <v>129</v>
      </c>
      <c r="H96" s="209">
        <v>228</v>
      </c>
      <c r="I96" s="210"/>
      <c r="J96" s="211">
        <f>ROUND(I96*H96,2)</f>
        <v>0</v>
      </c>
      <c r="K96" s="207" t="s">
        <v>130</v>
      </c>
      <c r="L96" s="46"/>
      <c r="M96" s="212" t="s">
        <v>19</v>
      </c>
      <c r="N96" s="213" t="s">
        <v>44</v>
      </c>
      <c r="O96" s="86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4">
        <f>S96*H96</f>
        <v>0</v>
      </c>
      <c r="U96" s="215" t="s">
        <v>19</v>
      </c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6" t="s">
        <v>131</v>
      </c>
      <c r="AT96" s="216" t="s">
        <v>126</v>
      </c>
      <c r="AU96" s="216" t="s">
        <v>132</v>
      </c>
      <c r="AY96" s="19" t="s">
        <v>121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9" t="s">
        <v>78</v>
      </c>
      <c r="BK96" s="217">
        <f>ROUND(I96*H96,2)</f>
        <v>0</v>
      </c>
      <c r="BL96" s="19" t="s">
        <v>131</v>
      </c>
      <c r="BM96" s="216" t="s">
        <v>133</v>
      </c>
    </row>
    <row r="97" s="2" customFormat="1">
      <c r="A97" s="40"/>
      <c r="B97" s="41"/>
      <c r="C97" s="42"/>
      <c r="D97" s="218" t="s">
        <v>134</v>
      </c>
      <c r="E97" s="42"/>
      <c r="F97" s="219" t="s">
        <v>135</v>
      </c>
      <c r="G97" s="42"/>
      <c r="H97" s="42"/>
      <c r="I97" s="220"/>
      <c r="J97" s="42"/>
      <c r="K97" s="42"/>
      <c r="L97" s="46"/>
      <c r="M97" s="221"/>
      <c r="N97" s="222"/>
      <c r="O97" s="86"/>
      <c r="P97" s="86"/>
      <c r="Q97" s="86"/>
      <c r="R97" s="86"/>
      <c r="S97" s="86"/>
      <c r="T97" s="86"/>
      <c r="U97" s="87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132</v>
      </c>
    </row>
    <row r="98" s="2" customFormat="1">
      <c r="A98" s="40"/>
      <c r="B98" s="41"/>
      <c r="C98" s="42"/>
      <c r="D98" s="223" t="s">
        <v>136</v>
      </c>
      <c r="E98" s="42"/>
      <c r="F98" s="224" t="s">
        <v>137</v>
      </c>
      <c r="G98" s="42"/>
      <c r="H98" s="42"/>
      <c r="I98" s="220"/>
      <c r="J98" s="42"/>
      <c r="K98" s="42"/>
      <c r="L98" s="46"/>
      <c r="M98" s="221"/>
      <c r="N98" s="222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136</v>
      </c>
      <c r="AU98" s="19" t="s">
        <v>132</v>
      </c>
    </row>
    <row r="99" s="13" customFormat="1">
      <c r="A99" s="13"/>
      <c r="B99" s="225"/>
      <c r="C99" s="226"/>
      <c r="D99" s="218" t="s">
        <v>138</v>
      </c>
      <c r="E99" s="227" t="s">
        <v>19</v>
      </c>
      <c r="F99" s="228" t="s">
        <v>139</v>
      </c>
      <c r="G99" s="226"/>
      <c r="H99" s="227" t="s">
        <v>19</v>
      </c>
      <c r="I99" s="229"/>
      <c r="J99" s="226"/>
      <c r="K99" s="226"/>
      <c r="L99" s="230"/>
      <c r="M99" s="231"/>
      <c r="N99" s="232"/>
      <c r="O99" s="232"/>
      <c r="P99" s="232"/>
      <c r="Q99" s="232"/>
      <c r="R99" s="232"/>
      <c r="S99" s="232"/>
      <c r="T99" s="232"/>
      <c r="U99" s="23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138</v>
      </c>
      <c r="AU99" s="234" t="s">
        <v>132</v>
      </c>
      <c r="AV99" s="13" t="s">
        <v>78</v>
      </c>
      <c r="AW99" s="13" t="s">
        <v>35</v>
      </c>
      <c r="AX99" s="13" t="s">
        <v>73</v>
      </c>
      <c r="AY99" s="234" t="s">
        <v>121</v>
      </c>
    </row>
    <row r="100" s="14" customFormat="1">
      <c r="A100" s="14"/>
      <c r="B100" s="235"/>
      <c r="C100" s="236"/>
      <c r="D100" s="218" t="s">
        <v>138</v>
      </c>
      <c r="E100" s="237" t="s">
        <v>19</v>
      </c>
      <c r="F100" s="238" t="s">
        <v>140</v>
      </c>
      <c r="G100" s="236"/>
      <c r="H100" s="239">
        <v>58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3"/>
      <c r="U100" s="24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138</v>
      </c>
      <c r="AU100" s="245" t="s">
        <v>132</v>
      </c>
      <c r="AV100" s="14" t="s">
        <v>82</v>
      </c>
      <c r="AW100" s="14" t="s">
        <v>35</v>
      </c>
      <c r="AX100" s="14" t="s">
        <v>73</v>
      </c>
      <c r="AY100" s="245" t="s">
        <v>121</v>
      </c>
    </row>
    <row r="101" s="13" customFormat="1">
      <c r="A101" s="13"/>
      <c r="B101" s="225"/>
      <c r="C101" s="226"/>
      <c r="D101" s="218" t="s">
        <v>138</v>
      </c>
      <c r="E101" s="227" t="s">
        <v>19</v>
      </c>
      <c r="F101" s="228" t="s">
        <v>141</v>
      </c>
      <c r="G101" s="226"/>
      <c r="H101" s="227" t="s">
        <v>19</v>
      </c>
      <c r="I101" s="229"/>
      <c r="J101" s="226"/>
      <c r="K101" s="226"/>
      <c r="L101" s="230"/>
      <c r="M101" s="231"/>
      <c r="N101" s="232"/>
      <c r="O101" s="232"/>
      <c r="P101" s="232"/>
      <c r="Q101" s="232"/>
      <c r="R101" s="232"/>
      <c r="S101" s="232"/>
      <c r="T101" s="232"/>
      <c r="U101" s="23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138</v>
      </c>
      <c r="AU101" s="234" t="s">
        <v>132</v>
      </c>
      <c r="AV101" s="13" t="s">
        <v>78</v>
      </c>
      <c r="AW101" s="13" t="s">
        <v>35</v>
      </c>
      <c r="AX101" s="13" t="s">
        <v>73</v>
      </c>
      <c r="AY101" s="234" t="s">
        <v>121</v>
      </c>
    </row>
    <row r="102" s="14" customFormat="1">
      <c r="A102" s="14"/>
      <c r="B102" s="235"/>
      <c r="C102" s="236"/>
      <c r="D102" s="218" t="s">
        <v>138</v>
      </c>
      <c r="E102" s="237" t="s">
        <v>19</v>
      </c>
      <c r="F102" s="238" t="s">
        <v>142</v>
      </c>
      <c r="G102" s="236"/>
      <c r="H102" s="239">
        <v>119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3"/>
      <c r="U102" s="24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138</v>
      </c>
      <c r="AU102" s="245" t="s">
        <v>132</v>
      </c>
      <c r="AV102" s="14" t="s">
        <v>82</v>
      </c>
      <c r="AW102" s="14" t="s">
        <v>35</v>
      </c>
      <c r="AX102" s="14" t="s">
        <v>73</v>
      </c>
      <c r="AY102" s="245" t="s">
        <v>121</v>
      </c>
    </row>
    <row r="103" s="13" customFormat="1">
      <c r="A103" s="13"/>
      <c r="B103" s="225"/>
      <c r="C103" s="226"/>
      <c r="D103" s="218" t="s">
        <v>138</v>
      </c>
      <c r="E103" s="227" t="s">
        <v>19</v>
      </c>
      <c r="F103" s="228" t="s">
        <v>143</v>
      </c>
      <c r="G103" s="226"/>
      <c r="H103" s="227" t="s">
        <v>19</v>
      </c>
      <c r="I103" s="229"/>
      <c r="J103" s="226"/>
      <c r="K103" s="226"/>
      <c r="L103" s="230"/>
      <c r="M103" s="231"/>
      <c r="N103" s="232"/>
      <c r="O103" s="232"/>
      <c r="P103" s="232"/>
      <c r="Q103" s="232"/>
      <c r="R103" s="232"/>
      <c r="S103" s="232"/>
      <c r="T103" s="232"/>
      <c r="U103" s="23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138</v>
      </c>
      <c r="AU103" s="234" t="s">
        <v>132</v>
      </c>
      <c r="AV103" s="13" t="s">
        <v>78</v>
      </c>
      <c r="AW103" s="13" t="s">
        <v>35</v>
      </c>
      <c r="AX103" s="13" t="s">
        <v>73</v>
      </c>
      <c r="AY103" s="234" t="s">
        <v>121</v>
      </c>
    </row>
    <row r="104" s="14" customFormat="1">
      <c r="A104" s="14"/>
      <c r="B104" s="235"/>
      <c r="C104" s="236"/>
      <c r="D104" s="218" t="s">
        <v>138</v>
      </c>
      <c r="E104" s="237" t="s">
        <v>19</v>
      </c>
      <c r="F104" s="238" t="s">
        <v>144</v>
      </c>
      <c r="G104" s="236"/>
      <c r="H104" s="239">
        <v>51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3"/>
      <c r="U104" s="24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138</v>
      </c>
      <c r="AU104" s="245" t="s">
        <v>132</v>
      </c>
      <c r="AV104" s="14" t="s">
        <v>82</v>
      </c>
      <c r="AW104" s="14" t="s">
        <v>35</v>
      </c>
      <c r="AX104" s="14" t="s">
        <v>73</v>
      </c>
      <c r="AY104" s="245" t="s">
        <v>121</v>
      </c>
    </row>
    <row r="105" s="15" customFormat="1">
      <c r="A105" s="15"/>
      <c r="B105" s="246"/>
      <c r="C105" s="247"/>
      <c r="D105" s="218" t="s">
        <v>138</v>
      </c>
      <c r="E105" s="248" t="s">
        <v>19</v>
      </c>
      <c r="F105" s="249" t="s">
        <v>145</v>
      </c>
      <c r="G105" s="247"/>
      <c r="H105" s="250">
        <v>228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4"/>
      <c r="U105" s="25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138</v>
      </c>
      <c r="AU105" s="256" t="s">
        <v>132</v>
      </c>
      <c r="AV105" s="15" t="s">
        <v>131</v>
      </c>
      <c r="AW105" s="15" t="s">
        <v>35</v>
      </c>
      <c r="AX105" s="15" t="s">
        <v>78</v>
      </c>
      <c r="AY105" s="256" t="s">
        <v>121</v>
      </c>
    </row>
    <row r="106" s="2" customFormat="1" ht="24.15" customHeight="1">
      <c r="A106" s="40"/>
      <c r="B106" s="41"/>
      <c r="C106" s="205" t="s">
        <v>82</v>
      </c>
      <c r="D106" s="205" t="s">
        <v>126</v>
      </c>
      <c r="E106" s="206" t="s">
        <v>146</v>
      </c>
      <c r="F106" s="207" t="s">
        <v>147</v>
      </c>
      <c r="G106" s="208" t="s">
        <v>129</v>
      </c>
      <c r="H106" s="209">
        <v>114.40000000000001</v>
      </c>
      <c r="I106" s="210"/>
      <c r="J106" s="211">
        <f>ROUND(I106*H106,2)</f>
        <v>0</v>
      </c>
      <c r="K106" s="207" t="s">
        <v>130</v>
      </c>
      <c r="L106" s="46"/>
      <c r="M106" s="212" t="s">
        <v>19</v>
      </c>
      <c r="N106" s="213" t="s">
        <v>44</v>
      </c>
      <c r="O106" s="86"/>
      <c r="P106" s="214">
        <f>O106*H106</f>
        <v>0</v>
      </c>
      <c r="Q106" s="214">
        <v>0.00021000000000000001</v>
      </c>
      <c r="R106" s="214">
        <f>Q106*H106</f>
        <v>0.024024000000000004</v>
      </c>
      <c r="S106" s="214">
        <v>0</v>
      </c>
      <c r="T106" s="214">
        <f>S106*H106</f>
        <v>0</v>
      </c>
      <c r="U106" s="215" t="s">
        <v>19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6" t="s">
        <v>131</v>
      </c>
      <c r="AT106" s="216" t="s">
        <v>126</v>
      </c>
      <c r="AU106" s="216" t="s">
        <v>132</v>
      </c>
      <c r="AY106" s="19" t="s">
        <v>121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9" t="s">
        <v>78</v>
      </c>
      <c r="BK106" s="217">
        <f>ROUND(I106*H106,2)</f>
        <v>0</v>
      </c>
      <c r="BL106" s="19" t="s">
        <v>131</v>
      </c>
      <c r="BM106" s="216" t="s">
        <v>148</v>
      </c>
    </row>
    <row r="107" s="2" customFormat="1">
      <c r="A107" s="40"/>
      <c r="B107" s="41"/>
      <c r="C107" s="42"/>
      <c r="D107" s="218" t="s">
        <v>134</v>
      </c>
      <c r="E107" s="42"/>
      <c r="F107" s="219" t="s">
        <v>149</v>
      </c>
      <c r="G107" s="42"/>
      <c r="H107" s="42"/>
      <c r="I107" s="220"/>
      <c r="J107" s="42"/>
      <c r="K107" s="42"/>
      <c r="L107" s="46"/>
      <c r="M107" s="221"/>
      <c r="N107" s="222"/>
      <c r="O107" s="86"/>
      <c r="P107" s="86"/>
      <c r="Q107" s="86"/>
      <c r="R107" s="86"/>
      <c r="S107" s="86"/>
      <c r="T107" s="86"/>
      <c r="U107" s="87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132</v>
      </c>
    </row>
    <row r="108" s="2" customFormat="1">
      <c r="A108" s="40"/>
      <c r="B108" s="41"/>
      <c r="C108" s="42"/>
      <c r="D108" s="223" t="s">
        <v>136</v>
      </c>
      <c r="E108" s="42"/>
      <c r="F108" s="224" t="s">
        <v>150</v>
      </c>
      <c r="G108" s="42"/>
      <c r="H108" s="42"/>
      <c r="I108" s="220"/>
      <c r="J108" s="42"/>
      <c r="K108" s="42"/>
      <c r="L108" s="46"/>
      <c r="M108" s="221"/>
      <c r="N108" s="222"/>
      <c r="O108" s="86"/>
      <c r="P108" s="86"/>
      <c r="Q108" s="86"/>
      <c r="R108" s="86"/>
      <c r="S108" s="86"/>
      <c r="T108" s="86"/>
      <c r="U108" s="87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136</v>
      </c>
      <c r="AU108" s="19" t="s">
        <v>132</v>
      </c>
    </row>
    <row r="109" s="13" customFormat="1">
      <c r="A109" s="13"/>
      <c r="B109" s="225"/>
      <c r="C109" s="226"/>
      <c r="D109" s="218" t="s">
        <v>138</v>
      </c>
      <c r="E109" s="227" t="s">
        <v>19</v>
      </c>
      <c r="F109" s="228" t="s">
        <v>151</v>
      </c>
      <c r="G109" s="226"/>
      <c r="H109" s="227" t="s">
        <v>19</v>
      </c>
      <c r="I109" s="229"/>
      <c r="J109" s="226"/>
      <c r="K109" s="226"/>
      <c r="L109" s="230"/>
      <c r="M109" s="231"/>
      <c r="N109" s="232"/>
      <c r="O109" s="232"/>
      <c r="P109" s="232"/>
      <c r="Q109" s="232"/>
      <c r="R109" s="232"/>
      <c r="S109" s="232"/>
      <c r="T109" s="232"/>
      <c r="U109" s="23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138</v>
      </c>
      <c r="AU109" s="234" t="s">
        <v>132</v>
      </c>
      <c r="AV109" s="13" t="s">
        <v>78</v>
      </c>
      <c r="AW109" s="13" t="s">
        <v>35</v>
      </c>
      <c r="AX109" s="13" t="s">
        <v>73</v>
      </c>
      <c r="AY109" s="234" t="s">
        <v>121</v>
      </c>
    </row>
    <row r="110" s="14" customFormat="1">
      <c r="A110" s="14"/>
      <c r="B110" s="235"/>
      <c r="C110" s="236"/>
      <c r="D110" s="218" t="s">
        <v>138</v>
      </c>
      <c r="E110" s="237" t="s">
        <v>19</v>
      </c>
      <c r="F110" s="238" t="s">
        <v>152</v>
      </c>
      <c r="G110" s="236"/>
      <c r="H110" s="239">
        <v>114.40000000000001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3"/>
      <c r="U110" s="24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138</v>
      </c>
      <c r="AU110" s="245" t="s">
        <v>132</v>
      </c>
      <c r="AV110" s="14" t="s">
        <v>82</v>
      </c>
      <c r="AW110" s="14" t="s">
        <v>35</v>
      </c>
      <c r="AX110" s="14" t="s">
        <v>78</v>
      </c>
      <c r="AY110" s="245" t="s">
        <v>121</v>
      </c>
    </row>
    <row r="111" s="12" customFormat="1" ht="22.8" customHeight="1">
      <c r="A111" s="12"/>
      <c r="B111" s="189"/>
      <c r="C111" s="190"/>
      <c r="D111" s="191" t="s">
        <v>72</v>
      </c>
      <c r="E111" s="203" t="s">
        <v>153</v>
      </c>
      <c r="F111" s="203" t="s">
        <v>154</v>
      </c>
      <c r="G111" s="190"/>
      <c r="H111" s="190"/>
      <c r="I111" s="193"/>
      <c r="J111" s="204">
        <f>BK111</f>
        <v>0</v>
      </c>
      <c r="K111" s="190"/>
      <c r="L111" s="195"/>
      <c r="M111" s="196"/>
      <c r="N111" s="197"/>
      <c r="O111" s="197"/>
      <c r="P111" s="198">
        <f>P112+P158+P172+P183+P197</f>
        <v>0</v>
      </c>
      <c r="Q111" s="197"/>
      <c r="R111" s="198">
        <f>R112+R158+R172+R183+R197</f>
        <v>0.0026400000000000004</v>
      </c>
      <c r="S111" s="197"/>
      <c r="T111" s="198">
        <f>T112+T158+T172+T183+T197</f>
        <v>0.042899999999999994</v>
      </c>
      <c r="U111" s="199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0" t="s">
        <v>78</v>
      </c>
      <c r="AT111" s="201" t="s">
        <v>72</v>
      </c>
      <c r="AU111" s="201" t="s">
        <v>78</v>
      </c>
      <c r="AY111" s="200" t="s">
        <v>121</v>
      </c>
      <c r="BK111" s="202">
        <f>BK112+BK158+BK172+BK183+BK197</f>
        <v>0</v>
      </c>
    </row>
    <row r="112" s="12" customFormat="1" ht="20.88" customHeight="1">
      <c r="A112" s="12"/>
      <c r="B112" s="189"/>
      <c r="C112" s="190"/>
      <c r="D112" s="191" t="s">
        <v>72</v>
      </c>
      <c r="E112" s="203" t="s">
        <v>155</v>
      </c>
      <c r="F112" s="203" t="s">
        <v>156</v>
      </c>
      <c r="G112" s="190"/>
      <c r="H112" s="190"/>
      <c r="I112" s="193"/>
      <c r="J112" s="204">
        <f>BK112</f>
        <v>0</v>
      </c>
      <c r="K112" s="190"/>
      <c r="L112" s="195"/>
      <c r="M112" s="196"/>
      <c r="N112" s="197"/>
      <c r="O112" s="197"/>
      <c r="P112" s="198">
        <f>SUM(P113:P157)</f>
        <v>0</v>
      </c>
      <c r="Q112" s="197"/>
      <c r="R112" s="198">
        <f>SUM(R113:R157)</f>
        <v>0</v>
      </c>
      <c r="S112" s="197"/>
      <c r="T112" s="198">
        <f>SUM(T113:T157)</f>
        <v>0</v>
      </c>
      <c r="U112" s="199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0" t="s">
        <v>78</v>
      </c>
      <c r="AT112" s="201" t="s">
        <v>72</v>
      </c>
      <c r="AU112" s="201" t="s">
        <v>82</v>
      </c>
      <c r="AY112" s="200" t="s">
        <v>121</v>
      </c>
      <c r="BK112" s="202">
        <f>SUM(BK113:BK157)</f>
        <v>0</v>
      </c>
    </row>
    <row r="113" s="2" customFormat="1" ht="24.15" customHeight="1">
      <c r="A113" s="40"/>
      <c r="B113" s="41"/>
      <c r="C113" s="205" t="s">
        <v>132</v>
      </c>
      <c r="D113" s="205" t="s">
        <v>126</v>
      </c>
      <c r="E113" s="206" t="s">
        <v>157</v>
      </c>
      <c r="F113" s="207" t="s">
        <v>158</v>
      </c>
      <c r="G113" s="208" t="s">
        <v>159</v>
      </c>
      <c r="H113" s="209">
        <v>162</v>
      </c>
      <c r="I113" s="210"/>
      <c r="J113" s="211">
        <f>ROUND(I113*H113,2)</f>
        <v>0</v>
      </c>
      <c r="K113" s="207" t="s">
        <v>130</v>
      </c>
      <c r="L113" s="46"/>
      <c r="M113" s="212" t="s">
        <v>19</v>
      </c>
      <c r="N113" s="213" t="s">
        <v>44</v>
      </c>
      <c r="O113" s="86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4">
        <f>S113*H113</f>
        <v>0</v>
      </c>
      <c r="U113" s="215" t="s">
        <v>19</v>
      </c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6" t="s">
        <v>131</v>
      </c>
      <c r="AT113" s="216" t="s">
        <v>126</v>
      </c>
      <c r="AU113" s="216" t="s">
        <v>132</v>
      </c>
      <c r="AY113" s="19" t="s">
        <v>121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9" t="s">
        <v>78</v>
      </c>
      <c r="BK113" s="217">
        <f>ROUND(I113*H113,2)</f>
        <v>0</v>
      </c>
      <c r="BL113" s="19" t="s">
        <v>131</v>
      </c>
      <c r="BM113" s="216" t="s">
        <v>160</v>
      </c>
    </row>
    <row r="114" s="2" customFormat="1">
      <c r="A114" s="40"/>
      <c r="B114" s="41"/>
      <c r="C114" s="42"/>
      <c r="D114" s="218" t="s">
        <v>134</v>
      </c>
      <c r="E114" s="42"/>
      <c r="F114" s="219" t="s">
        <v>161</v>
      </c>
      <c r="G114" s="42"/>
      <c r="H114" s="42"/>
      <c r="I114" s="220"/>
      <c r="J114" s="42"/>
      <c r="K114" s="42"/>
      <c r="L114" s="46"/>
      <c r="M114" s="221"/>
      <c r="N114" s="222"/>
      <c r="O114" s="86"/>
      <c r="P114" s="86"/>
      <c r="Q114" s="86"/>
      <c r="R114" s="86"/>
      <c r="S114" s="86"/>
      <c r="T114" s="86"/>
      <c r="U114" s="87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134</v>
      </c>
      <c r="AU114" s="19" t="s">
        <v>132</v>
      </c>
    </row>
    <row r="115" s="2" customFormat="1">
      <c r="A115" s="40"/>
      <c r="B115" s="41"/>
      <c r="C115" s="42"/>
      <c r="D115" s="223" t="s">
        <v>136</v>
      </c>
      <c r="E115" s="42"/>
      <c r="F115" s="224" t="s">
        <v>162</v>
      </c>
      <c r="G115" s="42"/>
      <c r="H115" s="42"/>
      <c r="I115" s="220"/>
      <c r="J115" s="42"/>
      <c r="K115" s="42"/>
      <c r="L115" s="46"/>
      <c r="M115" s="221"/>
      <c r="N115" s="222"/>
      <c r="O115" s="86"/>
      <c r="P115" s="86"/>
      <c r="Q115" s="86"/>
      <c r="R115" s="86"/>
      <c r="S115" s="86"/>
      <c r="T115" s="86"/>
      <c r="U115" s="87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136</v>
      </c>
      <c r="AU115" s="19" t="s">
        <v>132</v>
      </c>
    </row>
    <row r="116" s="13" customFormat="1">
      <c r="A116" s="13"/>
      <c r="B116" s="225"/>
      <c r="C116" s="226"/>
      <c r="D116" s="218" t="s">
        <v>138</v>
      </c>
      <c r="E116" s="227" t="s">
        <v>19</v>
      </c>
      <c r="F116" s="228" t="s">
        <v>163</v>
      </c>
      <c r="G116" s="226"/>
      <c r="H116" s="227" t="s">
        <v>19</v>
      </c>
      <c r="I116" s="229"/>
      <c r="J116" s="226"/>
      <c r="K116" s="226"/>
      <c r="L116" s="230"/>
      <c r="M116" s="231"/>
      <c r="N116" s="232"/>
      <c r="O116" s="232"/>
      <c r="P116" s="232"/>
      <c r="Q116" s="232"/>
      <c r="R116" s="232"/>
      <c r="S116" s="232"/>
      <c r="T116" s="232"/>
      <c r="U116" s="23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138</v>
      </c>
      <c r="AU116" s="234" t="s">
        <v>132</v>
      </c>
      <c r="AV116" s="13" t="s">
        <v>78</v>
      </c>
      <c r="AW116" s="13" t="s">
        <v>35</v>
      </c>
      <c r="AX116" s="13" t="s">
        <v>73</v>
      </c>
      <c r="AY116" s="234" t="s">
        <v>121</v>
      </c>
    </row>
    <row r="117" s="14" customFormat="1">
      <c r="A117" s="14"/>
      <c r="B117" s="235"/>
      <c r="C117" s="236"/>
      <c r="D117" s="218" t="s">
        <v>138</v>
      </c>
      <c r="E117" s="237" t="s">
        <v>19</v>
      </c>
      <c r="F117" s="238" t="s">
        <v>164</v>
      </c>
      <c r="G117" s="236"/>
      <c r="H117" s="239">
        <v>162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3"/>
      <c r="U117" s="24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138</v>
      </c>
      <c r="AU117" s="245" t="s">
        <v>132</v>
      </c>
      <c r="AV117" s="14" t="s">
        <v>82</v>
      </c>
      <c r="AW117" s="14" t="s">
        <v>35</v>
      </c>
      <c r="AX117" s="14" t="s">
        <v>78</v>
      </c>
      <c r="AY117" s="245" t="s">
        <v>121</v>
      </c>
    </row>
    <row r="118" s="2" customFormat="1" ht="33" customHeight="1">
      <c r="A118" s="40"/>
      <c r="B118" s="41"/>
      <c r="C118" s="205" t="s">
        <v>131</v>
      </c>
      <c r="D118" s="205" t="s">
        <v>126</v>
      </c>
      <c r="E118" s="206" t="s">
        <v>165</v>
      </c>
      <c r="F118" s="207" t="s">
        <v>166</v>
      </c>
      <c r="G118" s="208" t="s">
        <v>159</v>
      </c>
      <c r="H118" s="209">
        <v>2430</v>
      </c>
      <c r="I118" s="210"/>
      <c r="J118" s="211">
        <f>ROUND(I118*H118,2)</f>
        <v>0</v>
      </c>
      <c r="K118" s="207" t="s">
        <v>130</v>
      </c>
      <c r="L118" s="46"/>
      <c r="M118" s="212" t="s">
        <v>19</v>
      </c>
      <c r="N118" s="213" t="s">
        <v>44</v>
      </c>
      <c r="O118" s="86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4">
        <f>S118*H118</f>
        <v>0</v>
      </c>
      <c r="U118" s="215" t="s">
        <v>19</v>
      </c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6" t="s">
        <v>131</v>
      </c>
      <c r="AT118" s="216" t="s">
        <v>126</v>
      </c>
      <c r="AU118" s="216" t="s">
        <v>132</v>
      </c>
      <c r="AY118" s="19" t="s">
        <v>121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9" t="s">
        <v>78</v>
      </c>
      <c r="BK118" s="217">
        <f>ROUND(I118*H118,2)</f>
        <v>0</v>
      </c>
      <c r="BL118" s="19" t="s">
        <v>131</v>
      </c>
      <c r="BM118" s="216" t="s">
        <v>167</v>
      </c>
    </row>
    <row r="119" s="2" customFormat="1">
      <c r="A119" s="40"/>
      <c r="B119" s="41"/>
      <c r="C119" s="42"/>
      <c r="D119" s="218" t="s">
        <v>134</v>
      </c>
      <c r="E119" s="42"/>
      <c r="F119" s="219" t="s">
        <v>168</v>
      </c>
      <c r="G119" s="42"/>
      <c r="H119" s="42"/>
      <c r="I119" s="220"/>
      <c r="J119" s="42"/>
      <c r="K119" s="42"/>
      <c r="L119" s="46"/>
      <c r="M119" s="221"/>
      <c r="N119" s="222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134</v>
      </c>
      <c r="AU119" s="19" t="s">
        <v>132</v>
      </c>
    </row>
    <row r="120" s="2" customFormat="1">
      <c r="A120" s="40"/>
      <c r="B120" s="41"/>
      <c r="C120" s="42"/>
      <c r="D120" s="223" t="s">
        <v>136</v>
      </c>
      <c r="E120" s="42"/>
      <c r="F120" s="224" t="s">
        <v>169</v>
      </c>
      <c r="G120" s="42"/>
      <c r="H120" s="42"/>
      <c r="I120" s="220"/>
      <c r="J120" s="42"/>
      <c r="K120" s="42"/>
      <c r="L120" s="46"/>
      <c r="M120" s="221"/>
      <c r="N120" s="222"/>
      <c r="O120" s="86"/>
      <c r="P120" s="86"/>
      <c r="Q120" s="86"/>
      <c r="R120" s="86"/>
      <c r="S120" s="86"/>
      <c r="T120" s="86"/>
      <c r="U120" s="87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136</v>
      </c>
      <c r="AU120" s="19" t="s">
        <v>132</v>
      </c>
    </row>
    <row r="121" s="13" customFormat="1">
      <c r="A121" s="13"/>
      <c r="B121" s="225"/>
      <c r="C121" s="226"/>
      <c r="D121" s="218" t="s">
        <v>138</v>
      </c>
      <c r="E121" s="227" t="s">
        <v>19</v>
      </c>
      <c r="F121" s="228" t="s">
        <v>163</v>
      </c>
      <c r="G121" s="226"/>
      <c r="H121" s="227" t="s">
        <v>19</v>
      </c>
      <c r="I121" s="229"/>
      <c r="J121" s="226"/>
      <c r="K121" s="226"/>
      <c r="L121" s="230"/>
      <c r="M121" s="231"/>
      <c r="N121" s="232"/>
      <c r="O121" s="232"/>
      <c r="P121" s="232"/>
      <c r="Q121" s="232"/>
      <c r="R121" s="232"/>
      <c r="S121" s="232"/>
      <c r="T121" s="232"/>
      <c r="U121" s="23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138</v>
      </c>
      <c r="AU121" s="234" t="s">
        <v>132</v>
      </c>
      <c r="AV121" s="13" t="s">
        <v>78</v>
      </c>
      <c r="AW121" s="13" t="s">
        <v>35</v>
      </c>
      <c r="AX121" s="13" t="s">
        <v>73</v>
      </c>
      <c r="AY121" s="234" t="s">
        <v>121</v>
      </c>
    </row>
    <row r="122" s="14" customFormat="1">
      <c r="A122" s="14"/>
      <c r="B122" s="235"/>
      <c r="C122" s="236"/>
      <c r="D122" s="218" t="s">
        <v>138</v>
      </c>
      <c r="E122" s="237" t="s">
        <v>19</v>
      </c>
      <c r="F122" s="238" t="s">
        <v>164</v>
      </c>
      <c r="G122" s="236"/>
      <c r="H122" s="239">
        <v>162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3"/>
      <c r="U122" s="24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138</v>
      </c>
      <c r="AU122" s="245" t="s">
        <v>132</v>
      </c>
      <c r="AV122" s="14" t="s">
        <v>82</v>
      </c>
      <c r="AW122" s="14" t="s">
        <v>35</v>
      </c>
      <c r="AX122" s="14" t="s">
        <v>78</v>
      </c>
      <c r="AY122" s="245" t="s">
        <v>121</v>
      </c>
    </row>
    <row r="123" s="14" customFormat="1">
      <c r="A123" s="14"/>
      <c r="B123" s="235"/>
      <c r="C123" s="236"/>
      <c r="D123" s="218" t="s">
        <v>138</v>
      </c>
      <c r="E123" s="236"/>
      <c r="F123" s="238" t="s">
        <v>170</v>
      </c>
      <c r="G123" s="236"/>
      <c r="H123" s="239">
        <v>2430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3"/>
      <c r="U123" s="24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138</v>
      </c>
      <c r="AU123" s="245" t="s">
        <v>132</v>
      </c>
      <c r="AV123" s="14" t="s">
        <v>82</v>
      </c>
      <c r="AW123" s="14" t="s">
        <v>4</v>
      </c>
      <c r="AX123" s="14" t="s">
        <v>78</v>
      </c>
      <c r="AY123" s="245" t="s">
        <v>121</v>
      </c>
    </row>
    <row r="124" s="2" customFormat="1" ht="24.15" customHeight="1">
      <c r="A124" s="40"/>
      <c r="B124" s="41"/>
      <c r="C124" s="205" t="s">
        <v>171</v>
      </c>
      <c r="D124" s="205" t="s">
        <v>126</v>
      </c>
      <c r="E124" s="206" t="s">
        <v>172</v>
      </c>
      <c r="F124" s="207" t="s">
        <v>173</v>
      </c>
      <c r="G124" s="208" t="s">
        <v>159</v>
      </c>
      <c r="H124" s="209">
        <v>162</v>
      </c>
      <c r="I124" s="210"/>
      <c r="J124" s="211">
        <f>ROUND(I124*H124,2)</f>
        <v>0</v>
      </c>
      <c r="K124" s="207" t="s">
        <v>130</v>
      </c>
      <c r="L124" s="46"/>
      <c r="M124" s="212" t="s">
        <v>19</v>
      </c>
      <c r="N124" s="213" t="s">
        <v>44</v>
      </c>
      <c r="O124" s="86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4">
        <f>S124*H124</f>
        <v>0</v>
      </c>
      <c r="U124" s="215" t="s">
        <v>19</v>
      </c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6" t="s">
        <v>131</v>
      </c>
      <c r="AT124" s="216" t="s">
        <v>126</v>
      </c>
      <c r="AU124" s="216" t="s">
        <v>132</v>
      </c>
      <c r="AY124" s="19" t="s">
        <v>121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9" t="s">
        <v>78</v>
      </c>
      <c r="BK124" s="217">
        <f>ROUND(I124*H124,2)</f>
        <v>0</v>
      </c>
      <c r="BL124" s="19" t="s">
        <v>131</v>
      </c>
      <c r="BM124" s="216" t="s">
        <v>174</v>
      </c>
    </row>
    <row r="125" s="2" customFormat="1">
      <c r="A125" s="40"/>
      <c r="B125" s="41"/>
      <c r="C125" s="42"/>
      <c r="D125" s="218" t="s">
        <v>134</v>
      </c>
      <c r="E125" s="42"/>
      <c r="F125" s="219" t="s">
        <v>175</v>
      </c>
      <c r="G125" s="42"/>
      <c r="H125" s="42"/>
      <c r="I125" s="220"/>
      <c r="J125" s="42"/>
      <c r="K125" s="42"/>
      <c r="L125" s="46"/>
      <c r="M125" s="221"/>
      <c r="N125" s="222"/>
      <c r="O125" s="86"/>
      <c r="P125" s="86"/>
      <c r="Q125" s="86"/>
      <c r="R125" s="86"/>
      <c r="S125" s="86"/>
      <c r="T125" s="86"/>
      <c r="U125" s="87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134</v>
      </c>
      <c r="AU125" s="19" t="s">
        <v>132</v>
      </c>
    </row>
    <row r="126" s="2" customFormat="1">
      <c r="A126" s="40"/>
      <c r="B126" s="41"/>
      <c r="C126" s="42"/>
      <c r="D126" s="223" t="s">
        <v>136</v>
      </c>
      <c r="E126" s="42"/>
      <c r="F126" s="224" t="s">
        <v>176</v>
      </c>
      <c r="G126" s="42"/>
      <c r="H126" s="42"/>
      <c r="I126" s="220"/>
      <c r="J126" s="42"/>
      <c r="K126" s="42"/>
      <c r="L126" s="46"/>
      <c r="M126" s="221"/>
      <c r="N126" s="222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136</v>
      </c>
      <c r="AU126" s="19" t="s">
        <v>132</v>
      </c>
    </row>
    <row r="127" s="13" customFormat="1">
      <c r="A127" s="13"/>
      <c r="B127" s="225"/>
      <c r="C127" s="226"/>
      <c r="D127" s="218" t="s">
        <v>138</v>
      </c>
      <c r="E127" s="227" t="s">
        <v>19</v>
      </c>
      <c r="F127" s="228" t="s">
        <v>163</v>
      </c>
      <c r="G127" s="226"/>
      <c r="H127" s="227" t="s">
        <v>19</v>
      </c>
      <c r="I127" s="229"/>
      <c r="J127" s="226"/>
      <c r="K127" s="226"/>
      <c r="L127" s="230"/>
      <c r="M127" s="231"/>
      <c r="N127" s="232"/>
      <c r="O127" s="232"/>
      <c r="P127" s="232"/>
      <c r="Q127" s="232"/>
      <c r="R127" s="232"/>
      <c r="S127" s="232"/>
      <c r="T127" s="232"/>
      <c r="U127" s="23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138</v>
      </c>
      <c r="AU127" s="234" t="s">
        <v>132</v>
      </c>
      <c r="AV127" s="13" t="s">
        <v>78</v>
      </c>
      <c r="AW127" s="13" t="s">
        <v>35</v>
      </c>
      <c r="AX127" s="13" t="s">
        <v>73</v>
      </c>
      <c r="AY127" s="234" t="s">
        <v>121</v>
      </c>
    </row>
    <row r="128" s="14" customFormat="1">
      <c r="A128" s="14"/>
      <c r="B128" s="235"/>
      <c r="C128" s="236"/>
      <c r="D128" s="218" t="s">
        <v>138</v>
      </c>
      <c r="E128" s="237" t="s">
        <v>19</v>
      </c>
      <c r="F128" s="238" t="s">
        <v>164</v>
      </c>
      <c r="G128" s="236"/>
      <c r="H128" s="239">
        <v>162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3"/>
      <c r="U128" s="24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138</v>
      </c>
      <c r="AU128" s="245" t="s">
        <v>132</v>
      </c>
      <c r="AV128" s="14" t="s">
        <v>82</v>
      </c>
      <c r="AW128" s="14" t="s">
        <v>35</v>
      </c>
      <c r="AX128" s="14" t="s">
        <v>78</v>
      </c>
      <c r="AY128" s="245" t="s">
        <v>121</v>
      </c>
    </row>
    <row r="129" s="2" customFormat="1" ht="33" customHeight="1">
      <c r="A129" s="40"/>
      <c r="B129" s="41"/>
      <c r="C129" s="205" t="s">
        <v>122</v>
      </c>
      <c r="D129" s="205" t="s">
        <v>126</v>
      </c>
      <c r="E129" s="206" t="s">
        <v>177</v>
      </c>
      <c r="F129" s="207" t="s">
        <v>178</v>
      </c>
      <c r="G129" s="208" t="s">
        <v>179</v>
      </c>
      <c r="H129" s="209">
        <v>1</v>
      </c>
      <c r="I129" s="210"/>
      <c r="J129" s="211">
        <f>ROUND(I129*H129,2)</f>
        <v>0</v>
      </c>
      <c r="K129" s="207" t="s">
        <v>130</v>
      </c>
      <c r="L129" s="46"/>
      <c r="M129" s="212" t="s">
        <v>19</v>
      </c>
      <c r="N129" s="213" t="s">
        <v>44</v>
      </c>
      <c r="O129" s="86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4">
        <f>S129*H129</f>
        <v>0</v>
      </c>
      <c r="U129" s="215" t="s">
        <v>19</v>
      </c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6" t="s">
        <v>131</v>
      </c>
      <c r="AT129" s="216" t="s">
        <v>126</v>
      </c>
      <c r="AU129" s="216" t="s">
        <v>132</v>
      </c>
      <c r="AY129" s="19" t="s">
        <v>121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9" t="s">
        <v>78</v>
      </c>
      <c r="BK129" s="217">
        <f>ROUND(I129*H129,2)</f>
        <v>0</v>
      </c>
      <c r="BL129" s="19" t="s">
        <v>131</v>
      </c>
      <c r="BM129" s="216" t="s">
        <v>180</v>
      </c>
    </row>
    <row r="130" s="2" customFormat="1">
      <c r="A130" s="40"/>
      <c r="B130" s="41"/>
      <c r="C130" s="42"/>
      <c r="D130" s="218" t="s">
        <v>134</v>
      </c>
      <c r="E130" s="42"/>
      <c r="F130" s="219" t="s">
        <v>181</v>
      </c>
      <c r="G130" s="42"/>
      <c r="H130" s="42"/>
      <c r="I130" s="220"/>
      <c r="J130" s="42"/>
      <c r="K130" s="42"/>
      <c r="L130" s="46"/>
      <c r="M130" s="221"/>
      <c r="N130" s="222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134</v>
      </c>
      <c r="AU130" s="19" t="s">
        <v>132</v>
      </c>
    </row>
    <row r="131" s="2" customFormat="1">
      <c r="A131" s="40"/>
      <c r="B131" s="41"/>
      <c r="C131" s="42"/>
      <c r="D131" s="223" t="s">
        <v>136</v>
      </c>
      <c r="E131" s="42"/>
      <c r="F131" s="224" t="s">
        <v>182</v>
      </c>
      <c r="G131" s="42"/>
      <c r="H131" s="42"/>
      <c r="I131" s="220"/>
      <c r="J131" s="42"/>
      <c r="K131" s="42"/>
      <c r="L131" s="46"/>
      <c r="M131" s="221"/>
      <c r="N131" s="222"/>
      <c r="O131" s="86"/>
      <c r="P131" s="86"/>
      <c r="Q131" s="86"/>
      <c r="R131" s="86"/>
      <c r="S131" s="86"/>
      <c r="T131" s="86"/>
      <c r="U131" s="87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136</v>
      </c>
      <c r="AU131" s="19" t="s">
        <v>132</v>
      </c>
    </row>
    <row r="132" s="13" customFormat="1">
      <c r="A132" s="13"/>
      <c r="B132" s="225"/>
      <c r="C132" s="226"/>
      <c r="D132" s="218" t="s">
        <v>138</v>
      </c>
      <c r="E132" s="227" t="s">
        <v>19</v>
      </c>
      <c r="F132" s="228" t="s">
        <v>183</v>
      </c>
      <c r="G132" s="226"/>
      <c r="H132" s="227" t="s">
        <v>19</v>
      </c>
      <c r="I132" s="229"/>
      <c r="J132" s="226"/>
      <c r="K132" s="226"/>
      <c r="L132" s="230"/>
      <c r="M132" s="231"/>
      <c r="N132" s="232"/>
      <c r="O132" s="232"/>
      <c r="P132" s="232"/>
      <c r="Q132" s="232"/>
      <c r="R132" s="232"/>
      <c r="S132" s="232"/>
      <c r="T132" s="232"/>
      <c r="U132" s="23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138</v>
      </c>
      <c r="AU132" s="234" t="s">
        <v>132</v>
      </c>
      <c r="AV132" s="13" t="s">
        <v>78</v>
      </c>
      <c r="AW132" s="13" t="s">
        <v>35</v>
      </c>
      <c r="AX132" s="13" t="s">
        <v>73</v>
      </c>
      <c r="AY132" s="234" t="s">
        <v>121</v>
      </c>
    </row>
    <row r="133" s="14" customFormat="1">
      <c r="A133" s="14"/>
      <c r="B133" s="235"/>
      <c r="C133" s="236"/>
      <c r="D133" s="218" t="s">
        <v>138</v>
      </c>
      <c r="E133" s="237" t="s">
        <v>19</v>
      </c>
      <c r="F133" s="238" t="s">
        <v>78</v>
      </c>
      <c r="G133" s="236"/>
      <c r="H133" s="239">
        <v>1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3"/>
      <c r="U133" s="24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138</v>
      </c>
      <c r="AU133" s="245" t="s">
        <v>132</v>
      </c>
      <c r="AV133" s="14" t="s">
        <v>82</v>
      </c>
      <c r="AW133" s="14" t="s">
        <v>35</v>
      </c>
      <c r="AX133" s="14" t="s">
        <v>73</v>
      </c>
      <c r="AY133" s="245" t="s">
        <v>121</v>
      </c>
    </row>
    <row r="134" s="2" customFormat="1" ht="33" customHeight="1">
      <c r="A134" s="40"/>
      <c r="B134" s="41"/>
      <c r="C134" s="205" t="s">
        <v>184</v>
      </c>
      <c r="D134" s="205" t="s">
        <v>126</v>
      </c>
      <c r="E134" s="206" t="s">
        <v>185</v>
      </c>
      <c r="F134" s="207" t="s">
        <v>186</v>
      </c>
      <c r="G134" s="208" t="s">
        <v>179</v>
      </c>
      <c r="H134" s="209">
        <v>15</v>
      </c>
      <c r="I134" s="210"/>
      <c r="J134" s="211">
        <f>ROUND(I134*H134,2)</f>
        <v>0</v>
      </c>
      <c r="K134" s="207" t="s">
        <v>130</v>
      </c>
      <c r="L134" s="46"/>
      <c r="M134" s="212" t="s">
        <v>19</v>
      </c>
      <c r="N134" s="213" t="s">
        <v>44</v>
      </c>
      <c r="O134" s="86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4">
        <f>S134*H134</f>
        <v>0</v>
      </c>
      <c r="U134" s="215" t="s">
        <v>19</v>
      </c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6" t="s">
        <v>131</v>
      </c>
      <c r="AT134" s="216" t="s">
        <v>126</v>
      </c>
      <c r="AU134" s="216" t="s">
        <v>132</v>
      </c>
      <c r="AY134" s="19" t="s">
        <v>121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9" t="s">
        <v>78</v>
      </c>
      <c r="BK134" s="217">
        <f>ROUND(I134*H134,2)</f>
        <v>0</v>
      </c>
      <c r="BL134" s="19" t="s">
        <v>131</v>
      </c>
      <c r="BM134" s="216" t="s">
        <v>187</v>
      </c>
    </row>
    <row r="135" s="2" customFormat="1">
      <c r="A135" s="40"/>
      <c r="B135" s="41"/>
      <c r="C135" s="42"/>
      <c r="D135" s="218" t="s">
        <v>134</v>
      </c>
      <c r="E135" s="42"/>
      <c r="F135" s="219" t="s">
        <v>188</v>
      </c>
      <c r="G135" s="42"/>
      <c r="H135" s="42"/>
      <c r="I135" s="220"/>
      <c r="J135" s="42"/>
      <c r="K135" s="42"/>
      <c r="L135" s="46"/>
      <c r="M135" s="221"/>
      <c r="N135" s="222"/>
      <c r="O135" s="86"/>
      <c r="P135" s="86"/>
      <c r="Q135" s="86"/>
      <c r="R135" s="86"/>
      <c r="S135" s="86"/>
      <c r="T135" s="86"/>
      <c r="U135" s="87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134</v>
      </c>
      <c r="AU135" s="19" t="s">
        <v>132</v>
      </c>
    </row>
    <row r="136" s="2" customFormat="1">
      <c r="A136" s="40"/>
      <c r="B136" s="41"/>
      <c r="C136" s="42"/>
      <c r="D136" s="223" t="s">
        <v>136</v>
      </c>
      <c r="E136" s="42"/>
      <c r="F136" s="224" t="s">
        <v>189</v>
      </c>
      <c r="G136" s="42"/>
      <c r="H136" s="42"/>
      <c r="I136" s="220"/>
      <c r="J136" s="42"/>
      <c r="K136" s="42"/>
      <c r="L136" s="46"/>
      <c r="M136" s="221"/>
      <c r="N136" s="222"/>
      <c r="O136" s="86"/>
      <c r="P136" s="86"/>
      <c r="Q136" s="86"/>
      <c r="R136" s="86"/>
      <c r="S136" s="86"/>
      <c r="T136" s="86"/>
      <c r="U136" s="87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136</v>
      </c>
      <c r="AU136" s="19" t="s">
        <v>132</v>
      </c>
    </row>
    <row r="137" s="13" customFormat="1">
      <c r="A137" s="13"/>
      <c r="B137" s="225"/>
      <c r="C137" s="226"/>
      <c r="D137" s="218" t="s">
        <v>138</v>
      </c>
      <c r="E137" s="227" t="s">
        <v>19</v>
      </c>
      <c r="F137" s="228" t="s">
        <v>183</v>
      </c>
      <c r="G137" s="226"/>
      <c r="H137" s="227" t="s">
        <v>19</v>
      </c>
      <c r="I137" s="229"/>
      <c r="J137" s="226"/>
      <c r="K137" s="226"/>
      <c r="L137" s="230"/>
      <c r="M137" s="231"/>
      <c r="N137" s="232"/>
      <c r="O137" s="232"/>
      <c r="P137" s="232"/>
      <c r="Q137" s="232"/>
      <c r="R137" s="232"/>
      <c r="S137" s="232"/>
      <c r="T137" s="232"/>
      <c r="U137" s="23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138</v>
      </c>
      <c r="AU137" s="234" t="s">
        <v>132</v>
      </c>
      <c r="AV137" s="13" t="s">
        <v>78</v>
      </c>
      <c r="AW137" s="13" t="s">
        <v>35</v>
      </c>
      <c r="AX137" s="13" t="s">
        <v>73</v>
      </c>
      <c r="AY137" s="234" t="s">
        <v>121</v>
      </c>
    </row>
    <row r="138" s="14" customFormat="1">
      <c r="A138" s="14"/>
      <c r="B138" s="235"/>
      <c r="C138" s="236"/>
      <c r="D138" s="218" t="s">
        <v>138</v>
      </c>
      <c r="E138" s="237" t="s">
        <v>19</v>
      </c>
      <c r="F138" s="238" t="s">
        <v>78</v>
      </c>
      <c r="G138" s="236"/>
      <c r="H138" s="239">
        <v>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3"/>
      <c r="U138" s="24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138</v>
      </c>
      <c r="AU138" s="245" t="s">
        <v>132</v>
      </c>
      <c r="AV138" s="14" t="s">
        <v>82</v>
      </c>
      <c r="AW138" s="14" t="s">
        <v>35</v>
      </c>
      <c r="AX138" s="14" t="s">
        <v>78</v>
      </c>
      <c r="AY138" s="245" t="s">
        <v>121</v>
      </c>
    </row>
    <row r="139" s="14" customFormat="1">
      <c r="A139" s="14"/>
      <c r="B139" s="235"/>
      <c r="C139" s="236"/>
      <c r="D139" s="218" t="s">
        <v>138</v>
      </c>
      <c r="E139" s="236"/>
      <c r="F139" s="238" t="s">
        <v>190</v>
      </c>
      <c r="G139" s="236"/>
      <c r="H139" s="239">
        <v>15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3"/>
      <c r="U139" s="24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138</v>
      </c>
      <c r="AU139" s="245" t="s">
        <v>132</v>
      </c>
      <c r="AV139" s="14" t="s">
        <v>82</v>
      </c>
      <c r="AW139" s="14" t="s">
        <v>4</v>
      </c>
      <c r="AX139" s="14" t="s">
        <v>78</v>
      </c>
      <c r="AY139" s="245" t="s">
        <v>121</v>
      </c>
    </row>
    <row r="140" s="2" customFormat="1" ht="33" customHeight="1">
      <c r="A140" s="40"/>
      <c r="B140" s="41"/>
      <c r="C140" s="205" t="s">
        <v>191</v>
      </c>
      <c r="D140" s="205" t="s">
        <v>126</v>
      </c>
      <c r="E140" s="206" t="s">
        <v>192</v>
      </c>
      <c r="F140" s="207" t="s">
        <v>193</v>
      </c>
      <c r="G140" s="208" t="s">
        <v>179</v>
      </c>
      <c r="H140" s="209">
        <v>1</v>
      </c>
      <c r="I140" s="210"/>
      <c r="J140" s="211">
        <f>ROUND(I140*H140,2)</f>
        <v>0</v>
      </c>
      <c r="K140" s="207" t="s">
        <v>130</v>
      </c>
      <c r="L140" s="46"/>
      <c r="M140" s="212" t="s">
        <v>19</v>
      </c>
      <c r="N140" s="213" t="s">
        <v>44</v>
      </c>
      <c r="O140" s="86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4">
        <f>S140*H140</f>
        <v>0</v>
      </c>
      <c r="U140" s="215" t="s">
        <v>19</v>
      </c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6" t="s">
        <v>131</v>
      </c>
      <c r="AT140" s="216" t="s">
        <v>126</v>
      </c>
      <c r="AU140" s="216" t="s">
        <v>132</v>
      </c>
      <c r="AY140" s="19" t="s">
        <v>121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9" t="s">
        <v>78</v>
      </c>
      <c r="BK140" s="217">
        <f>ROUND(I140*H140,2)</f>
        <v>0</v>
      </c>
      <c r="BL140" s="19" t="s">
        <v>131</v>
      </c>
      <c r="BM140" s="216" t="s">
        <v>194</v>
      </c>
    </row>
    <row r="141" s="2" customFormat="1">
      <c r="A141" s="40"/>
      <c r="B141" s="41"/>
      <c r="C141" s="42"/>
      <c r="D141" s="218" t="s">
        <v>134</v>
      </c>
      <c r="E141" s="42"/>
      <c r="F141" s="219" t="s">
        <v>195</v>
      </c>
      <c r="G141" s="42"/>
      <c r="H141" s="42"/>
      <c r="I141" s="220"/>
      <c r="J141" s="42"/>
      <c r="K141" s="42"/>
      <c r="L141" s="46"/>
      <c r="M141" s="221"/>
      <c r="N141" s="222"/>
      <c r="O141" s="86"/>
      <c r="P141" s="86"/>
      <c r="Q141" s="86"/>
      <c r="R141" s="86"/>
      <c r="S141" s="86"/>
      <c r="T141" s="86"/>
      <c r="U141" s="87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132</v>
      </c>
    </row>
    <row r="142" s="2" customFormat="1">
      <c r="A142" s="40"/>
      <c r="B142" s="41"/>
      <c r="C142" s="42"/>
      <c r="D142" s="223" t="s">
        <v>136</v>
      </c>
      <c r="E142" s="42"/>
      <c r="F142" s="224" t="s">
        <v>196</v>
      </c>
      <c r="G142" s="42"/>
      <c r="H142" s="42"/>
      <c r="I142" s="220"/>
      <c r="J142" s="42"/>
      <c r="K142" s="42"/>
      <c r="L142" s="46"/>
      <c r="M142" s="221"/>
      <c r="N142" s="222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136</v>
      </c>
      <c r="AU142" s="19" t="s">
        <v>132</v>
      </c>
    </row>
    <row r="143" s="13" customFormat="1">
      <c r="A143" s="13"/>
      <c r="B143" s="225"/>
      <c r="C143" s="226"/>
      <c r="D143" s="218" t="s">
        <v>138</v>
      </c>
      <c r="E143" s="227" t="s">
        <v>19</v>
      </c>
      <c r="F143" s="228" t="s">
        <v>183</v>
      </c>
      <c r="G143" s="226"/>
      <c r="H143" s="227" t="s">
        <v>19</v>
      </c>
      <c r="I143" s="229"/>
      <c r="J143" s="226"/>
      <c r="K143" s="226"/>
      <c r="L143" s="230"/>
      <c r="M143" s="231"/>
      <c r="N143" s="232"/>
      <c r="O143" s="232"/>
      <c r="P143" s="232"/>
      <c r="Q143" s="232"/>
      <c r="R143" s="232"/>
      <c r="S143" s="232"/>
      <c r="T143" s="232"/>
      <c r="U143" s="23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138</v>
      </c>
      <c r="AU143" s="234" t="s">
        <v>132</v>
      </c>
      <c r="AV143" s="13" t="s">
        <v>78</v>
      </c>
      <c r="AW143" s="13" t="s">
        <v>35</v>
      </c>
      <c r="AX143" s="13" t="s">
        <v>73</v>
      </c>
      <c r="AY143" s="234" t="s">
        <v>121</v>
      </c>
    </row>
    <row r="144" s="14" customFormat="1">
      <c r="A144" s="14"/>
      <c r="B144" s="235"/>
      <c r="C144" s="236"/>
      <c r="D144" s="218" t="s">
        <v>138</v>
      </c>
      <c r="E144" s="237" t="s">
        <v>19</v>
      </c>
      <c r="F144" s="238" t="s">
        <v>78</v>
      </c>
      <c r="G144" s="236"/>
      <c r="H144" s="239">
        <v>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3"/>
      <c r="U144" s="24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138</v>
      </c>
      <c r="AU144" s="245" t="s">
        <v>132</v>
      </c>
      <c r="AV144" s="14" t="s">
        <v>82</v>
      </c>
      <c r="AW144" s="14" t="s">
        <v>35</v>
      </c>
      <c r="AX144" s="14" t="s">
        <v>78</v>
      </c>
      <c r="AY144" s="245" t="s">
        <v>121</v>
      </c>
    </row>
    <row r="145" s="2" customFormat="1" ht="37.8" customHeight="1">
      <c r="A145" s="40"/>
      <c r="B145" s="41"/>
      <c r="C145" s="205" t="s">
        <v>153</v>
      </c>
      <c r="D145" s="205" t="s">
        <v>126</v>
      </c>
      <c r="E145" s="206" t="s">
        <v>197</v>
      </c>
      <c r="F145" s="207" t="s">
        <v>198</v>
      </c>
      <c r="G145" s="208" t="s">
        <v>129</v>
      </c>
      <c r="H145" s="209">
        <v>90</v>
      </c>
      <c r="I145" s="210"/>
      <c r="J145" s="211">
        <f>ROUND(I145*H145,2)</f>
        <v>0</v>
      </c>
      <c r="K145" s="207" t="s">
        <v>130</v>
      </c>
      <c r="L145" s="46"/>
      <c r="M145" s="212" t="s">
        <v>19</v>
      </c>
      <c r="N145" s="213" t="s">
        <v>44</v>
      </c>
      <c r="O145" s="86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4">
        <f>S145*H145</f>
        <v>0</v>
      </c>
      <c r="U145" s="215" t="s">
        <v>19</v>
      </c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6" t="s">
        <v>131</v>
      </c>
      <c r="AT145" s="216" t="s">
        <v>126</v>
      </c>
      <c r="AU145" s="216" t="s">
        <v>132</v>
      </c>
      <c r="AY145" s="19" t="s">
        <v>121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9" t="s">
        <v>78</v>
      </c>
      <c r="BK145" s="217">
        <f>ROUND(I145*H145,2)</f>
        <v>0</v>
      </c>
      <c r="BL145" s="19" t="s">
        <v>131</v>
      </c>
      <c r="BM145" s="216" t="s">
        <v>199</v>
      </c>
    </row>
    <row r="146" s="2" customFormat="1">
      <c r="A146" s="40"/>
      <c r="B146" s="41"/>
      <c r="C146" s="42"/>
      <c r="D146" s="218" t="s">
        <v>134</v>
      </c>
      <c r="E146" s="42"/>
      <c r="F146" s="219" t="s">
        <v>200</v>
      </c>
      <c r="G146" s="42"/>
      <c r="H146" s="42"/>
      <c r="I146" s="220"/>
      <c r="J146" s="42"/>
      <c r="K146" s="42"/>
      <c r="L146" s="46"/>
      <c r="M146" s="221"/>
      <c r="N146" s="222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134</v>
      </c>
      <c r="AU146" s="19" t="s">
        <v>132</v>
      </c>
    </row>
    <row r="147" s="2" customFormat="1">
      <c r="A147" s="40"/>
      <c r="B147" s="41"/>
      <c r="C147" s="42"/>
      <c r="D147" s="223" t="s">
        <v>136</v>
      </c>
      <c r="E147" s="42"/>
      <c r="F147" s="224" t="s">
        <v>201</v>
      </c>
      <c r="G147" s="42"/>
      <c r="H147" s="42"/>
      <c r="I147" s="220"/>
      <c r="J147" s="42"/>
      <c r="K147" s="42"/>
      <c r="L147" s="46"/>
      <c r="M147" s="221"/>
      <c r="N147" s="222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136</v>
      </c>
      <c r="AU147" s="19" t="s">
        <v>132</v>
      </c>
    </row>
    <row r="148" s="13" customFormat="1">
      <c r="A148" s="13"/>
      <c r="B148" s="225"/>
      <c r="C148" s="226"/>
      <c r="D148" s="218" t="s">
        <v>138</v>
      </c>
      <c r="E148" s="227" t="s">
        <v>19</v>
      </c>
      <c r="F148" s="228" t="s">
        <v>202</v>
      </c>
      <c r="G148" s="226"/>
      <c r="H148" s="227" t="s">
        <v>19</v>
      </c>
      <c r="I148" s="229"/>
      <c r="J148" s="226"/>
      <c r="K148" s="226"/>
      <c r="L148" s="230"/>
      <c r="M148" s="231"/>
      <c r="N148" s="232"/>
      <c r="O148" s="232"/>
      <c r="P148" s="232"/>
      <c r="Q148" s="232"/>
      <c r="R148" s="232"/>
      <c r="S148" s="232"/>
      <c r="T148" s="232"/>
      <c r="U148" s="23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138</v>
      </c>
      <c r="AU148" s="234" t="s">
        <v>132</v>
      </c>
      <c r="AV148" s="13" t="s">
        <v>78</v>
      </c>
      <c r="AW148" s="13" t="s">
        <v>35</v>
      </c>
      <c r="AX148" s="13" t="s">
        <v>73</v>
      </c>
      <c r="AY148" s="234" t="s">
        <v>121</v>
      </c>
    </row>
    <row r="149" s="14" customFormat="1">
      <c r="A149" s="14"/>
      <c r="B149" s="235"/>
      <c r="C149" s="236"/>
      <c r="D149" s="218" t="s">
        <v>138</v>
      </c>
      <c r="E149" s="237" t="s">
        <v>19</v>
      </c>
      <c r="F149" s="238" t="s">
        <v>203</v>
      </c>
      <c r="G149" s="236"/>
      <c r="H149" s="239">
        <v>60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3"/>
      <c r="U149" s="24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138</v>
      </c>
      <c r="AU149" s="245" t="s">
        <v>132</v>
      </c>
      <c r="AV149" s="14" t="s">
        <v>82</v>
      </c>
      <c r="AW149" s="14" t="s">
        <v>35</v>
      </c>
      <c r="AX149" s="14" t="s">
        <v>73</v>
      </c>
      <c r="AY149" s="245" t="s">
        <v>121</v>
      </c>
    </row>
    <row r="150" s="13" customFormat="1">
      <c r="A150" s="13"/>
      <c r="B150" s="225"/>
      <c r="C150" s="226"/>
      <c r="D150" s="218" t="s">
        <v>138</v>
      </c>
      <c r="E150" s="227" t="s">
        <v>19</v>
      </c>
      <c r="F150" s="228" t="s">
        <v>204</v>
      </c>
      <c r="G150" s="226"/>
      <c r="H150" s="227" t="s">
        <v>19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2"/>
      <c r="U150" s="23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138</v>
      </c>
      <c r="AU150" s="234" t="s">
        <v>132</v>
      </c>
      <c r="AV150" s="13" t="s">
        <v>78</v>
      </c>
      <c r="AW150" s="13" t="s">
        <v>35</v>
      </c>
      <c r="AX150" s="13" t="s">
        <v>73</v>
      </c>
      <c r="AY150" s="234" t="s">
        <v>121</v>
      </c>
    </row>
    <row r="151" s="14" customFormat="1">
      <c r="A151" s="14"/>
      <c r="B151" s="235"/>
      <c r="C151" s="236"/>
      <c r="D151" s="218" t="s">
        <v>138</v>
      </c>
      <c r="E151" s="237" t="s">
        <v>19</v>
      </c>
      <c r="F151" s="238" t="s">
        <v>205</v>
      </c>
      <c r="G151" s="236"/>
      <c r="H151" s="239">
        <v>30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3"/>
      <c r="U151" s="24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138</v>
      </c>
      <c r="AU151" s="245" t="s">
        <v>132</v>
      </c>
      <c r="AV151" s="14" t="s">
        <v>82</v>
      </c>
      <c r="AW151" s="14" t="s">
        <v>35</v>
      </c>
      <c r="AX151" s="14" t="s">
        <v>73</v>
      </c>
      <c r="AY151" s="245" t="s">
        <v>121</v>
      </c>
    </row>
    <row r="152" s="15" customFormat="1">
      <c r="A152" s="15"/>
      <c r="B152" s="246"/>
      <c r="C152" s="247"/>
      <c r="D152" s="218" t="s">
        <v>138</v>
      </c>
      <c r="E152" s="248" t="s">
        <v>19</v>
      </c>
      <c r="F152" s="249" t="s">
        <v>145</v>
      </c>
      <c r="G152" s="247"/>
      <c r="H152" s="250">
        <v>90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4"/>
      <c r="U152" s="25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138</v>
      </c>
      <c r="AU152" s="256" t="s">
        <v>132</v>
      </c>
      <c r="AV152" s="15" t="s">
        <v>131</v>
      </c>
      <c r="AW152" s="15" t="s">
        <v>35</v>
      </c>
      <c r="AX152" s="15" t="s">
        <v>78</v>
      </c>
      <c r="AY152" s="256" t="s">
        <v>121</v>
      </c>
    </row>
    <row r="153" s="2" customFormat="1" ht="24.15" customHeight="1">
      <c r="A153" s="40"/>
      <c r="B153" s="41"/>
      <c r="C153" s="205" t="s">
        <v>206</v>
      </c>
      <c r="D153" s="205" t="s">
        <v>126</v>
      </c>
      <c r="E153" s="206" t="s">
        <v>207</v>
      </c>
      <c r="F153" s="207" t="s">
        <v>208</v>
      </c>
      <c r="G153" s="208" t="s">
        <v>129</v>
      </c>
      <c r="H153" s="209">
        <v>341</v>
      </c>
      <c r="I153" s="210"/>
      <c r="J153" s="211">
        <f>ROUND(I153*H153,2)</f>
        <v>0</v>
      </c>
      <c r="K153" s="207" t="s">
        <v>130</v>
      </c>
      <c r="L153" s="46"/>
      <c r="M153" s="212" t="s">
        <v>19</v>
      </c>
      <c r="N153" s="213" t="s">
        <v>44</v>
      </c>
      <c r="O153" s="86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4">
        <f>S153*H153</f>
        <v>0</v>
      </c>
      <c r="U153" s="215" t="s">
        <v>19</v>
      </c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6" t="s">
        <v>131</v>
      </c>
      <c r="AT153" s="216" t="s">
        <v>126</v>
      </c>
      <c r="AU153" s="216" t="s">
        <v>132</v>
      </c>
      <c r="AY153" s="19" t="s">
        <v>121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9" t="s">
        <v>78</v>
      </c>
      <c r="BK153" s="217">
        <f>ROUND(I153*H153,2)</f>
        <v>0</v>
      </c>
      <c r="BL153" s="19" t="s">
        <v>131</v>
      </c>
      <c r="BM153" s="216" t="s">
        <v>209</v>
      </c>
    </row>
    <row r="154" s="2" customFormat="1">
      <c r="A154" s="40"/>
      <c r="B154" s="41"/>
      <c r="C154" s="42"/>
      <c r="D154" s="218" t="s">
        <v>134</v>
      </c>
      <c r="E154" s="42"/>
      <c r="F154" s="219" t="s">
        <v>210</v>
      </c>
      <c r="G154" s="42"/>
      <c r="H154" s="42"/>
      <c r="I154" s="220"/>
      <c r="J154" s="42"/>
      <c r="K154" s="42"/>
      <c r="L154" s="46"/>
      <c r="M154" s="221"/>
      <c r="N154" s="222"/>
      <c r="O154" s="86"/>
      <c r="P154" s="86"/>
      <c r="Q154" s="86"/>
      <c r="R154" s="86"/>
      <c r="S154" s="86"/>
      <c r="T154" s="86"/>
      <c r="U154" s="87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134</v>
      </c>
      <c r="AU154" s="19" t="s">
        <v>132</v>
      </c>
    </row>
    <row r="155" s="2" customFormat="1">
      <c r="A155" s="40"/>
      <c r="B155" s="41"/>
      <c r="C155" s="42"/>
      <c r="D155" s="223" t="s">
        <v>136</v>
      </c>
      <c r="E155" s="42"/>
      <c r="F155" s="224" t="s">
        <v>211</v>
      </c>
      <c r="G155" s="42"/>
      <c r="H155" s="42"/>
      <c r="I155" s="220"/>
      <c r="J155" s="42"/>
      <c r="K155" s="42"/>
      <c r="L155" s="46"/>
      <c r="M155" s="221"/>
      <c r="N155" s="222"/>
      <c r="O155" s="86"/>
      <c r="P155" s="86"/>
      <c r="Q155" s="86"/>
      <c r="R155" s="86"/>
      <c r="S155" s="86"/>
      <c r="T155" s="86"/>
      <c r="U155" s="87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136</v>
      </c>
      <c r="AU155" s="19" t="s">
        <v>132</v>
      </c>
    </row>
    <row r="156" s="13" customFormat="1">
      <c r="A156" s="13"/>
      <c r="B156" s="225"/>
      <c r="C156" s="226"/>
      <c r="D156" s="218" t="s">
        <v>138</v>
      </c>
      <c r="E156" s="227" t="s">
        <v>19</v>
      </c>
      <c r="F156" s="228" t="s">
        <v>183</v>
      </c>
      <c r="G156" s="226"/>
      <c r="H156" s="227" t="s">
        <v>19</v>
      </c>
      <c r="I156" s="229"/>
      <c r="J156" s="226"/>
      <c r="K156" s="226"/>
      <c r="L156" s="230"/>
      <c r="M156" s="231"/>
      <c r="N156" s="232"/>
      <c r="O156" s="232"/>
      <c r="P156" s="232"/>
      <c r="Q156" s="232"/>
      <c r="R156" s="232"/>
      <c r="S156" s="232"/>
      <c r="T156" s="232"/>
      <c r="U156" s="23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138</v>
      </c>
      <c r="AU156" s="234" t="s">
        <v>132</v>
      </c>
      <c r="AV156" s="13" t="s">
        <v>78</v>
      </c>
      <c r="AW156" s="13" t="s">
        <v>35</v>
      </c>
      <c r="AX156" s="13" t="s">
        <v>73</v>
      </c>
      <c r="AY156" s="234" t="s">
        <v>121</v>
      </c>
    </row>
    <row r="157" s="14" customFormat="1">
      <c r="A157" s="14"/>
      <c r="B157" s="235"/>
      <c r="C157" s="236"/>
      <c r="D157" s="218" t="s">
        <v>138</v>
      </c>
      <c r="E157" s="237" t="s">
        <v>19</v>
      </c>
      <c r="F157" s="238" t="s">
        <v>212</v>
      </c>
      <c r="G157" s="236"/>
      <c r="H157" s="239">
        <v>341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3"/>
      <c r="U157" s="24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138</v>
      </c>
      <c r="AU157" s="245" t="s">
        <v>132</v>
      </c>
      <c r="AV157" s="14" t="s">
        <v>82</v>
      </c>
      <c r="AW157" s="14" t="s">
        <v>35</v>
      </c>
      <c r="AX157" s="14" t="s">
        <v>73</v>
      </c>
      <c r="AY157" s="245" t="s">
        <v>121</v>
      </c>
    </row>
    <row r="158" s="12" customFormat="1" ht="20.88" customHeight="1">
      <c r="A158" s="12"/>
      <c r="B158" s="189"/>
      <c r="C158" s="190"/>
      <c r="D158" s="191" t="s">
        <v>72</v>
      </c>
      <c r="E158" s="203" t="s">
        <v>213</v>
      </c>
      <c r="F158" s="203" t="s">
        <v>214</v>
      </c>
      <c r="G158" s="190"/>
      <c r="H158" s="190"/>
      <c r="I158" s="193"/>
      <c r="J158" s="204">
        <f>BK158</f>
        <v>0</v>
      </c>
      <c r="K158" s="190"/>
      <c r="L158" s="195"/>
      <c r="M158" s="196"/>
      <c r="N158" s="197"/>
      <c r="O158" s="197"/>
      <c r="P158" s="198">
        <f>SUM(P159:P171)</f>
        <v>0</v>
      </c>
      <c r="Q158" s="197"/>
      <c r="R158" s="198">
        <f>SUM(R159:R171)</f>
        <v>0.0026400000000000004</v>
      </c>
      <c r="S158" s="197"/>
      <c r="T158" s="198">
        <f>SUM(T159:T171)</f>
        <v>0</v>
      </c>
      <c r="U158" s="199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0" t="s">
        <v>78</v>
      </c>
      <c r="AT158" s="201" t="s">
        <v>72</v>
      </c>
      <c r="AU158" s="201" t="s">
        <v>82</v>
      </c>
      <c r="AY158" s="200" t="s">
        <v>121</v>
      </c>
      <c r="BK158" s="202">
        <f>SUM(BK159:BK171)</f>
        <v>0</v>
      </c>
    </row>
    <row r="159" s="2" customFormat="1" ht="16.5" customHeight="1">
      <c r="A159" s="40"/>
      <c r="B159" s="41"/>
      <c r="C159" s="205" t="s">
        <v>215</v>
      </c>
      <c r="D159" s="205" t="s">
        <v>126</v>
      </c>
      <c r="E159" s="206" t="s">
        <v>216</v>
      </c>
      <c r="F159" s="207" t="s">
        <v>217</v>
      </c>
      <c r="G159" s="208" t="s">
        <v>129</v>
      </c>
      <c r="H159" s="209">
        <v>294</v>
      </c>
      <c r="I159" s="210"/>
      <c r="J159" s="211">
        <f>ROUND(I159*H159,2)</f>
        <v>0</v>
      </c>
      <c r="K159" s="207" t="s">
        <v>130</v>
      </c>
      <c r="L159" s="46"/>
      <c r="M159" s="212" t="s">
        <v>19</v>
      </c>
      <c r="N159" s="213" t="s">
        <v>44</v>
      </c>
      <c r="O159" s="86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4">
        <f>S159*H159</f>
        <v>0</v>
      </c>
      <c r="U159" s="215" t="s">
        <v>19</v>
      </c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6" t="s">
        <v>131</v>
      </c>
      <c r="AT159" s="216" t="s">
        <v>126</v>
      </c>
      <c r="AU159" s="216" t="s">
        <v>132</v>
      </c>
      <c r="AY159" s="19" t="s">
        <v>121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9" t="s">
        <v>78</v>
      </c>
      <c r="BK159" s="217">
        <f>ROUND(I159*H159,2)</f>
        <v>0</v>
      </c>
      <c r="BL159" s="19" t="s">
        <v>131</v>
      </c>
      <c r="BM159" s="216" t="s">
        <v>218</v>
      </c>
    </row>
    <row r="160" s="2" customFormat="1">
      <c r="A160" s="40"/>
      <c r="B160" s="41"/>
      <c r="C160" s="42"/>
      <c r="D160" s="218" t="s">
        <v>134</v>
      </c>
      <c r="E160" s="42"/>
      <c r="F160" s="219" t="s">
        <v>219</v>
      </c>
      <c r="G160" s="42"/>
      <c r="H160" s="42"/>
      <c r="I160" s="220"/>
      <c r="J160" s="42"/>
      <c r="K160" s="42"/>
      <c r="L160" s="46"/>
      <c r="M160" s="221"/>
      <c r="N160" s="222"/>
      <c r="O160" s="86"/>
      <c r="P160" s="86"/>
      <c r="Q160" s="86"/>
      <c r="R160" s="86"/>
      <c r="S160" s="86"/>
      <c r="T160" s="86"/>
      <c r="U160" s="87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134</v>
      </c>
      <c r="AU160" s="19" t="s">
        <v>132</v>
      </c>
    </row>
    <row r="161" s="2" customFormat="1">
      <c r="A161" s="40"/>
      <c r="B161" s="41"/>
      <c r="C161" s="42"/>
      <c r="D161" s="223" t="s">
        <v>136</v>
      </c>
      <c r="E161" s="42"/>
      <c r="F161" s="224" t="s">
        <v>220</v>
      </c>
      <c r="G161" s="42"/>
      <c r="H161" s="42"/>
      <c r="I161" s="220"/>
      <c r="J161" s="42"/>
      <c r="K161" s="42"/>
      <c r="L161" s="46"/>
      <c r="M161" s="221"/>
      <c r="N161" s="222"/>
      <c r="O161" s="86"/>
      <c r="P161" s="86"/>
      <c r="Q161" s="86"/>
      <c r="R161" s="86"/>
      <c r="S161" s="86"/>
      <c r="T161" s="86"/>
      <c r="U161" s="87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136</v>
      </c>
      <c r="AU161" s="19" t="s">
        <v>132</v>
      </c>
    </row>
    <row r="162" s="13" customFormat="1">
      <c r="A162" s="13"/>
      <c r="B162" s="225"/>
      <c r="C162" s="226"/>
      <c r="D162" s="218" t="s">
        <v>138</v>
      </c>
      <c r="E162" s="227" t="s">
        <v>19</v>
      </c>
      <c r="F162" s="228" t="s">
        <v>221</v>
      </c>
      <c r="G162" s="226"/>
      <c r="H162" s="227" t="s">
        <v>19</v>
      </c>
      <c r="I162" s="229"/>
      <c r="J162" s="226"/>
      <c r="K162" s="226"/>
      <c r="L162" s="230"/>
      <c r="M162" s="231"/>
      <c r="N162" s="232"/>
      <c r="O162" s="232"/>
      <c r="P162" s="232"/>
      <c r="Q162" s="232"/>
      <c r="R162" s="232"/>
      <c r="S162" s="232"/>
      <c r="T162" s="232"/>
      <c r="U162" s="23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138</v>
      </c>
      <c r="AU162" s="234" t="s">
        <v>132</v>
      </c>
      <c r="AV162" s="13" t="s">
        <v>78</v>
      </c>
      <c r="AW162" s="13" t="s">
        <v>35</v>
      </c>
      <c r="AX162" s="13" t="s">
        <v>73</v>
      </c>
      <c r="AY162" s="234" t="s">
        <v>121</v>
      </c>
    </row>
    <row r="163" s="14" customFormat="1">
      <c r="A163" s="14"/>
      <c r="B163" s="235"/>
      <c r="C163" s="236"/>
      <c r="D163" s="218" t="s">
        <v>138</v>
      </c>
      <c r="E163" s="237" t="s">
        <v>19</v>
      </c>
      <c r="F163" s="238" t="s">
        <v>222</v>
      </c>
      <c r="G163" s="236"/>
      <c r="H163" s="239">
        <v>264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3"/>
      <c r="U163" s="24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138</v>
      </c>
      <c r="AU163" s="245" t="s">
        <v>132</v>
      </c>
      <c r="AV163" s="14" t="s">
        <v>82</v>
      </c>
      <c r="AW163" s="14" t="s">
        <v>35</v>
      </c>
      <c r="AX163" s="14" t="s">
        <v>73</v>
      </c>
      <c r="AY163" s="245" t="s">
        <v>121</v>
      </c>
    </row>
    <row r="164" s="13" customFormat="1">
      <c r="A164" s="13"/>
      <c r="B164" s="225"/>
      <c r="C164" s="226"/>
      <c r="D164" s="218" t="s">
        <v>138</v>
      </c>
      <c r="E164" s="227" t="s">
        <v>19</v>
      </c>
      <c r="F164" s="228" t="s">
        <v>223</v>
      </c>
      <c r="G164" s="226"/>
      <c r="H164" s="227" t="s">
        <v>19</v>
      </c>
      <c r="I164" s="229"/>
      <c r="J164" s="226"/>
      <c r="K164" s="226"/>
      <c r="L164" s="230"/>
      <c r="M164" s="231"/>
      <c r="N164" s="232"/>
      <c r="O164" s="232"/>
      <c r="P164" s="232"/>
      <c r="Q164" s="232"/>
      <c r="R164" s="232"/>
      <c r="S164" s="232"/>
      <c r="T164" s="232"/>
      <c r="U164" s="23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138</v>
      </c>
      <c r="AU164" s="234" t="s">
        <v>132</v>
      </c>
      <c r="AV164" s="13" t="s">
        <v>78</v>
      </c>
      <c r="AW164" s="13" t="s">
        <v>35</v>
      </c>
      <c r="AX164" s="13" t="s">
        <v>73</v>
      </c>
      <c r="AY164" s="234" t="s">
        <v>121</v>
      </c>
    </row>
    <row r="165" s="14" customFormat="1">
      <c r="A165" s="14"/>
      <c r="B165" s="235"/>
      <c r="C165" s="236"/>
      <c r="D165" s="218" t="s">
        <v>138</v>
      </c>
      <c r="E165" s="237" t="s">
        <v>19</v>
      </c>
      <c r="F165" s="238" t="s">
        <v>224</v>
      </c>
      <c r="G165" s="236"/>
      <c r="H165" s="239">
        <v>30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3"/>
      <c r="U165" s="24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138</v>
      </c>
      <c r="AU165" s="245" t="s">
        <v>132</v>
      </c>
      <c r="AV165" s="14" t="s">
        <v>82</v>
      </c>
      <c r="AW165" s="14" t="s">
        <v>35</v>
      </c>
      <c r="AX165" s="14" t="s">
        <v>73</v>
      </c>
      <c r="AY165" s="245" t="s">
        <v>121</v>
      </c>
    </row>
    <row r="166" s="15" customFormat="1">
      <c r="A166" s="15"/>
      <c r="B166" s="246"/>
      <c r="C166" s="247"/>
      <c r="D166" s="218" t="s">
        <v>138</v>
      </c>
      <c r="E166" s="248" t="s">
        <v>19</v>
      </c>
      <c r="F166" s="249" t="s">
        <v>145</v>
      </c>
      <c r="G166" s="247"/>
      <c r="H166" s="250">
        <v>294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4"/>
      <c r="U166" s="25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138</v>
      </c>
      <c r="AU166" s="256" t="s">
        <v>132</v>
      </c>
      <c r="AV166" s="15" t="s">
        <v>131</v>
      </c>
      <c r="AW166" s="15" t="s">
        <v>35</v>
      </c>
      <c r="AX166" s="15" t="s">
        <v>78</v>
      </c>
      <c r="AY166" s="256" t="s">
        <v>121</v>
      </c>
    </row>
    <row r="167" s="2" customFormat="1" ht="16.5" customHeight="1">
      <c r="A167" s="40"/>
      <c r="B167" s="41"/>
      <c r="C167" s="205" t="s">
        <v>8</v>
      </c>
      <c r="D167" s="205" t="s">
        <v>126</v>
      </c>
      <c r="E167" s="206" t="s">
        <v>225</v>
      </c>
      <c r="F167" s="207" t="s">
        <v>226</v>
      </c>
      <c r="G167" s="208" t="s">
        <v>129</v>
      </c>
      <c r="H167" s="209">
        <v>264</v>
      </c>
      <c r="I167" s="210"/>
      <c r="J167" s="211">
        <f>ROUND(I167*H167,2)</f>
        <v>0</v>
      </c>
      <c r="K167" s="207" t="s">
        <v>130</v>
      </c>
      <c r="L167" s="46"/>
      <c r="M167" s="212" t="s">
        <v>19</v>
      </c>
      <c r="N167" s="213" t="s">
        <v>44</v>
      </c>
      <c r="O167" s="86"/>
      <c r="P167" s="214">
        <f>O167*H167</f>
        <v>0</v>
      </c>
      <c r="Q167" s="214">
        <v>1.0000000000000001E-05</v>
      </c>
      <c r="R167" s="214">
        <f>Q167*H167</f>
        <v>0.0026400000000000004</v>
      </c>
      <c r="S167" s="214">
        <v>0</v>
      </c>
      <c r="T167" s="214">
        <f>S167*H167</f>
        <v>0</v>
      </c>
      <c r="U167" s="215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6" t="s">
        <v>131</v>
      </c>
      <c r="AT167" s="216" t="s">
        <v>126</v>
      </c>
      <c r="AU167" s="216" t="s">
        <v>132</v>
      </c>
      <c r="AY167" s="19" t="s">
        <v>121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9" t="s">
        <v>78</v>
      </c>
      <c r="BK167" s="217">
        <f>ROUND(I167*H167,2)</f>
        <v>0</v>
      </c>
      <c r="BL167" s="19" t="s">
        <v>131</v>
      </c>
      <c r="BM167" s="216" t="s">
        <v>227</v>
      </c>
    </row>
    <row r="168" s="2" customFormat="1">
      <c r="A168" s="40"/>
      <c r="B168" s="41"/>
      <c r="C168" s="42"/>
      <c r="D168" s="218" t="s">
        <v>134</v>
      </c>
      <c r="E168" s="42"/>
      <c r="F168" s="219" t="s">
        <v>228</v>
      </c>
      <c r="G168" s="42"/>
      <c r="H168" s="42"/>
      <c r="I168" s="220"/>
      <c r="J168" s="42"/>
      <c r="K168" s="42"/>
      <c r="L168" s="46"/>
      <c r="M168" s="221"/>
      <c r="N168" s="222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134</v>
      </c>
      <c r="AU168" s="19" t="s">
        <v>132</v>
      </c>
    </row>
    <row r="169" s="2" customFormat="1">
      <c r="A169" s="40"/>
      <c r="B169" s="41"/>
      <c r="C169" s="42"/>
      <c r="D169" s="223" t="s">
        <v>136</v>
      </c>
      <c r="E169" s="42"/>
      <c r="F169" s="224" t="s">
        <v>229</v>
      </c>
      <c r="G169" s="42"/>
      <c r="H169" s="42"/>
      <c r="I169" s="220"/>
      <c r="J169" s="42"/>
      <c r="K169" s="42"/>
      <c r="L169" s="46"/>
      <c r="M169" s="221"/>
      <c r="N169" s="222"/>
      <c r="O169" s="86"/>
      <c r="P169" s="86"/>
      <c r="Q169" s="86"/>
      <c r="R169" s="86"/>
      <c r="S169" s="86"/>
      <c r="T169" s="86"/>
      <c r="U169" s="87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136</v>
      </c>
      <c r="AU169" s="19" t="s">
        <v>132</v>
      </c>
    </row>
    <row r="170" s="13" customFormat="1">
      <c r="A170" s="13"/>
      <c r="B170" s="225"/>
      <c r="C170" s="226"/>
      <c r="D170" s="218" t="s">
        <v>138</v>
      </c>
      <c r="E170" s="227" t="s">
        <v>19</v>
      </c>
      <c r="F170" s="228" t="s">
        <v>221</v>
      </c>
      <c r="G170" s="226"/>
      <c r="H170" s="227" t="s">
        <v>19</v>
      </c>
      <c r="I170" s="229"/>
      <c r="J170" s="226"/>
      <c r="K170" s="226"/>
      <c r="L170" s="230"/>
      <c r="M170" s="231"/>
      <c r="N170" s="232"/>
      <c r="O170" s="232"/>
      <c r="P170" s="232"/>
      <c r="Q170" s="232"/>
      <c r="R170" s="232"/>
      <c r="S170" s="232"/>
      <c r="T170" s="232"/>
      <c r="U170" s="23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138</v>
      </c>
      <c r="AU170" s="234" t="s">
        <v>132</v>
      </c>
      <c r="AV170" s="13" t="s">
        <v>78</v>
      </c>
      <c r="AW170" s="13" t="s">
        <v>35</v>
      </c>
      <c r="AX170" s="13" t="s">
        <v>73</v>
      </c>
      <c r="AY170" s="234" t="s">
        <v>121</v>
      </c>
    </row>
    <row r="171" s="14" customFormat="1">
      <c r="A171" s="14"/>
      <c r="B171" s="235"/>
      <c r="C171" s="236"/>
      <c r="D171" s="218" t="s">
        <v>138</v>
      </c>
      <c r="E171" s="237" t="s">
        <v>19</v>
      </c>
      <c r="F171" s="238" t="s">
        <v>222</v>
      </c>
      <c r="G171" s="236"/>
      <c r="H171" s="239">
        <v>264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3"/>
      <c r="U171" s="24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138</v>
      </c>
      <c r="AU171" s="245" t="s">
        <v>132</v>
      </c>
      <c r="AV171" s="14" t="s">
        <v>82</v>
      </c>
      <c r="AW171" s="14" t="s">
        <v>35</v>
      </c>
      <c r="AX171" s="14" t="s">
        <v>78</v>
      </c>
      <c r="AY171" s="245" t="s">
        <v>121</v>
      </c>
    </row>
    <row r="172" s="12" customFormat="1" ht="20.88" customHeight="1">
      <c r="A172" s="12"/>
      <c r="B172" s="189"/>
      <c r="C172" s="190"/>
      <c r="D172" s="191" t="s">
        <v>72</v>
      </c>
      <c r="E172" s="203" t="s">
        <v>230</v>
      </c>
      <c r="F172" s="203" t="s">
        <v>231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SUM(P173:P182)</f>
        <v>0</v>
      </c>
      <c r="Q172" s="197"/>
      <c r="R172" s="198">
        <f>SUM(R173:R182)</f>
        <v>0</v>
      </c>
      <c r="S172" s="197"/>
      <c r="T172" s="198">
        <f>SUM(T173:T182)</f>
        <v>0.042899999999999994</v>
      </c>
      <c r="U172" s="199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78</v>
      </c>
      <c r="AT172" s="201" t="s">
        <v>72</v>
      </c>
      <c r="AU172" s="201" t="s">
        <v>82</v>
      </c>
      <c r="AY172" s="200" t="s">
        <v>121</v>
      </c>
      <c r="BK172" s="202">
        <f>SUM(BK173:BK182)</f>
        <v>0</v>
      </c>
    </row>
    <row r="173" s="2" customFormat="1" ht="24.15" customHeight="1">
      <c r="A173" s="40"/>
      <c r="B173" s="41"/>
      <c r="C173" s="205" t="s">
        <v>232</v>
      </c>
      <c r="D173" s="205" t="s">
        <v>126</v>
      </c>
      <c r="E173" s="206" t="s">
        <v>233</v>
      </c>
      <c r="F173" s="207" t="s">
        <v>234</v>
      </c>
      <c r="G173" s="208" t="s">
        <v>129</v>
      </c>
      <c r="H173" s="209">
        <v>1.95</v>
      </c>
      <c r="I173" s="210"/>
      <c r="J173" s="211">
        <f>ROUND(I173*H173,2)</f>
        <v>0</v>
      </c>
      <c r="K173" s="207" t="s">
        <v>130</v>
      </c>
      <c r="L173" s="46"/>
      <c r="M173" s="212" t="s">
        <v>19</v>
      </c>
      <c r="N173" s="213" t="s">
        <v>44</v>
      </c>
      <c r="O173" s="86"/>
      <c r="P173" s="214">
        <f>O173*H173</f>
        <v>0</v>
      </c>
      <c r="Q173" s="214">
        <v>0</v>
      </c>
      <c r="R173" s="214">
        <f>Q173*H173</f>
        <v>0</v>
      </c>
      <c r="S173" s="214">
        <v>0.021999999999999999</v>
      </c>
      <c r="T173" s="214">
        <f>S173*H173</f>
        <v>0.042899999999999994</v>
      </c>
      <c r="U173" s="215" t="s">
        <v>19</v>
      </c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6" t="s">
        <v>131</v>
      </c>
      <c r="AT173" s="216" t="s">
        <v>126</v>
      </c>
      <c r="AU173" s="216" t="s">
        <v>132</v>
      </c>
      <c r="AY173" s="19" t="s">
        <v>121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9" t="s">
        <v>78</v>
      </c>
      <c r="BK173" s="217">
        <f>ROUND(I173*H173,2)</f>
        <v>0</v>
      </c>
      <c r="BL173" s="19" t="s">
        <v>131</v>
      </c>
      <c r="BM173" s="216" t="s">
        <v>235</v>
      </c>
    </row>
    <row r="174" s="2" customFormat="1">
      <c r="A174" s="40"/>
      <c r="B174" s="41"/>
      <c r="C174" s="42"/>
      <c r="D174" s="218" t="s">
        <v>134</v>
      </c>
      <c r="E174" s="42"/>
      <c r="F174" s="219" t="s">
        <v>236</v>
      </c>
      <c r="G174" s="42"/>
      <c r="H174" s="42"/>
      <c r="I174" s="220"/>
      <c r="J174" s="42"/>
      <c r="K174" s="42"/>
      <c r="L174" s="46"/>
      <c r="M174" s="221"/>
      <c r="N174" s="222"/>
      <c r="O174" s="86"/>
      <c r="P174" s="86"/>
      <c r="Q174" s="86"/>
      <c r="R174" s="86"/>
      <c r="S174" s="86"/>
      <c r="T174" s="86"/>
      <c r="U174" s="87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132</v>
      </c>
    </row>
    <row r="175" s="2" customFormat="1">
      <c r="A175" s="40"/>
      <c r="B175" s="41"/>
      <c r="C175" s="42"/>
      <c r="D175" s="223" t="s">
        <v>136</v>
      </c>
      <c r="E175" s="42"/>
      <c r="F175" s="224" t="s">
        <v>237</v>
      </c>
      <c r="G175" s="42"/>
      <c r="H175" s="42"/>
      <c r="I175" s="220"/>
      <c r="J175" s="42"/>
      <c r="K175" s="42"/>
      <c r="L175" s="46"/>
      <c r="M175" s="221"/>
      <c r="N175" s="222"/>
      <c r="O175" s="86"/>
      <c r="P175" s="86"/>
      <c r="Q175" s="86"/>
      <c r="R175" s="86"/>
      <c r="S175" s="86"/>
      <c r="T175" s="86"/>
      <c r="U175" s="87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136</v>
      </c>
      <c r="AU175" s="19" t="s">
        <v>132</v>
      </c>
    </row>
    <row r="176" s="13" customFormat="1">
      <c r="A176" s="13"/>
      <c r="B176" s="225"/>
      <c r="C176" s="226"/>
      <c r="D176" s="218" t="s">
        <v>138</v>
      </c>
      <c r="E176" s="227" t="s">
        <v>19</v>
      </c>
      <c r="F176" s="228" t="s">
        <v>238</v>
      </c>
      <c r="G176" s="226"/>
      <c r="H176" s="227" t="s">
        <v>19</v>
      </c>
      <c r="I176" s="229"/>
      <c r="J176" s="226"/>
      <c r="K176" s="226"/>
      <c r="L176" s="230"/>
      <c r="M176" s="231"/>
      <c r="N176" s="232"/>
      <c r="O176" s="232"/>
      <c r="P176" s="232"/>
      <c r="Q176" s="232"/>
      <c r="R176" s="232"/>
      <c r="S176" s="232"/>
      <c r="T176" s="232"/>
      <c r="U176" s="23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138</v>
      </c>
      <c r="AU176" s="234" t="s">
        <v>132</v>
      </c>
      <c r="AV176" s="13" t="s">
        <v>78</v>
      </c>
      <c r="AW176" s="13" t="s">
        <v>35</v>
      </c>
      <c r="AX176" s="13" t="s">
        <v>73</v>
      </c>
      <c r="AY176" s="234" t="s">
        <v>121</v>
      </c>
    </row>
    <row r="177" s="14" customFormat="1">
      <c r="A177" s="14"/>
      <c r="B177" s="235"/>
      <c r="C177" s="236"/>
      <c r="D177" s="218" t="s">
        <v>138</v>
      </c>
      <c r="E177" s="237" t="s">
        <v>19</v>
      </c>
      <c r="F177" s="238" t="s">
        <v>239</v>
      </c>
      <c r="G177" s="236"/>
      <c r="H177" s="239">
        <v>1.95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3"/>
      <c r="U177" s="24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138</v>
      </c>
      <c r="AU177" s="245" t="s">
        <v>132</v>
      </c>
      <c r="AV177" s="14" t="s">
        <v>82</v>
      </c>
      <c r="AW177" s="14" t="s">
        <v>35</v>
      </c>
      <c r="AX177" s="14" t="s">
        <v>78</v>
      </c>
      <c r="AY177" s="245" t="s">
        <v>121</v>
      </c>
    </row>
    <row r="178" s="2" customFormat="1" ht="24.15" customHeight="1">
      <c r="A178" s="40"/>
      <c r="B178" s="41"/>
      <c r="C178" s="205" t="s">
        <v>240</v>
      </c>
      <c r="D178" s="205" t="s">
        <v>126</v>
      </c>
      <c r="E178" s="206" t="s">
        <v>241</v>
      </c>
      <c r="F178" s="207" t="s">
        <v>242</v>
      </c>
      <c r="G178" s="208" t="s">
        <v>129</v>
      </c>
      <c r="H178" s="209">
        <v>1.95</v>
      </c>
      <c r="I178" s="210"/>
      <c r="J178" s="211">
        <f>ROUND(I178*H178,2)</f>
        <v>0</v>
      </c>
      <c r="K178" s="207" t="s">
        <v>130</v>
      </c>
      <c r="L178" s="46"/>
      <c r="M178" s="212" t="s">
        <v>19</v>
      </c>
      <c r="N178" s="213" t="s">
        <v>44</v>
      </c>
      <c r="O178" s="86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4">
        <f>S178*H178</f>
        <v>0</v>
      </c>
      <c r="U178" s="215" t="s">
        <v>19</v>
      </c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6" t="s">
        <v>131</v>
      </c>
      <c r="AT178" s="216" t="s">
        <v>126</v>
      </c>
      <c r="AU178" s="216" t="s">
        <v>132</v>
      </c>
      <c r="AY178" s="19" t="s">
        <v>121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9" t="s">
        <v>78</v>
      </c>
      <c r="BK178" s="217">
        <f>ROUND(I178*H178,2)</f>
        <v>0</v>
      </c>
      <c r="BL178" s="19" t="s">
        <v>131</v>
      </c>
      <c r="BM178" s="216" t="s">
        <v>243</v>
      </c>
    </row>
    <row r="179" s="2" customFormat="1">
      <c r="A179" s="40"/>
      <c r="B179" s="41"/>
      <c r="C179" s="42"/>
      <c r="D179" s="218" t="s">
        <v>134</v>
      </c>
      <c r="E179" s="42"/>
      <c r="F179" s="219" t="s">
        <v>244</v>
      </c>
      <c r="G179" s="42"/>
      <c r="H179" s="42"/>
      <c r="I179" s="220"/>
      <c r="J179" s="42"/>
      <c r="K179" s="42"/>
      <c r="L179" s="46"/>
      <c r="M179" s="221"/>
      <c r="N179" s="222"/>
      <c r="O179" s="86"/>
      <c r="P179" s="86"/>
      <c r="Q179" s="86"/>
      <c r="R179" s="86"/>
      <c r="S179" s="86"/>
      <c r="T179" s="86"/>
      <c r="U179" s="87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134</v>
      </c>
      <c r="AU179" s="19" t="s">
        <v>132</v>
      </c>
    </row>
    <row r="180" s="2" customFormat="1">
      <c r="A180" s="40"/>
      <c r="B180" s="41"/>
      <c r="C180" s="42"/>
      <c r="D180" s="223" t="s">
        <v>136</v>
      </c>
      <c r="E180" s="42"/>
      <c r="F180" s="224" t="s">
        <v>245</v>
      </c>
      <c r="G180" s="42"/>
      <c r="H180" s="42"/>
      <c r="I180" s="220"/>
      <c r="J180" s="42"/>
      <c r="K180" s="42"/>
      <c r="L180" s="46"/>
      <c r="M180" s="221"/>
      <c r="N180" s="222"/>
      <c r="O180" s="86"/>
      <c r="P180" s="86"/>
      <c r="Q180" s="86"/>
      <c r="R180" s="86"/>
      <c r="S180" s="86"/>
      <c r="T180" s="86"/>
      <c r="U180" s="87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136</v>
      </c>
      <c r="AU180" s="19" t="s">
        <v>132</v>
      </c>
    </row>
    <row r="181" s="13" customFormat="1">
      <c r="A181" s="13"/>
      <c r="B181" s="225"/>
      <c r="C181" s="226"/>
      <c r="D181" s="218" t="s">
        <v>138</v>
      </c>
      <c r="E181" s="227" t="s">
        <v>19</v>
      </c>
      <c r="F181" s="228" t="s">
        <v>238</v>
      </c>
      <c r="G181" s="226"/>
      <c r="H181" s="227" t="s">
        <v>19</v>
      </c>
      <c r="I181" s="229"/>
      <c r="J181" s="226"/>
      <c r="K181" s="226"/>
      <c r="L181" s="230"/>
      <c r="M181" s="231"/>
      <c r="N181" s="232"/>
      <c r="O181" s="232"/>
      <c r="P181" s="232"/>
      <c r="Q181" s="232"/>
      <c r="R181" s="232"/>
      <c r="S181" s="232"/>
      <c r="T181" s="232"/>
      <c r="U181" s="23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138</v>
      </c>
      <c r="AU181" s="234" t="s">
        <v>132</v>
      </c>
      <c r="AV181" s="13" t="s">
        <v>78</v>
      </c>
      <c r="AW181" s="13" t="s">
        <v>35</v>
      </c>
      <c r="AX181" s="13" t="s">
        <v>73</v>
      </c>
      <c r="AY181" s="234" t="s">
        <v>121</v>
      </c>
    </row>
    <row r="182" s="14" customFormat="1">
      <c r="A182" s="14"/>
      <c r="B182" s="235"/>
      <c r="C182" s="236"/>
      <c r="D182" s="218" t="s">
        <v>138</v>
      </c>
      <c r="E182" s="237" t="s">
        <v>19</v>
      </c>
      <c r="F182" s="238" t="s">
        <v>239</v>
      </c>
      <c r="G182" s="236"/>
      <c r="H182" s="239">
        <v>1.95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3"/>
      <c r="U182" s="24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138</v>
      </c>
      <c r="AU182" s="245" t="s">
        <v>132</v>
      </c>
      <c r="AV182" s="14" t="s">
        <v>82</v>
      </c>
      <c r="AW182" s="14" t="s">
        <v>35</v>
      </c>
      <c r="AX182" s="14" t="s">
        <v>78</v>
      </c>
      <c r="AY182" s="245" t="s">
        <v>121</v>
      </c>
    </row>
    <row r="183" s="12" customFormat="1" ht="20.88" customHeight="1">
      <c r="A183" s="12"/>
      <c r="B183" s="189"/>
      <c r="C183" s="190"/>
      <c r="D183" s="191" t="s">
        <v>72</v>
      </c>
      <c r="E183" s="203" t="s">
        <v>246</v>
      </c>
      <c r="F183" s="203" t="s">
        <v>247</v>
      </c>
      <c r="G183" s="190"/>
      <c r="H183" s="190"/>
      <c r="I183" s="193"/>
      <c r="J183" s="204">
        <f>BK183</f>
        <v>0</v>
      </c>
      <c r="K183" s="190"/>
      <c r="L183" s="195"/>
      <c r="M183" s="196"/>
      <c r="N183" s="197"/>
      <c r="O183" s="197"/>
      <c r="P183" s="198">
        <f>SUM(P184:P196)</f>
        <v>0</v>
      </c>
      <c r="Q183" s="197"/>
      <c r="R183" s="198">
        <f>SUM(R184:R196)</f>
        <v>0</v>
      </c>
      <c r="S183" s="197"/>
      <c r="T183" s="198">
        <f>SUM(T184:T196)</f>
        <v>0</v>
      </c>
      <c r="U183" s="199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0" t="s">
        <v>78</v>
      </c>
      <c r="AT183" s="201" t="s">
        <v>72</v>
      </c>
      <c r="AU183" s="201" t="s">
        <v>82</v>
      </c>
      <c r="AY183" s="200" t="s">
        <v>121</v>
      </c>
      <c r="BK183" s="202">
        <f>SUM(BK184:BK196)</f>
        <v>0</v>
      </c>
    </row>
    <row r="184" s="2" customFormat="1" ht="33" customHeight="1">
      <c r="A184" s="40"/>
      <c r="B184" s="41"/>
      <c r="C184" s="205" t="s">
        <v>248</v>
      </c>
      <c r="D184" s="205" t="s">
        <v>126</v>
      </c>
      <c r="E184" s="206" t="s">
        <v>249</v>
      </c>
      <c r="F184" s="207" t="s">
        <v>250</v>
      </c>
      <c r="G184" s="208" t="s">
        <v>251</v>
      </c>
      <c r="H184" s="209">
        <v>0.045999999999999999</v>
      </c>
      <c r="I184" s="210"/>
      <c r="J184" s="211">
        <f>ROUND(I184*H184,2)</f>
        <v>0</v>
      </c>
      <c r="K184" s="207" t="s">
        <v>130</v>
      </c>
      <c r="L184" s="46"/>
      <c r="M184" s="212" t="s">
        <v>19</v>
      </c>
      <c r="N184" s="213" t="s">
        <v>44</v>
      </c>
      <c r="O184" s="86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4">
        <f>S184*H184</f>
        <v>0</v>
      </c>
      <c r="U184" s="215" t="s">
        <v>19</v>
      </c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6" t="s">
        <v>131</v>
      </c>
      <c r="AT184" s="216" t="s">
        <v>126</v>
      </c>
      <c r="AU184" s="216" t="s">
        <v>132</v>
      </c>
      <c r="AY184" s="19" t="s">
        <v>121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9" t="s">
        <v>78</v>
      </c>
      <c r="BK184" s="217">
        <f>ROUND(I184*H184,2)</f>
        <v>0</v>
      </c>
      <c r="BL184" s="19" t="s">
        <v>131</v>
      </c>
      <c r="BM184" s="216" t="s">
        <v>252</v>
      </c>
    </row>
    <row r="185" s="2" customFormat="1">
      <c r="A185" s="40"/>
      <c r="B185" s="41"/>
      <c r="C185" s="42"/>
      <c r="D185" s="218" t="s">
        <v>134</v>
      </c>
      <c r="E185" s="42"/>
      <c r="F185" s="219" t="s">
        <v>253</v>
      </c>
      <c r="G185" s="42"/>
      <c r="H185" s="42"/>
      <c r="I185" s="220"/>
      <c r="J185" s="42"/>
      <c r="K185" s="42"/>
      <c r="L185" s="46"/>
      <c r="M185" s="221"/>
      <c r="N185" s="222"/>
      <c r="O185" s="86"/>
      <c r="P185" s="86"/>
      <c r="Q185" s="86"/>
      <c r="R185" s="86"/>
      <c r="S185" s="86"/>
      <c r="T185" s="86"/>
      <c r="U185" s="87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134</v>
      </c>
      <c r="AU185" s="19" t="s">
        <v>132</v>
      </c>
    </row>
    <row r="186" s="2" customFormat="1">
      <c r="A186" s="40"/>
      <c r="B186" s="41"/>
      <c r="C186" s="42"/>
      <c r="D186" s="223" t="s">
        <v>136</v>
      </c>
      <c r="E186" s="42"/>
      <c r="F186" s="224" t="s">
        <v>254</v>
      </c>
      <c r="G186" s="42"/>
      <c r="H186" s="42"/>
      <c r="I186" s="220"/>
      <c r="J186" s="42"/>
      <c r="K186" s="42"/>
      <c r="L186" s="46"/>
      <c r="M186" s="221"/>
      <c r="N186" s="222"/>
      <c r="O186" s="86"/>
      <c r="P186" s="86"/>
      <c r="Q186" s="86"/>
      <c r="R186" s="86"/>
      <c r="S186" s="86"/>
      <c r="T186" s="86"/>
      <c r="U186" s="87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136</v>
      </c>
      <c r="AU186" s="19" t="s">
        <v>132</v>
      </c>
    </row>
    <row r="187" s="2" customFormat="1" ht="24.15" customHeight="1">
      <c r="A187" s="40"/>
      <c r="B187" s="41"/>
      <c r="C187" s="205" t="s">
        <v>255</v>
      </c>
      <c r="D187" s="205" t="s">
        <v>126</v>
      </c>
      <c r="E187" s="206" t="s">
        <v>256</v>
      </c>
      <c r="F187" s="207" t="s">
        <v>257</v>
      </c>
      <c r="G187" s="208" t="s">
        <v>251</v>
      </c>
      <c r="H187" s="209">
        <v>0.23000000000000001</v>
      </c>
      <c r="I187" s="210"/>
      <c r="J187" s="211">
        <f>ROUND(I187*H187,2)</f>
        <v>0</v>
      </c>
      <c r="K187" s="207" t="s">
        <v>130</v>
      </c>
      <c r="L187" s="46"/>
      <c r="M187" s="212" t="s">
        <v>19</v>
      </c>
      <c r="N187" s="213" t="s">
        <v>44</v>
      </c>
      <c r="O187" s="86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4">
        <f>S187*H187</f>
        <v>0</v>
      </c>
      <c r="U187" s="215" t="s">
        <v>19</v>
      </c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6" t="s">
        <v>131</v>
      </c>
      <c r="AT187" s="216" t="s">
        <v>126</v>
      </c>
      <c r="AU187" s="216" t="s">
        <v>132</v>
      </c>
      <c r="AY187" s="19" t="s">
        <v>121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9" t="s">
        <v>78</v>
      </c>
      <c r="BK187" s="217">
        <f>ROUND(I187*H187,2)</f>
        <v>0</v>
      </c>
      <c r="BL187" s="19" t="s">
        <v>131</v>
      </c>
      <c r="BM187" s="216" t="s">
        <v>258</v>
      </c>
    </row>
    <row r="188" s="2" customFormat="1">
      <c r="A188" s="40"/>
      <c r="B188" s="41"/>
      <c r="C188" s="42"/>
      <c r="D188" s="218" t="s">
        <v>134</v>
      </c>
      <c r="E188" s="42"/>
      <c r="F188" s="219" t="s">
        <v>259</v>
      </c>
      <c r="G188" s="42"/>
      <c r="H188" s="42"/>
      <c r="I188" s="220"/>
      <c r="J188" s="42"/>
      <c r="K188" s="42"/>
      <c r="L188" s="46"/>
      <c r="M188" s="221"/>
      <c r="N188" s="222"/>
      <c r="O188" s="86"/>
      <c r="P188" s="86"/>
      <c r="Q188" s="86"/>
      <c r="R188" s="86"/>
      <c r="S188" s="86"/>
      <c r="T188" s="86"/>
      <c r="U188" s="87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134</v>
      </c>
      <c r="AU188" s="19" t="s">
        <v>132</v>
      </c>
    </row>
    <row r="189" s="2" customFormat="1">
      <c r="A189" s="40"/>
      <c r="B189" s="41"/>
      <c r="C189" s="42"/>
      <c r="D189" s="223" t="s">
        <v>136</v>
      </c>
      <c r="E189" s="42"/>
      <c r="F189" s="224" t="s">
        <v>260</v>
      </c>
      <c r="G189" s="42"/>
      <c r="H189" s="42"/>
      <c r="I189" s="220"/>
      <c r="J189" s="42"/>
      <c r="K189" s="42"/>
      <c r="L189" s="46"/>
      <c r="M189" s="221"/>
      <c r="N189" s="222"/>
      <c r="O189" s="86"/>
      <c r="P189" s="86"/>
      <c r="Q189" s="86"/>
      <c r="R189" s="86"/>
      <c r="S189" s="86"/>
      <c r="T189" s="86"/>
      <c r="U189" s="87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136</v>
      </c>
      <c r="AU189" s="19" t="s">
        <v>132</v>
      </c>
    </row>
    <row r="190" s="14" customFormat="1">
      <c r="A190" s="14"/>
      <c r="B190" s="235"/>
      <c r="C190" s="236"/>
      <c r="D190" s="218" t="s">
        <v>138</v>
      </c>
      <c r="E190" s="236"/>
      <c r="F190" s="238" t="s">
        <v>261</v>
      </c>
      <c r="G190" s="236"/>
      <c r="H190" s="239">
        <v>0.23000000000000001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3"/>
      <c r="U190" s="24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138</v>
      </c>
      <c r="AU190" s="245" t="s">
        <v>132</v>
      </c>
      <c r="AV190" s="14" t="s">
        <v>82</v>
      </c>
      <c r="AW190" s="14" t="s">
        <v>4</v>
      </c>
      <c r="AX190" s="14" t="s">
        <v>78</v>
      </c>
      <c r="AY190" s="245" t="s">
        <v>121</v>
      </c>
    </row>
    <row r="191" s="2" customFormat="1" ht="33" customHeight="1">
      <c r="A191" s="40"/>
      <c r="B191" s="41"/>
      <c r="C191" s="205" t="s">
        <v>262</v>
      </c>
      <c r="D191" s="205" t="s">
        <v>126</v>
      </c>
      <c r="E191" s="206" t="s">
        <v>263</v>
      </c>
      <c r="F191" s="207" t="s">
        <v>264</v>
      </c>
      <c r="G191" s="208" t="s">
        <v>251</v>
      </c>
      <c r="H191" s="209">
        <v>0.045999999999999999</v>
      </c>
      <c r="I191" s="210"/>
      <c r="J191" s="211">
        <f>ROUND(I191*H191,2)</f>
        <v>0</v>
      </c>
      <c r="K191" s="207" t="s">
        <v>130</v>
      </c>
      <c r="L191" s="46"/>
      <c r="M191" s="212" t="s">
        <v>19</v>
      </c>
      <c r="N191" s="213" t="s">
        <v>44</v>
      </c>
      <c r="O191" s="86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4">
        <f>S191*H191</f>
        <v>0</v>
      </c>
      <c r="U191" s="215" t="s">
        <v>19</v>
      </c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6" t="s">
        <v>131</v>
      </c>
      <c r="AT191" s="216" t="s">
        <v>126</v>
      </c>
      <c r="AU191" s="216" t="s">
        <v>132</v>
      </c>
      <c r="AY191" s="19" t="s">
        <v>121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9" t="s">
        <v>78</v>
      </c>
      <c r="BK191" s="217">
        <f>ROUND(I191*H191,2)</f>
        <v>0</v>
      </c>
      <c r="BL191" s="19" t="s">
        <v>131</v>
      </c>
      <c r="BM191" s="216" t="s">
        <v>265</v>
      </c>
    </row>
    <row r="192" s="2" customFormat="1">
      <c r="A192" s="40"/>
      <c r="B192" s="41"/>
      <c r="C192" s="42"/>
      <c r="D192" s="218" t="s">
        <v>134</v>
      </c>
      <c r="E192" s="42"/>
      <c r="F192" s="219" t="s">
        <v>266</v>
      </c>
      <c r="G192" s="42"/>
      <c r="H192" s="42"/>
      <c r="I192" s="220"/>
      <c r="J192" s="42"/>
      <c r="K192" s="42"/>
      <c r="L192" s="46"/>
      <c r="M192" s="221"/>
      <c r="N192" s="222"/>
      <c r="O192" s="86"/>
      <c r="P192" s="86"/>
      <c r="Q192" s="86"/>
      <c r="R192" s="86"/>
      <c r="S192" s="86"/>
      <c r="T192" s="86"/>
      <c r="U192" s="87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134</v>
      </c>
      <c r="AU192" s="19" t="s">
        <v>132</v>
      </c>
    </row>
    <row r="193" s="2" customFormat="1">
      <c r="A193" s="40"/>
      <c r="B193" s="41"/>
      <c r="C193" s="42"/>
      <c r="D193" s="223" t="s">
        <v>136</v>
      </c>
      <c r="E193" s="42"/>
      <c r="F193" s="224" t="s">
        <v>267</v>
      </c>
      <c r="G193" s="42"/>
      <c r="H193" s="42"/>
      <c r="I193" s="220"/>
      <c r="J193" s="42"/>
      <c r="K193" s="42"/>
      <c r="L193" s="46"/>
      <c r="M193" s="221"/>
      <c r="N193" s="222"/>
      <c r="O193" s="86"/>
      <c r="P193" s="86"/>
      <c r="Q193" s="86"/>
      <c r="R193" s="86"/>
      <c r="S193" s="86"/>
      <c r="T193" s="86"/>
      <c r="U193" s="87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136</v>
      </c>
      <c r="AU193" s="19" t="s">
        <v>132</v>
      </c>
    </row>
    <row r="194" s="2" customFormat="1" ht="44.25" customHeight="1">
      <c r="A194" s="40"/>
      <c r="B194" s="41"/>
      <c r="C194" s="205" t="s">
        <v>268</v>
      </c>
      <c r="D194" s="205" t="s">
        <v>126</v>
      </c>
      <c r="E194" s="206" t="s">
        <v>269</v>
      </c>
      <c r="F194" s="207" t="s">
        <v>270</v>
      </c>
      <c r="G194" s="208" t="s">
        <v>251</v>
      </c>
      <c r="H194" s="209">
        <v>0.045999999999999999</v>
      </c>
      <c r="I194" s="210"/>
      <c r="J194" s="211">
        <f>ROUND(I194*H194,2)</f>
        <v>0</v>
      </c>
      <c r="K194" s="207" t="s">
        <v>130</v>
      </c>
      <c r="L194" s="46"/>
      <c r="M194" s="212" t="s">
        <v>19</v>
      </c>
      <c r="N194" s="213" t="s">
        <v>44</v>
      </c>
      <c r="O194" s="86"/>
      <c r="P194" s="214">
        <f>O194*H194</f>
        <v>0</v>
      </c>
      <c r="Q194" s="214">
        <v>0</v>
      </c>
      <c r="R194" s="214">
        <f>Q194*H194</f>
        <v>0</v>
      </c>
      <c r="S194" s="214">
        <v>0</v>
      </c>
      <c r="T194" s="214">
        <f>S194*H194</f>
        <v>0</v>
      </c>
      <c r="U194" s="215" t="s">
        <v>19</v>
      </c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6" t="s">
        <v>131</v>
      </c>
      <c r="AT194" s="216" t="s">
        <v>126</v>
      </c>
      <c r="AU194" s="216" t="s">
        <v>132</v>
      </c>
      <c r="AY194" s="19" t="s">
        <v>121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9" t="s">
        <v>78</v>
      </c>
      <c r="BK194" s="217">
        <f>ROUND(I194*H194,2)</f>
        <v>0</v>
      </c>
      <c r="BL194" s="19" t="s">
        <v>131</v>
      </c>
      <c r="BM194" s="216" t="s">
        <v>271</v>
      </c>
    </row>
    <row r="195" s="2" customFormat="1">
      <c r="A195" s="40"/>
      <c r="B195" s="41"/>
      <c r="C195" s="42"/>
      <c r="D195" s="218" t="s">
        <v>134</v>
      </c>
      <c r="E195" s="42"/>
      <c r="F195" s="219" t="s">
        <v>272</v>
      </c>
      <c r="G195" s="42"/>
      <c r="H195" s="42"/>
      <c r="I195" s="220"/>
      <c r="J195" s="42"/>
      <c r="K195" s="42"/>
      <c r="L195" s="46"/>
      <c r="M195" s="221"/>
      <c r="N195" s="222"/>
      <c r="O195" s="86"/>
      <c r="P195" s="86"/>
      <c r="Q195" s="86"/>
      <c r="R195" s="86"/>
      <c r="S195" s="86"/>
      <c r="T195" s="86"/>
      <c r="U195" s="87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134</v>
      </c>
      <c r="AU195" s="19" t="s">
        <v>132</v>
      </c>
    </row>
    <row r="196" s="2" customFormat="1">
      <c r="A196" s="40"/>
      <c r="B196" s="41"/>
      <c r="C196" s="42"/>
      <c r="D196" s="223" t="s">
        <v>136</v>
      </c>
      <c r="E196" s="42"/>
      <c r="F196" s="224" t="s">
        <v>273</v>
      </c>
      <c r="G196" s="42"/>
      <c r="H196" s="42"/>
      <c r="I196" s="220"/>
      <c r="J196" s="42"/>
      <c r="K196" s="42"/>
      <c r="L196" s="46"/>
      <c r="M196" s="221"/>
      <c r="N196" s="222"/>
      <c r="O196" s="86"/>
      <c r="P196" s="86"/>
      <c r="Q196" s="86"/>
      <c r="R196" s="86"/>
      <c r="S196" s="86"/>
      <c r="T196" s="86"/>
      <c r="U196" s="87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136</v>
      </c>
      <c r="AU196" s="19" t="s">
        <v>132</v>
      </c>
    </row>
    <row r="197" s="12" customFormat="1" ht="20.88" customHeight="1">
      <c r="A197" s="12"/>
      <c r="B197" s="189"/>
      <c r="C197" s="190"/>
      <c r="D197" s="191" t="s">
        <v>72</v>
      </c>
      <c r="E197" s="203" t="s">
        <v>274</v>
      </c>
      <c r="F197" s="203" t="s">
        <v>275</v>
      </c>
      <c r="G197" s="190"/>
      <c r="H197" s="190"/>
      <c r="I197" s="193"/>
      <c r="J197" s="204">
        <f>BK197</f>
        <v>0</v>
      </c>
      <c r="K197" s="190"/>
      <c r="L197" s="195"/>
      <c r="M197" s="196"/>
      <c r="N197" s="197"/>
      <c r="O197" s="197"/>
      <c r="P197" s="198">
        <f>SUM(P198:P200)</f>
        <v>0</v>
      </c>
      <c r="Q197" s="197"/>
      <c r="R197" s="198">
        <f>SUM(R198:R200)</f>
        <v>0</v>
      </c>
      <c r="S197" s="197"/>
      <c r="T197" s="198">
        <f>SUM(T198:T200)</f>
        <v>0</v>
      </c>
      <c r="U197" s="199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0" t="s">
        <v>78</v>
      </c>
      <c r="AT197" s="201" t="s">
        <v>72</v>
      </c>
      <c r="AU197" s="201" t="s">
        <v>82</v>
      </c>
      <c r="AY197" s="200" t="s">
        <v>121</v>
      </c>
      <c r="BK197" s="202">
        <f>SUM(BK198:BK200)</f>
        <v>0</v>
      </c>
    </row>
    <row r="198" s="2" customFormat="1" ht="21.75" customHeight="1">
      <c r="A198" s="40"/>
      <c r="B198" s="41"/>
      <c r="C198" s="205" t="s">
        <v>276</v>
      </c>
      <c r="D198" s="205" t="s">
        <v>126</v>
      </c>
      <c r="E198" s="206" t="s">
        <v>277</v>
      </c>
      <c r="F198" s="207" t="s">
        <v>278</v>
      </c>
      <c r="G198" s="208" t="s">
        <v>251</v>
      </c>
      <c r="H198" s="209">
        <v>0.028000000000000001</v>
      </c>
      <c r="I198" s="210"/>
      <c r="J198" s="211">
        <f>ROUND(I198*H198,2)</f>
        <v>0</v>
      </c>
      <c r="K198" s="207" t="s">
        <v>130</v>
      </c>
      <c r="L198" s="46"/>
      <c r="M198" s="212" t="s">
        <v>19</v>
      </c>
      <c r="N198" s="213" t="s">
        <v>44</v>
      </c>
      <c r="O198" s="86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4">
        <f>S198*H198</f>
        <v>0</v>
      </c>
      <c r="U198" s="215" t="s">
        <v>19</v>
      </c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6" t="s">
        <v>131</v>
      </c>
      <c r="AT198" s="216" t="s">
        <v>126</v>
      </c>
      <c r="AU198" s="216" t="s">
        <v>132</v>
      </c>
      <c r="AY198" s="19" t="s">
        <v>121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9" t="s">
        <v>78</v>
      </c>
      <c r="BK198" s="217">
        <f>ROUND(I198*H198,2)</f>
        <v>0</v>
      </c>
      <c r="BL198" s="19" t="s">
        <v>131</v>
      </c>
      <c r="BM198" s="216" t="s">
        <v>279</v>
      </c>
    </row>
    <row r="199" s="2" customFormat="1">
      <c r="A199" s="40"/>
      <c r="B199" s="41"/>
      <c r="C199" s="42"/>
      <c r="D199" s="218" t="s">
        <v>134</v>
      </c>
      <c r="E199" s="42"/>
      <c r="F199" s="219" t="s">
        <v>280</v>
      </c>
      <c r="G199" s="42"/>
      <c r="H199" s="42"/>
      <c r="I199" s="220"/>
      <c r="J199" s="42"/>
      <c r="K199" s="42"/>
      <c r="L199" s="46"/>
      <c r="M199" s="221"/>
      <c r="N199" s="222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134</v>
      </c>
      <c r="AU199" s="19" t="s">
        <v>132</v>
      </c>
    </row>
    <row r="200" s="2" customFormat="1">
      <c r="A200" s="40"/>
      <c r="B200" s="41"/>
      <c r="C200" s="42"/>
      <c r="D200" s="223" t="s">
        <v>136</v>
      </c>
      <c r="E200" s="42"/>
      <c r="F200" s="224" t="s">
        <v>281</v>
      </c>
      <c r="G200" s="42"/>
      <c r="H200" s="42"/>
      <c r="I200" s="220"/>
      <c r="J200" s="42"/>
      <c r="K200" s="42"/>
      <c r="L200" s="46"/>
      <c r="M200" s="221"/>
      <c r="N200" s="222"/>
      <c r="O200" s="86"/>
      <c r="P200" s="86"/>
      <c r="Q200" s="86"/>
      <c r="R200" s="86"/>
      <c r="S200" s="86"/>
      <c r="T200" s="86"/>
      <c r="U200" s="87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136</v>
      </c>
      <c r="AU200" s="19" t="s">
        <v>132</v>
      </c>
    </row>
    <row r="201" s="12" customFormat="1" ht="25.92" customHeight="1">
      <c r="A201" s="12"/>
      <c r="B201" s="189"/>
      <c r="C201" s="190"/>
      <c r="D201" s="191" t="s">
        <v>72</v>
      </c>
      <c r="E201" s="192" t="s">
        <v>282</v>
      </c>
      <c r="F201" s="192" t="s">
        <v>283</v>
      </c>
      <c r="G201" s="190"/>
      <c r="H201" s="190"/>
      <c r="I201" s="193"/>
      <c r="J201" s="194">
        <f>BK201</f>
        <v>0</v>
      </c>
      <c r="K201" s="190"/>
      <c r="L201" s="195"/>
      <c r="M201" s="196"/>
      <c r="N201" s="197"/>
      <c r="O201" s="197"/>
      <c r="P201" s="198">
        <f>P202+P208+P238</f>
        <v>0</v>
      </c>
      <c r="Q201" s="197"/>
      <c r="R201" s="198">
        <f>R202+R208+R238</f>
        <v>1.3788225000000001</v>
      </c>
      <c r="S201" s="197"/>
      <c r="T201" s="198">
        <f>T202+T208+T238</f>
        <v>0.0029400000000000003</v>
      </c>
      <c r="U201" s="199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0" t="s">
        <v>82</v>
      </c>
      <c r="AT201" s="201" t="s">
        <v>72</v>
      </c>
      <c r="AU201" s="201" t="s">
        <v>73</v>
      </c>
      <c r="AY201" s="200" t="s">
        <v>121</v>
      </c>
      <c r="BK201" s="202">
        <f>BK202+BK208+BK238</f>
        <v>0</v>
      </c>
    </row>
    <row r="202" s="12" customFormat="1" ht="22.8" customHeight="1">
      <c r="A202" s="12"/>
      <c r="B202" s="189"/>
      <c r="C202" s="190"/>
      <c r="D202" s="191" t="s">
        <v>72</v>
      </c>
      <c r="E202" s="203" t="s">
        <v>284</v>
      </c>
      <c r="F202" s="203" t="s">
        <v>285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SUM(P203:P207)</f>
        <v>0</v>
      </c>
      <c r="Q202" s="197"/>
      <c r="R202" s="198">
        <f>SUM(R203:R207)</f>
        <v>0.0012600000000000001</v>
      </c>
      <c r="S202" s="197"/>
      <c r="T202" s="198">
        <f>SUM(T203:T207)</f>
        <v>0</v>
      </c>
      <c r="U202" s="199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0" t="s">
        <v>82</v>
      </c>
      <c r="AT202" s="201" t="s">
        <v>72</v>
      </c>
      <c r="AU202" s="201" t="s">
        <v>78</v>
      </c>
      <c r="AY202" s="200" t="s">
        <v>121</v>
      </c>
      <c r="BK202" s="202">
        <f>SUM(BK203:BK207)</f>
        <v>0</v>
      </c>
    </row>
    <row r="203" s="2" customFormat="1" ht="24.15" customHeight="1">
      <c r="A203" s="40"/>
      <c r="B203" s="41"/>
      <c r="C203" s="205" t="s">
        <v>286</v>
      </c>
      <c r="D203" s="205" t="s">
        <v>126</v>
      </c>
      <c r="E203" s="206" t="s">
        <v>287</v>
      </c>
      <c r="F203" s="207" t="s">
        <v>288</v>
      </c>
      <c r="G203" s="208" t="s">
        <v>289</v>
      </c>
      <c r="H203" s="209">
        <v>6</v>
      </c>
      <c r="I203" s="210"/>
      <c r="J203" s="211">
        <f>ROUND(I203*H203,2)</f>
        <v>0</v>
      </c>
      <c r="K203" s="207" t="s">
        <v>130</v>
      </c>
      <c r="L203" s="46"/>
      <c r="M203" s="212" t="s">
        <v>19</v>
      </c>
      <c r="N203" s="213" t="s">
        <v>44</v>
      </c>
      <c r="O203" s="86"/>
      <c r="P203" s="214">
        <f>O203*H203</f>
        <v>0</v>
      </c>
      <c r="Q203" s="214">
        <v>0.00021000000000000001</v>
      </c>
      <c r="R203" s="214">
        <f>Q203*H203</f>
        <v>0.0012600000000000001</v>
      </c>
      <c r="S203" s="214">
        <v>0</v>
      </c>
      <c r="T203" s="214">
        <f>S203*H203</f>
        <v>0</v>
      </c>
      <c r="U203" s="215" t="s">
        <v>19</v>
      </c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6" t="s">
        <v>131</v>
      </c>
      <c r="AT203" s="216" t="s">
        <v>126</v>
      </c>
      <c r="AU203" s="216" t="s">
        <v>82</v>
      </c>
      <c r="AY203" s="19" t="s">
        <v>121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9" t="s">
        <v>78</v>
      </c>
      <c r="BK203" s="217">
        <f>ROUND(I203*H203,2)</f>
        <v>0</v>
      </c>
      <c r="BL203" s="19" t="s">
        <v>131</v>
      </c>
      <c r="BM203" s="216" t="s">
        <v>290</v>
      </c>
    </row>
    <row r="204" s="2" customFormat="1">
      <c r="A204" s="40"/>
      <c r="B204" s="41"/>
      <c r="C204" s="42"/>
      <c r="D204" s="218" t="s">
        <v>134</v>
      </c>
      <c r="E204" s="42"/>
      <c r="F204" s="219" t="s">
        <v>291</v>
      </c>
      <c r="G204" s="42"/>
      <c r="H204" s="42"/>
      <c r="I204" s="220"/>
      <c r="J204" s="42"/>
      <c r="K204" s="42"/>
      <c r="L204" s="46"/>
      <c r="M204" s="221"/>
      <c r="N204" s="222"/>
      <c r="O204" s="86"/>
      <c r="P204" s="86"/>
      <c r="Q204" s="86"/>
      <c r="R204" s="86"/>
      <c r="S204" s="86"/>
      <c r="T204" s="86"/>
      <c r="U204" s="87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134</v>
      </c>
      <c r="AU204" s="19" t="s">
        <v>82</v>
      </c>
    </row>
    <row r="205" s="2" customFormat="1">
      <c r="A205" s="40"/>
      <c r="B205" s="41"/>
      <c r="C205" s="42"/>
      <c r="D205" s="223" t="s">
        <v>136</v>
      </c>
      <c r="E205" s="42"/>
      <c r="F205" s="224" t="s">
        <v>292</v>
      </c>
      <c r="G205" s="42"/>
      <c r="H205" s="42"/>
      <c r="I205" s="220"/>
      <c r="J205" s="42"/>
      <c r="K205" s="42"/>
      <c r="L205" s="46"/>
      <c r="M205" s="221"/>
      <c r="N205" s="222"/>
      <c r="O205" s="86"/>
      <c r="P205" s="86"/>
      <c r="Q205" s="86"/>
      <c r="R205" s="86"/>
      <c r="S205" s="86"/>
      <c r="T205" s="86"/>
      <c r="U205" s="87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136</v>
      </c>
      <c r="AU205" s="19" t="s">
        <v>82</v>
      </c>
    </row>
    <row r="206" s="13" customFormat="1">
      <c r="A206" s="13"/>
      <c r="B206" s="225"/>
      <c r="C206" s="226"/>
      <c r="D206" s="218" t="s">
        <v>138</v>
      </c>
      <c r="E206" s="227" t="s">
        <v>19</v>
      </c>
      <c r="F206" s="228" t="s">
        <v>293</v>
      </c>
      <c r="G206" s="226"/>
      <c r="H206" s="227" t="s">
        <v>19</v>
      </c>
      <c r="I206" s="229"/>
      <c r="J206" s="226"/>
      <c r="K206" s="226"/>
      <c r="L206" s="230"/>
      <c r="M206" s="231"/>
      <c r="N206" s="232"/>
      <c r="O206" s="232"/>
      <c r="P206" s="232"/>
      <c r="Q206" s="232"/>
      <c r="R206" s="232"/>
      <c r="S206" s="232"/>
      <c r="T206" s="232"/>
      <c r="U206" s="23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138</v>
      </c>
      <c r="AU206" s="234" t="s">
        <v>82</v>
      </c>
      <c r="AV206" s="13" t="s">
        <v>78</v>
      </c>
      <c r="AW206" s="13" t="s">
        <v>35</v>
      </c>
      <c r="AX206" s="13" t="s">
        <v>73</v>
      </c>
      <c r="AY206" s="234" t="s">
        <v>121</v>
      </c>
    </row>
    <row r="207" s="14" customFormat="1">
      <c r="A207" s="14"/>
      <c r="B207" s="235"/>
      <c r="C207" s="236"/>
      <c r="D207" s="218" t="s">
        <v>138</v>
      </c>
      <c r="E207" s="237" t="s">
        <v>19</v>
      </c>
      <c r="F207" s="238" t="s">
        <v>294</v>
      </c>
      <c r="G207" s="236"/>
      <c r="H207" s="239">
        <v>6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3"/>
      <c r="U207" s="24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138</v>
      </c>
      <c r="AU207" s="245" t="s">
        <v>82</v>
      </c>
      <c r="AV207" s="14" t="s">
        <v>82</v>
      </c>
      <c r="AW207" s="14" t="s">
        <v>35</v>
      </c>
      <c r="AX207" s="14" t="s">
        <v>78</v>
      </c>
      <c r="AY207" s="245" t="s">
        <v>121</v>
      </c>
    </row>
    <row r="208" s="12" customFormat="1" ht="22.8" customHeight="1">
      <c r="A208" s="12"/>
      <c r="B208" s="189"/>
      <c r="C208" s="190"/>
      <c r="D208" s="191" t="s">
        <v>72</v>
      </c>
      <c r="E208" s="203" t="s">
        <v>295</v>
      </c>
      <c r="F208" s="203" t="s">
        <v>296</v>
      </c>
      <c r="G208" s="190"/>
      <c r="H208" s="190"/>
      <c r="I208" s="193"/>
      <c r="J208" s="204">
        <f>BK208</f>
        <v>0</v>
      </c>
      <c r="K208" s="190"/>
      <c r="L208" s="195"/>
      <c r="M208" s="196"/>
      <c r="N208" s="197"/>
      <c r="O208" s="197"/>
      <c r="P208" s="198">
        <f>SUM(P209:P237)</f>
        <v>0</v>
      </c>
      <c r="Q208" s="197"/>
      <c r="R208" s="198">
        <f>SUM(R209:R237)</f>
        <v>0.076342499999999994</v>
      </c>
      <c r="S208" s="197"/>
      <c r="T208" s="198">
        <f>SUM(T209:T237)</f>
        <v>0</v>
      </c>
      <c r="U208" s="199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0" t="s">
        <v>82</v>
      </c>
      <c r="AT208" s="201" t="s">
        <v>72</v>
      </c>
      <c r="AU208" s="201" t="s">
        <v>78</v>
      </c>
      <c r="AY208" s="200" t="s">
        <v>121</v>
      </c>
      <c r="BK208" s="202">
        <f>SUM(BK209:BK237)</f>
        <v>0</v>
      </c>
    </row>
    <row r="209" s="2" customFormat="1" ht="16.5" customHeight="1">
      <c r="A209" s="40"/>
      <c r="B209" s="41"/>
      <c r="C209" s="205" t="s">
        <v>7</v>
      </c>
      <c r="D209" s="205" t="s">
        <v>126</v>
      </c>
      <c r="E209" s="206" t="s">
        <v>297</v>
      </c>
      <c r="F209" s="207" t="s">
        <v>298</v>
      </c>
      <c r="G209" s="208" t="s">
        <v>129</v>
      </c>
      <c r="H209" s="209">
        <v>1.95</v>
      </c>
      <c r="I209" s="210"/>
      <c r="J209" s="211">
        <f>ROUND(I209*H209,2)</f>
        <v>0</v>
      </c>
      <c r="K209" s="207" t="s">
        <v>130</v>
      </c>
      <c r="L209" s="46"/>
      <c r="M209" s="212" t="s">
        <v>19</v>
      </c>
      <c r="N209" s="213" t="s">
        <v>44</v>
      </c>
      <c r="O209" s="86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4">
        <f>S209*H209</f>
        <v>0</v>
      </c>
      <c r="U209" s="215" t="s">
        <v>19</v>
      </c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6" t="s">
        <v>255</v>
      </c>
      <c r="AT209" s="216" t="s">
        <v>126</v>
      </c>
      <c r="AU209" s="216" t="s">
        <v>82</v>
      </c>
      <c r="AY209" s="19" t="s">
        <v>121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9" t="s">
        <v>78</v>
      </c>
      <c r="BK209" s="217">
        <f>ROUND(I209*H209,2)</f>
        <v>0</v>
      </c>
      <c r="BL209" s="19" t="s">
        <v>255</v>
      </c>
      <c r="BM209" s="216" t="s">
        <v>299</v>
      </c>
    </row>
    <row r="210" s="2" customFormat="1">
      <c r="A210" s="40"/>
      <c r="B210" s="41"/>
      <c r="C210" s="42"/>
      <c r="D210" s="218" t="s">
        <v>134</v>
      </c>
      <c r="E210" s="42"/>
      <c r="F210" s="219" t="s">
        <v>300</v>
      </c>
      <c r="G210" s="42"/>
      <c r="H210" s="42"/>
      <c r="I210" s="220"/>
      <c r="J210" s="42"/>
      <c r="K210" s="42"/>
      <c r="L210" s="46"/>
      <c r="M210" s="221"/>
      <c r="N210" s="222"/>
      <c r="O210" s="86"/>
      <c r="P210" s="86"/>
      <c r="Q210" s="86"/>
      <c r="R210" s="86"/>
      <c r="S210" s="86"/>
      <c r="T210" s="86"/>
      <c r="U210" s="87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134</v>
      </c>
      <c r="AU210" s="19" t="s">
        <v>82</v>
      </c>
    </row>
    <row r="211" s="2" customFormat="1">
      <c r="A211" s="40"/>
      <c r="B211" s="41"/>
      <c r="C211" s="42"/>
      <c r="D211" s="223" t="s">
        <v>136</v>
      </c>
      <c r="E211" s="42"/>
      <c r="F211" s="224" t="s">
        <v>301</v>
      </c>
      <c r="G211" s="42"/>
      <c r="H211" s="42"/>
      <c r="I211" s="220"/>
      <c r="J211" s="42"/>
      <c r="K211" s="42"/>
      <c r="L211" s="46"/>
      <c r="M211" s="221"/>
      <c r="N211" s="222"/>
      <c r="O211" s="86"/>
      <c r="P211" s="86"/>
      <c r="Q211" s="86"/>
      <c r="R211" s="86"/>
      <c r="S211" s="86"/>
      <c r="T211" s="86"/>
      <c r="U211" s="87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136</v>
      </c>
      <c r="AU211" s="19" t="s">
        <v>82</v>
      </c>
    </row>
    <row r="212" s="14" customFormat="1">
      <c r="A212" s="14"/>
      <c r="B212" s="235"/>
      <c r="C212" s="236"/>
      <c r="D212" s="218" t="s">
        <v>138</v>
      </c>
      <c r="E212" s="237" t="s">
        <v>19</v>
      </c>
      <c r="F212" s="238" t="s">
        <v>302</v>
      </c>
      <c r="G212" s="236"/>
      <c r="H212" s="239">
        <v>114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3"/>
      <c r="U212" s="24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138</v>
      </c>
      <c r="AU212" s="245" t="s">
        <v>82</v>
      </c>
      <c r="AV212" s="14" t="s">
        <v>82</v>
      </c>
      <c r="AW212" s="14" t="s">
        <v>35</v>
      </c>
      <c r="AX212" s="14" t="s">
        <v>73</v>
      </c>
      <c r="AY212" s="245" t="s">
        <v>121</v>
      </c>
    </row>
    <row r="213" s="13" customFormat="1">
      <c r="A213" s="13"/>
      <c r="B213" s="225"/>
      <c r="C213" s="226"/>
      <c r="D213" s="218" t="s">
        <v>138</v>
      </c>
      <c r="E213" s="227" t="s">
        <v>19</v>
      </c>
      <c r="F213" s="228" t="s">
        <v>238</v>
      </c>
      <c r="G213" s="226"/>
      <c r="H213" s="227" t="s">
        <v>19</v>
      </c>
      <c r="I213" s="229"/>
      <c r="J213" s="226"/>
      <c r="K213" s="226"/>
      <c r="L213" s="230"/>
      <c r="M213" s="231"/>
      <c r="N213" s="232"/>
      <c r="O213" s="232"/>
      <c r="P213" s="232"/>
      <c r="Q213" s="232"/>
      <c r="R213" s="232"/>
      <c r="S213" s="232"/>
      <c r="T213" s="232"/>
      <c r="U213" s="23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138</v>
      </c>
      <c r="AU213" s="234" t="s">
        <v>82</v>
      </c>
      <c r="AV213" s="13" t="s">
        <v>78</v>
      </c>
      <c r="AW213" s="13" t="s">
        <v>35</v>
      </c>
      <c r="AX213" s="13" t="s">
        <v>73</v>
      </c>
      <c r="AY213" s="234" t="s">
        <v>121</v>
      </c>
    </row>
    <row r="214" s="14" customFormat="1">
      <c r="A214" s="14"/>
      <c r="B214" s="235"/>
      <c r="C214" s="236"/>
      <c r="D214" s="218" t="s">
        <v>138</v>
      </c>
      <c r="E214" s="237" t="s">
        <v>19</v>
      </c>
      <c r="F214" s="238" t="s">
        <v>239</v>
      </c>
      <c r="G214" s="236"/>
      <c r="H214" s="239">
        <v>1.95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3"/>
      <c r="U214" s="24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138</v>
      </c>
      <c r="AU214" s="245" t="s">
        <v>82</v>
      </c>
      <c r="AV214" s="14" t="s">
        <v>82</v>
      </c>
      <c r="AW214" s="14" t="s">
        <v>35</v>
      </c>
      <c r="AX214" s="14" t="s">
        <v>78</v>
      </c>
      <c r="AY214" s="245" t="s">
        <v>121</v>
      </c>
    </row>
    <row r="215" s="2" customFormat="1" ht="21.75" customHeight="1">
      <c r="A215" s="40"/>
      <c r="B215" s="41"/>
      <c r="C215" s="205" t="s">
        <v>303</v>
      </c>
      <c r="D215" s="205" t="s">
        <v>126</v>
      </c>
      <c r="E215" s="206" t="s">
        <v>304</v>
      </c>
      <c r="F215" s="207" t="s">
        <v>305</v>
      </c>
      <c r="G215" s="208" t="s">
        <v>289</v>
      </c>
      <c r="H215" s="209">
        <v>1.95</v>
      </c>
      <c r="I215" s="210"/>
      <c r="J215" s="211">
        <f>ROUND(I215*H215,2)</f>
        <v>0</v>
      </c>
      <c r="K215" s="207" t="s">
        <v>130</v>
      </c>
      <c r="L215" s="46"/>
      <c r="M215" s="212" t="s">
        <v>19</v>
      </c>
      <c r="N215" s="213" t="s">
        <v>44</v>
      </c>
      <c r="O215" s="86"/>
      <c r="P215" s="214">
        <f>O215*H215</f>
        <v>0</v>
      </c>
      <c r="Q215" s="214">
        <v>2.0000000000000002E-05</v>
      </c>
      <c r="R215" s="214">
        <f>Q215*H215</f>
        <v>3.8999999999999999E-05</v>
      </c>
      <c r="S215" s="214">
        <v>0</v>
      </c>
      <c r="T215" s="214">
        <f>S215*H215</f>
        <v>0</v>
      </c>
      <c r="U215" s="215" t="s">
        <v>19</v>
      </c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6" t="s">
        <v>255</v>
      </c>
      <c r="AT215" s="216" t="s">
        <v>126</v>
      </c>
      <c r="AU215" s="216" t="s">
        <v>82</v>
      </c>
      <c r="AY215" s="19" t="s">
        <v>121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9" t="s">
        <v>78</v>
      </c>
      <c r="BK215" s="217">
        <f>ROUND(I215*H215,2)</f>
        <v>0</v>
      </c>
      <c r="BL215" s="19" t="s">
        <v>255</v>
      </c>
      <c r="BM215" s="216" t="s">
        <v>306</v>
      </c>
    </row>
    <row r="216" s="2" customFormat="1">
      <c r="A216" s="40"/>
      <c r="B216" s="41"/>
      <c r="C216" s="42"/>
      <c r="D216" s="218" t="s">
        <v>134</v>
      </c>
      <c r="E216" s="42"/>
      <c r="F216" s="219" t="s">
        <v>307</v>
      </c>
      <c r="G216" s="42"/>
      <c r="H216" s="42"/>
      <c r="I216" s="220"/>
      <c r="J216" s="42"/>
      <c r="K216" s="42"/>
      <c r="L216" s="46"/>
      <c r="M216" s="221"/>
      <c r="N216" s="222"/>
      <c r="O216" s="86"/>
      <c r="P216" s="86"/>
      <c r="Q216" s="86"/>
      <c r="R216" s="86"/>
      <c r="S216" s="86"/>
      <c r="T216" s="86"/>
      <c r="U216" s="87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134</v>
      </c>
      <c r="AU216" s="19" t="s">
        <v>82</v>
      </c>
    </row>
    <row r="217" s="2" customFormat="1">
      <c r="A217" s="40"/>
      <c r="B217" s="41"/>
      <c r="C217" s="42"/>
      <c r="D217" s="223" t="s">
        <v>136</v>
      </c>
      <c r="E217" s="42"/>
      <c r="F217" s="224" t="s">
        <v>308</v>
      </c>
      <c r="G217" s="42"/>
      <c r="H217" s="42"/>
      <c r="I217" s="220"/>
      <c r="J217" s="42"/>
      <c r="K217" s="42"/>
      <c r="L217" s="46"/>
      <c r="M217" s="221"/>
      <c r="N217" s="222"/>
      <c r="O217" s="86"/>
      <c r="P217" s="86"/>
      <c r="Q217" s="86"/>
      <c r="R217" s="86"/>
      <c r="S217" s="86"/>
      <c r="T217" s="86"/>
      <c r="U217" s="87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136</v>
      </c>
      <c r="AU217" s="19" t="s">
        <v>82</v>
      </c>
    </row>
    <row r="218" s="14" customFormat="1">
      <c r="A218" s="14"/>
      <c r="B218" s="235"/>
      <c r="C218" s="236"/>
      <c r="D218" s="218" t="s">
        <v>138</v>
      </c>
      <c r="E218" s="237" t="s">
        <v>19</v>
      </c>
      <c r="F218" s="238" t="s">
        <v>302</v>
      </c>
      <c r="G218" s="236"/>
      <c r="H218" s="239">
        <v>114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3"/>
      <c r="U218" s="24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138</v>
      </c>
      <c r="AU218" s="245" t="s">
        <v>82</v>
      </c>
      <c r="AV218" s="14" t="s">
        <v>82</v>
      </c>
      <c r="AW218" s="14" t="s">
        <v>35</v>
      </c>
      <c r="AX218" s="14" t="s">
        <v>73</v>
      </c>
      <c r="AY218" s="245" t="s">
        <v>121</v>
      </c>
    </row>
    <row r="219" s="13" customFormat="1">
      <c r="A219" s="13"/>
      <c r="B219" s="225"/>
      <c r="C219" s="226"/>
      <c r="D219" s="218" t="s">
        <v>138</v>
      </c>
      <c r="E219" s="227" t="s">
        <v>19</v>
      </c>
      <c r="F219" s="228" t="s">
        <v>238</v>
      </c>
      <c r="G219" s="226"/>
      <c r="H219" s="227" t="s">
        <v>19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2"/>
      <c r="U219" s="23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138</v>
      </c>
      <c r="AU219" s="234" t="s">
        <v>82</v>
      </c>
      <c r="AV219" s="13" t="s">
        <v>78</v>
      </c>
      <c r="AW219" s="13" t="s">
        <v>35</v>
      </c>
      <c r="AX219" s="13" t="s">
        <v>73</v>
      </c>
      <c r="AY219" s="234" t="s">
        <v>121</v>
      </c>
    </row>
    <row r="220" s="14" customFormat="1">
      <c r="A220" s="14"/>
      <c r="B220" s="235"/>
      <c r="C220" s="236"/>
      <c r="D220" s="218" t="s">
        <v>138</v>
      </c>
      <c r="E220" s="237" t="s">
        <v>19</v>
      </c>
      <c r="F220" s="238" t="s">
        <v>239</v>
      </c>
      <c r="G220" s="236"/>
      <c r="H220" s="239">
        <v>1.95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3"/>
      <c r="U220" s="24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138</v>
      </c>
      <c r="AU220" s="245" t="s">
        <v>82</v>
      </c>
      <c r="AV220" s="14" t="s">
        <v>82</v>
      </c>
      <c r="AW220" s="14" t="s">
        <v>35</v>
      </c>
      <c r="AX220" s="14" t="s">
        <v>78</v>
      </c>
      <c r="AY220" s="245" t="s">
        <v>121</v>
      </c>
    </row>
    <row r="221" s="2" customFormat="1" ht="24.15" customHeight="1">
      <c r="A221" s="40"/>
      <c r="B221" s="41"/>
      <c r="C221" s="205" t="s">
        <v>309</v>
      </c>
      <c r="D221" s="205" t="s">
        <v>126</v>
      </c>
      <c r="E221" s="206" t="s">
        <v>310</v>
      </c>
      <c r="F221" s="207" t="s">
        <v>311</v>
      </c>
      <c r="G221" s="208" t="s">
        <v>129</v>
      </c>
      <c r="H221" s="209">
        <v>1.95</v>
      </c>
      <c r="I221" s="210"/>
      <c r="J221" s="211">
        <f>ROUND(I221*H221,2)</f>
        <v>0</v>
      </c>
      <c r="K221" s="207" t="s">
        <v>130</v>
      </c>
      <c r="L221" s="46"/>
      <c r="M221" s="212" t="s">
        <v>19</v>
      </c>
      <c r="N221" s="213" t="s">
        <v>44</v>
      </c>
      <c r="O221" s="86"/>
      <c r="P221" s="214">
        <f>O221*H221</f>
        <v>0</v>
      </c>
      <c r="Q221" s="214">
        <v>0.00020000000000000001</v>
      </c>
      <c r="R221" s="214">
        <f>Q221*H221</f>
        <v>0.00038999999999999999</v>
      </c>
      <c r="S221" s="214">
        <v>0</v>
      </c>
      <c r="T221" s="214">
        <f>S221*H221</f>
        <v>0</v>
      </c>
      <c r="U221" s="215" t="s">
        <v>19</v>
      </c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6" t="s">
        <v>255</v>
      </c>
      <c r="AT221" s="216" t="s">
        <v>126</v>
      </c>
      <c r="AU221" s="216" t="s">
        <v>82</v>
      </c>
      <c r="AY221" s="19" t="s">
        <v>121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9" t="s">
        <v>78</v>
      </c>
      <c r="BK221" s="217">
        <f>ROUND(I221*H221,2)</f>
        <v>0</v>
      </c>
      <c r="BL221" s="19" t="s">
        <v>255</v>
      </c>
      <c r="BM221" s="216" t="s">
        <v>312</v>
      </c>
    </row>
    <row r="222" s="2" customFormat="1">
      <c r="A222" s="40"/>
      <c r="B222" s="41"/>
      <c r="C222" s="42"/>
      <c r="D222" s="218" t="s">
        <v>134</v>
      </c>
      <c r="E222" s="42"/>
      <c r="F222" s="219" t="s">
        <v>313</v>
      </c>
      <c r="G222" s="42"/>
      <c r="H222" s="42"/>
      <c r="I222" s="220"/>
      <c r="J222" s="42"/>
      <c r="K222" s="42"/>
      <c r="L222" s="46"/>
      <c r="M222" s="221"/>
      <c r="N222" s="222"/>
      <c r="O222" s="86"/>
      <c r="P222" s="86"/>
      <c r="Q222" s="86"/>
      <c r="R222" s="86"/>
      <c r="S222" s="86"/>
      <c r="T222" s="86"/>
      <c r="U222" s="87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134</v>
      </c>
      <c r="AU222" s="19" t="s">
        <v>82</v>
      </c>
    </row>
    <row r="223" s="2" customFormat="1">
      <c r="A223" s="40"/>
      <c r="B223" s="41"/>
      <c r="C223" s="42"/>
      <c r="D223" s="223" t="s">
        <v>136</v>
      </c>
      <c r="E223" s="42"/>
      <c r="F223" s="224" t="s">
        <v>314</v>
      </c>
      <c r="G223" s="42"/>
      <c r="H223" s="42"/>
      <c r="I223" s="220"/>
      <c r="J223" s="42"/>
      <c r="K223" s="42"/>
      <c r="L223" s="46"/>
      <c r="M223" s="221"/>
      <c r="N223" s="222"/>
      <c r="O223" s="86"/>
      <c r="P223" s="86"/>
      <c r="Q223" s="86"/>
      <c r="R223" s="86"/>
      <c r="S223" s="86"/>
      <c r="T223" s="86"/>
      <c r="U223" s="87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136</v>
      </c>
      <c r="AU223" s="19" t="s">
        <v>82</v>
      </c>
    </row>
    <row r="224" s="14" customFormat="1">
      <c r="A224" s="14"/>
      <c r="B224" s="235"/>
      <c r="C224" s="236"/>
      <c r="D224" s="218" t="s">
        <v>138</v>
      </c>
      <c r="E224" s="237" t="s">
        <v>19</v>
      </c>
      <c r="F224" s="238" t="s">
        <v>302</v>
      </c>
      <c r="G224" s="236"/>
      <c r="H224" s="239">
        <v>114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3"/>
      <c r="U224" s="24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138</v>
      </c>
      <c r="AU224" s="245" t="s">
        <v>82</v>
      </c>
      <c r="AV224" s="14" t="s">
        <v>82</v>
      </c>
      <c r="AW224" s="14" t="s">
        <v>35</v>
      </c>
      <c r="AX224" s="14" t="s">
        <v>73</v>
      </c>
      <c r="AY224" s="245" t="s">
        <v>121</v>
      </c>
    </row>
    <row r="225" s="13" customFormat="1">
      <c r="A225" s="13"/>
      <c r="B225" s="225"/>
      <c r="C225" s="226"/>
      <c r="D225" s="218" t="s">
        <v>138</v>
      </c>
      <c r="E225" s="227" t="s">
        <v>19</v>
      </c>
      <c r="F225" s="228" t="s">
        <v>238</v>
      </c>
      <c r="G225" s="226"/>
      <c r="H225" s="227" t="s">
        <v>19</v>
      </c>
      <c r="I225" s="229"/>
      <c r="J225" s="226"/>
      <c r="K225" s="226"/>
      <c r="L225" s="230"/>
      <c r="M225" s="231"/>
      <c r="N225" s="232"/>
      <c r="O225" s="232"/>
      <c r="P225" s="232"/>
      <c r="Q225" s="232"/>
      <c r="R225" s="232"/>
      <c r="S225" s="232"/>
      <c r="T225" s="232"/>
      <c r="U225" s="23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138</v>
      </c>
      <c r="AU225" s="234" t="s">
        <v>82</v>
      </c>
      <c r="AV225" s="13" t="s">
        <v>78</v>
      </c>
      <c r="AW225" s="13" t="s">
        <v>35</v>
      </c>
      <c r="AX225" s="13" t="s">
        <v>73</v>
      </c>
      <c r="AY225" s="234" t="s">
        <v>121</v>
      </c>
    </row>
    <row r="226" s="14" customFormat="1">
      <c r="A226" s="14"/>
      <c r="B226" s="235"/>
      <c r="C226" s="236"/>
      <c r="D226" s="218" t="s">
        <v>138</v>
      </c>
      <c r="E226" s="237" t="s">
        <v>19</v>
      </c>
      <c r="F226" s="238" t="s">
        <v>239</v>
      </c>
      <c r="G226" s="236"/>
      <c r="H226" s="239">
        <v>1.95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3"/>
      <c r="U226" s="24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138</v>
      </c>
      <c r="AU226" s="245" t="s">
        <v>82</v>
      </c>
      <c r="AV226" s="14" t="s">
        <v>82</v>
      </c>
      <c r="AW226" s="14" t="s">
        <v>35</v>
      </c>
      <c r="AX226" s="14" t="s">
        <v>78</v>
      </c>
      <c r="AY226" s="245" t="s">
        <v>121</v>
      </c>
    </row>
    <row r="227" s="2" customFormat="1" ht="24.15" customHeight="1">
      <c r="A227" s="40"/>
      <c r="B227" s="41"/>
      <c r="C227" s="205" t="s">
        <v>315</v>
      </c>
      <c r="D227" s="205" t="s">
        <v>126</v>
      </c>
      <c r="E227" s="206" t="s">
        <v>316</v>
      </c>
      <c r="F227" s="207" t="s">
        <v>317</v>
      </c>
      <c r="G227" s="208" t="s">
        <v>129</v>
      </c>
      <c r="H227" s="209">
        <v>1.95</v>
      </c>
      <c r="I227" s="210"/>
      <c r="J227" s="211">
        <f>ROUND(I227*H227,2)</f>
        <v>0</v>
      </c>
      <c r="K227" s="207" t="s">
        <v>130</v>
      </c>
      <c r="L227" s="46"/>
      <c r="M227" s="212" t="s">
        <v>19</v>
      </c>
      <c r="N227" s="213" t="s">
        <v>44</v>
      </c>
      <c r="O227" s="86"/>
      <c r="P227" s="214">
        <f>O227*H227</f>
        <v>0</v>
      </c>
      <c r="Q227" s="214">
        <v>0.030130000000000001</v>
      </c>
      <c r="R227" s="214">
        <f>Q227*H227</f>
        <v>0.0587535</v>
      </c>
      <c r="S227" s="214">
        <v>0</v>
      </c>
      <c r="T227" s="214">
        <f>S227*H227</f>
        <v>0</v>
      </c>
      <c r="U227" s="215" t="s">
        <v>19</v>
      </c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6" t="s">
        <v>255</v>
      </c>
      <c r="AT227" s="216" t="s">
        <v>126</v>
      </c>
      <c r="AU227" s="216" t="s">
        <v>82</v>
      </c>
      <c r="AY227" s="19" t="s">
        <v>121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9" t="s">
        <v>78</v>
      </c>
      <c r="BK227" s="217">
        <f>ROUND(I227*H227,2)</f>
        <v>0</v>
      </c>
      <c r="BL227" s="19" t="s">
        <v>255</v>
      </c>
      <c r="BM227" s="216" t="s">
        <v>318</v>
      </c>
    </row>
    <row r="228" s="2" customFormat="1">
      <c r="A228" s="40"/>
      <c r="B228" s="41"/>
      <c r="C228" s="42"/>
      <c r="D228" s="218" t="s">
        <v>134</v>
      </c>
      <c r="E228" s="42"/>
      <c r="F228" s="219" t="s">
        <v>319</v>
      </c>
      <c r="G228" s="42"/>
      <c r="H228" s="42"/>
      <c r="I228" s="220"/>
      <c r="J228" s="42"/>
      <c r="K228" s="42"/>
      <c r="L228" s="46"/>
      <c r="M228" s="221"/>
      <c r="N228" s="222"/>
      <c r="O228" s="86"/>
      <c r="P228" s="86"/>
      <c r="Q228" s="86"/>
      <c r="R228" s="86"/>
      <c r="S228" s="86"/>
      <c r="T228" s="86"/>
      <c r="U228" s="87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134</v>
      </c>
      <c r="AU228" s="19" t="s">
        <v>82</v>
      </c>
    </row>
    <row r="229" s="2" customFormat="1">
      <c r="A229" s="40"/>
      <c r="B229" s="41"/>
      <c r="C229" s="42"/>
      <c r="D229" s="223" t="s">
        <v>136</v>
      </c>
      <c r="E229" s="42"/>
      <c r="F229" s="224" t="s">
        <v>320</v>
      </c>
      <c r="G229" s="42"/>
      <c r="H229" s="42"/>
      <c r="I229" s="220"/>
      <c r="J229" s="42"/>
      <c r="K229" s="42"/>
      <c r="L229" s="46"/>
      <c r="M229" s="221"/>
      <c r="N229" s="222"/>
      <c r="O229" s="86"/>
      <c r="P229" s="86"/>
      <c r="Q229" s="86"/>
      <c r="R229" s="86"/>
      <c r="S229" s="86"/>
      <c r="T229" s="86"/>
      <c r="U229" s="87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136</v>
      </c>
      <c r="AU229" s="19" t="s">
        <v>82</v>
      </c>
    </row>
    <row r="230" s="14" customFormat="1">
      <c r="A230" s="14"/>
      <c r="B230" s="235"/>
      <c r="C230" s="236"/>
      <c r="D230" s="218" t="s">
        <v>138</v>
      </c>
      <c r="E230" s="237" t="s">
        <v>19</v>
      </c>
      <c r="F230" s="238" t="s">
        <v>302</v>
      </c>
      <c r="G230" s="236"/>
      <c r="H230" s="239">
        <v>114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3"/>
      <c r="U230" s="24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138</v>
      </c>
      <c r="AU230" s="245" t="s">
        <v>82</v>
      </c>
      <c r="AV230" s="14" t="s">
        <v>82</v>
      </c>
      <c r="AW230" s="14" t="s">
        <v>35</v>
      </c>
      <c r="AX230" s="14" t="s">
        <v>73</v>
      </c>
      <c r="AY230" s="245" t="s">
        <v>121</v>
      </c>
    </row>
    <row r="231" s="13" customFormat="1">
      <c r="A231" s="13"/>
      <c r="B231" s="225"/>
      <c r="C231" s="226"/>
      <c r="D231" s="218" t="s">
        <v>138</v>
      </c>
      <c r="E231" s="227" t="s">
        <v>19</v>
      </c>
      <c r="F231" s="228" t="s">
        <v>238</v>
      </c>
      <c r="G231" s="226"/>
      <c r="H231" s="227" t="s">
        <v>19</v>
      </c>
      <c r="I231" s="229"/>
      <c r="J231" s="226"/>
      <c r="K231" s="226"/>
      <c r="L231" s="230"/>
      <c r="M231" s="231"/>
      <c r="N231" s="232"/>
      <c r="O231" s="232"/>
      <c r="P231" s="232"/>
      <c r="Q231" s="232"/>
      <c r="R231" s="232"/>
      <c r="S231" s="232"/>
      <c r="T231" s="232"/>
      <c r="U231" s="23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138</v>
      </c>
      <c r="AU231" s="234" t="s">
        <v>82</v>
      </c>
      <c r="AV231" s="13" t="s">
        <v>78</v>
      </c>
      <c r="AW231" s="13" t="s">
        <v>35</v>
      </c>
      <c r="AX231" s="13" t="s">
        <v>73</v>
      </c>
      <c r="AY231" s="234" t="s">
        <v>121</v>
      </c>
    </row>
    <row r="232" s="14" customFormat="1">
      <c r="A232" s="14"/>
      <c r="B232" s="235"/>
      <c r="C232" s="236"/>
      <c r="D232" s="218" t="s">
        <v>138</v>
      </c>
      <c r="E232" s="237" t="s">
        <v>19</v>
      </c>
      <c r="F232" s="238" t="s">
        <v>239</v>
      </c>
      <c r="G232" s="236"/>
      <c r="H232" s="239">
        <v>1.95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3"/>
      <c r="U232" s="24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138</v>
      </c>
      <c r="AU232" s="245" t="s">
        <v>82</v>
      </c>
      <c r="AV232" s="14" t="s">
        <v>82</v>
      </c>
      <c r="AW232" s="14" t="s">
        <v>35</v>
      </c>
      <c r="AX232" s="14" t="s">
        <v>78</v>
      </c>
      <c r="AY232" s="245" t="s">
        <v>121</v>
      </c>
    </row>
    <row r="233" s="2" customFormat="1" ht="16.5" customHeight="1">
      <c r="A233" s="40"/>
      <c r="B233" s="41"/>
      <c r="C233" s="205" t="s">
        <v>321</v>
      </c>
      <c r="D233" s="205" t="s">
        <v>126</v>
      </c>
      <c r="E233" s="206" t="s">
        <v>322</v>
      </c>
      <c r="F233" s="207" t="s">
        <v>323</v>
      </c>
      <c r="G233" s="208" t="s">
        <v>129</v>
      </c>
      <c r="H233" s="209">
        <v>114.40000000000001</v>
      </c>
      <c r="I233" s="210"/>
      <c r="J233" s="211">
        <f>ROUND(I233*H233,2)</f>
        <v>0</v>
      </c>
      <c r="K233" s="207" t="s">
        <v>130</v>
      </c>
      <c r="L233" s="46"/>
      <c r="M233" s="212" t="s">
        <v>19</v>
      </c>
      <c r="N233" s="213" t="s">
        <v>44</v>
      </c>
      <c r="O233" s="86"/>
      <c r="P233" s="214">
        <f>O233*H233</f>
        <v>0</v>
      </c>
      <c r="Q233" s="214">
        <v>0.00014999999999999999</v>
      </c>
      <c r="R233" s="214">
        <f>Q233*H233</f>
        <v>0.017159999999999998</v>
      </c>
      <c r="S233" s="214">
        <v>0</v>
      </c>
      <c r="T233" s="214">
        <f>S233*H233</f>
        <v>0</v>
      </c>
      <c r="U233" s="215" t="s">
        <v>19</v>
      </c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6" t="s">
        <v>255</v>
      </c>
      <c r="AT233" s="216" t="s">
        <v>126</v>
      </c>
      <c r="AU233" s="216" t="s">
        <v>82</v>
      </c>
      <c r="AY233" s="19" t="s">
        <v>121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9" t="s">
        <v>78</v>
      </c>
      <c r="BK233" s="217">
        <f>ROUND(I233*H233,2)</f>
        <v>0</v>
      </c>
      <c r="BL233" s="19" t="s">
        <v>255</v>
      </c>
      <c r="BM233" s="216" t="s">
        <v>324</v>
      </c>
    </row>
    <row r="234" s="2" customFormat="1">
      <c r="A234" s="40"/>
      <c r="B234" s="41"/>
      <c r="C234" s="42"/>
      <c r="D234" s="218" t="s">
        <v>134</v>
      </c>
      <c r="E234" s="42"/>
      <c r="F234" s="219" t="s">
        <v>325</v>
      </c>
      <c r="G234" s="42"/>
      <c r="H234" s="42"/>
      <c r="I234" s="220"/>
      <c r="J234" s="42"/>
      <c r="K234" s="42"/>
      <c r="L234" s="46"/>
      <c r="M234" s="221"/>
      <c r="N234" s="222"/>
      <c r="O234" s="86"/>
      <c r="P234" s="86"/>
      <c r="Q234" s="86"/>
      <c r="R234" s="86"/>
      <c r="S234" s="86"/>
      <c r="T234" s="86"/>
      <c r="U234" s="87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134</v>
      </c>
      <c r="AU234" s="19" t="s">
        <v>82</v>
      </c>
    </row>
    <row r="235" s="2" customFormat="1">
      <c r="A235" s="40"/>
      <c r="B235" s="41"/>
      <c r="C235" s="42"/>
      <c r="D235" s="223" t="s">
        <v>136</v>
      </c>
      <c r="E235" s="42"/>
      <c r="F235" s="224" t="s">
        <v>326</v>
      </c>
      <c r="G235" s="42"/>
      <c r="H235" s="42"/>
      <c r="I235" s="220"/>
      <c r="J235" s="42"/>
      <c r="K235" s="42"/>
      <c r="L235" s="46"/>
      <c r="M235" s="221"/>
      <c r="N235" s="222"/>
      <c r="O235" s="86"/>
      <c r="P235" s="86"/>
      <c r="Q235" s="86"/>
      <c r="R235" s="86"/>
      <c r="S235" s="86"/>
      <c r="T235" s="86"/>
      <c r="U235" s="87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136</v>
      </c>
      <c r="AU235" s="19" t="s">
        <v>82</v>
      </c>
    </row>
    <row r="236" s="13" customFormat="1">
      <c r="A236" s="13"/>
      <c r="B236" s="225"/>
      <c r="C236" s="226"/>
      <c r="D236" s="218" t="s">
        <v>138</v>
      </c>
      <c r="E236" s="227" t="s">
        <v>19</v>
      </c>
      <c r="F236" s="228" t="s">
        <v>327</v>
      </c>
      <c r="G236" s="226"/>
      <c r="H236" s="227" t="s">
        <v>19</v>
      </c>
      <c r="I236" s="229"/>
      <c r="J236" s="226"/>
      <c r="K236" s="226"/>
      <c r="L236" s="230"/>
      <c r="M236" s="231"/>
      <c r="N236" s="232"/>
      <c r="O236" s="232"/>
      <c r="P236" s="232"/>
      <c r="Q236" s="232"/>
      <c r="R236" s="232"/>
      <c r="S236" s="232"/>
      <c r="T236" s="232"/>
      <c r="U236" s="23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138</v>
      </c>
      <c r="AU236" s="234" t="s">
        <v>82</v>
      </c>
      <c r="AV236" s="13" t="s">
        <v>78</v>
      </c>
      <c r="AW236" s="13" t="s">
        <v>35</v>
      </c>
      <c r="AX236" s="13" t="s">
        <v>73</v>
      </c>
      <c r="AY236" s="234" t="s">
        <v>121</v>
      </c>
    </row>
    <row r="237" s="14" customFormat="1">
      <c r="A237" s="14"/>
      <c r="B237" s="235"/>
      <c r="C237" s="236"/>
      <c r="D237" s="218" t="s">
        <v>138</v>
      </c>
      <c r="E237" s="237" t="s">
        <v>19</v>
      </c>
      <c r="F237" s="238" t="s">
        <v>152</v>
      </c>
      <c r="G237" s="236"/>
      <c r="H237" s="239">
        <v>114.40000000000001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3"/>
      <c r="U237" s="24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138</v>
      </c>
      <c r="AU237" s="245" t="s">
        <v>82</v>
      </c>
      <c r="AV237" s="14" t="s">
        <v>82</v>
      </c>
      <c r="AW237" s="14" t="s">
        <v>35</v>
      </c>
      <c r="AX237" s="14" t="s">
        <v>78</v>
      </c>
      <c r="AY237" s="245" t="s">
        <v>121</v>
      </c>
    </row>
    <row r="238" s="12" customFormat="1" ht="22.8" customHeight="1">
      <c r="A238" s="12"/>
      <c r="B238" s="189"/>
      <c r="C238" s="190"/>
      <c r="D238" s="191" t="s">
        <v>72</v>
      </c>
      <c r="E238" s="203" t="s">
        <v>328</v>
      </c>
      <c r="F238" s="203" t="s">
        <v>329</v>
      </c>
      <c r="G238" s="190"/>
      <c r="H238" s="190"/>
      <c r="I238" s="193"/>
      <c r="J238" s="204">
        <f>BK238</f>
        <v>0</v>
      </c>
      <c r="K238" s="190"/>
      <c r="L238" s="195"/>
      <c r="M238" s="196"/>
      <c r="N238" s="197"/>
      <c r="O238" s="197"/>
      <c r="P238" s="198">
        <f>SUM(P239:P343)</f>
        <v>0</v>
      </c>
      <c r="Q238" s="197"/>
      <c r="R238" s="198">
        <f>SUM(R239:R343)</f>
        <v>1.30122</v>
      </c>
      <c r="S238" s="197"/>
      <c r="T238" s="198">
        <f>SUM(T239:T343)</f>
        <v>0.0029400000000000003</v>
      </c>
      <c r="U238" s="199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0" t="s">
        <v>82</v>
      </c>
      <c r="AT238" s="201" t="s">
        <v>72</v>
      </c>
      <c r="AU238" s="201" t="s">
        <v>78</v>
      </c>
      <c r="AY238" s="200" t="s">
        <v>121</v>
      </c>
      <c r="BK238" s="202">
        <f>SUM(BK239:BK343)</f>
        <v>0</v>
      </c>
    </row>
    <row r="239" s="2" customFormat="1" ht="24.15" customHeight="1">
      <c r="A239" s="40"/>
      <c r="B239" s="41"/>
      <c r="C239" s="205" t="s">
        <v>330</v>
      </c>
      <c r="D239" s="205" t="s">
        <v>126</v>
      </c>
      <c r="E239" s="206" t="s">
        <v>331</v>
      </c>
      <c r="F239" s="207" t="s">
        <v>332</v>
      </c>
      <c r="G239" s="208" t="s">
        <v>129</v>
      </c>
      <c r="H239" s="209">
        <v>294</v>
      </c>
      <c r="I239" s="210"/>
      <c r="J239" s="211">
        <f>ROUND(I239*H239,2)</f>
        <v>0</v>
      </c>
      <c r="K239" s="207" t="s">
        <v>130</v>
      </c>
      <c r="L239" s="46"/>
      <c r="M239" s="212" t="s">
        <v>19</v>
      </c>
      <c r="N239" s="213" t="s">
        <v>44</v>
      </c>
      <c r="O239" s="86"/>
      <c r="P239" s="214">
        <f>O239*H239</f>
        <v>0</v>
      </c>
      <c r="Q239" s="214">
        <v>0</v>
      </c>
      <c r="R239" s="214">
        <f>Q239*H239</f>
        <v>0</v>
      </c>
      <c r="S239" s="214">
        <v>1.0000000000000001E-05</v>
      </c>
      <c r="T239" s="214">
        <f>S239*H239</f>
        <v>0.0029400000000000003</v>
      </c>
      <c r="U239" s="215" t="s">
        <v>19</v>
      </c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6" t="s">
        <v>255</v>
      </c>
      <c r="AT239" s="216" t="s">
        <v>126</v>
      </c>
      <c r="AU239" s="216" t="s">
        <v>82</v>
      </c>
      <c r="AY239" s="19" t="s">
        <v>121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9" t="s">
        <v>78</v>
      </c>
      <c r="BK239" s="217">
        <f>ROUND(I239*H239,2)</f>
        <v>0</v>
      </c>
      <c r="BL239" s="19" t="s">
        <v>255</v>
      </c>
      <c r="BM239" s="216" t="s">
        <v>333</v>
      </c>
    </row>
    <row r="240" s="2" customFormat="1">
      <c r="A240" s="40"/>
      <c r="B240" s="41"/>
      <c r="C240" s="42"/>
      <c r="D240" s="218" t="s">
        <v>134</v>
      </c>
      <c r="E240" s="42"/>
      <c r="F240" s="219" t="s">
        <v>334</v>
      </c>
      <c r="G240" s="42"/>
      <c r="H240" s="42"/>
      <c r="I240" s="220"/>
      <c r="J240" s="42"/>
      <c r="K240" s="42"/>
      <c r="L240" s="46"/>
      <c r="M240" s="221"/>
      <c r="N240" s="222"/>
      <c r="O240" s="86"/>
      <c r="P240" s="86"/>
      <c r="Q240" s="86"/>
      <c r="R240" s="86"/>
      <c r="S240" s="86"/>
      <c r="T240" s="86"/>
      <c r="U240" s="87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134</v>
      </c>
      <c r="AU240" s="19" t="s">
        <v>82</v>
      </c>
    </row>
    <row r="241" s="2" customFormat="1">
      <c r="A241" s="40"/>
      <c r="B241" s="41"/>
      <c r="C241" s="42"/>
      <c r="D241" s="223" t="s">
        <v>136</v>
      </c>
      <c r="E241" s="42"/>
      <c r="F241" s="224" t="s">
        <v>335</v>
      </c>
      <c r="G241" s="42"/>
      <c r="H241" s="42"/>
      <c r="I241" s="220"/>
      <c r="J241" s="42"/>
      <c r="K241" s="42"/>
      <c r="L241" s="46"/>
      <c r="M241" s="221"/>
      <c r="N241" s="222"/>
      <c r="O241" s="86"/>
      <c r="P241" s="86"/>
      <c r="Q241" s="86"/>
      <c r="R241" s="86"/>
      <c r="S241" s="86"/>
      <c r="T241" s="86"/>
      <c r="U241" s="87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136</v>
      </c>
      <c r="AU241" s="19" t="s">
        <v>82</v>
      </c>
    </row>
    <row r="242" s="13" customFormat="1">
      <c r="A242" s="13"/>
      <c r="B242" s="225"/>
      <c r="C242" s="226"/>
      <c r="D242" s="218" t="s">
        <v>138</v>
      </c>
      <c r="E242" s="227" t="s">
        <v>19</v>
      </c>
      <c r="F242" s="228" t="s">
        <v>336</v>
      </c>
      <c r="G242" s="226"/>
      <c r="H242" s="227" t="s">
        <v>19</v>
      </c>
      <c r="I242" s="229"/>
      <c r="J242" s="226"/>
      <c r="K242" s="226"/>
      <c r="L242" s="230"/>
      <c r="M242" s="231"/>
      <c r="N242" s="232"/>
      <c r="O242" s="232"/>
      <c r="P242" s="232"/>
      <c r="Q242" s="232"/>
      <c r="R242" s="232"/>
      <c r="S242" s="232"/>
      <c r="T242" s="232"/>
      <c r="U242" s="23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138</v>
      </c>
      <c r="AU242" s="234" t="s">
        <v>82</v>
      </c>
      <c r="AV242" s="13" t="s">
        <v>78</v>
      </c>
      <c r="AW242" s="13" t="s">
        <v>35</v>
      </c>
      <c r="AX242" s="13" t="s">
        <v>73</v>
      </c>
      <c r="AY242" s="234" t="s">
        <v>121</v>
      </c>
    </row>
    <row r="243" s="14" customFormat="1">
      <c r="A243" s="14"/>
      <c r="B243" s="235"/>
      <c r="C243" s="236"/>
      <c r="D243" s="218" t="s">
        <v>138</v>
      </c>
      <c r="E243" s="237" t="s">
        <v>19</v>
      </c>
      <c r="F243" s="238" t="s">
        <v>222</v>
      </c>
      <c r="G243" s="236"/>
      <c r="H243" s="239">
        <v>264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3"/>
      <c r="U243" s="24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138</v>
      </c>
      <c r="AU243" s="245" t="s">
        <v>82</v>
      </c>
      <c r="AV243" s="14" t="s">
        <v>82</v>
      </c>
      <c r="AW243" s="14" t="s">
        <v>35</v>
      </c>
      <c r="AX243" s="14" t="s">
        <v>73</v>
      </c>
      <c r="AY243" s="245" t="s">
        <v>121</v>
      </c>
    </row>
    <row r="244" s="13" customFormat="1">
      <c r="A244" s="13"/>
      <c r="B244" s="225"/>
      <c r="C244" s="226"/>
      <c r="D244" s="218" t="s">
        <v>138</v>
      </c>
      <c r="E244" s="227" t="s">
        <v>19</v>
      </c>
      <c r="F244" s="228" t="s">
        <v>223</v>
      </c>
      <c r="G244" s="226"/>
      <c r="H244" s="227" t="s">
        <v>19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2"/>
      <c r="U244" s="23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138</v>
      </c>
      <c r="AU244" s="234" t="s">
        <v>82</v>
      </c>
      <c r="AV244" s="13" t="s">
        <v>78</v>
      </c>
      <c r="AW244" s="13" t="s">
        <v>35</v>
      </c>
      <c r="AX244" s="13" t="s">
        <v>73</v>
      </c>
      <c r="AY244" s="234" t="s">
        <v>121</v>
      </c>
    </row>
    <row r="245" s="14" customFormat="1">
      <c r="A245" s="14"/>
      <c r="B245" s="235"/>
      <c r="C245" s="236"/>
      <c r="D245" s="218" t="s">
        <v>138</v>
      </c>
      <c r="E245" s="237" t="s">
        <v>19</v>
      </c>
      <c r="F245" s="238" t="s">
        <v>224</v>
      </c>
      <c r="G245" s="236"/>
      <c r="H245" s="239">
        <v>30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3"/>
      <c r="U245" s="24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138</v>
      </c>
      <c r="AU245" s="245" t="s">
        <v>82</v>
      </c>
      <c r="AV245" s="14" t="s">
        <v>82</v>
      </c>
      <c r="AW245" s="14" t="s">
        <v>35</v>
      </c>
      <c r="AX245" s="14" t="s">
        <v>73</v>
      </c>
      <c r="AY245" s="245" t="s">
        <v>121</v>
      </c>
    </row>
    <row r="246" s="15" customFormat="1">
      <c r="A246" s="15"/>
      <c r="B246" s="246"/>
      <c r="C246" s="247"/>
      <c r="D246" s="218" t="s">
        <v>138</v>
      </c>
      <c r="E246" s="248" t="s">
        <v>19</v>
      </c>
      <c r="F246" s="249" t="s">
        <v>145</v>
      </c>
      <c r="G246" s="247"/>
      <c r="H246" s="250">
        <v>294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4"/>
      <c r="U246" s="25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6" t="s">
        <v>138</v>
      </c>
      <c r="AU246" s="256" t="s">
        <v>82</v>
      </c>
      <c r="AV246" s="15" t="s">
        <v>131</v>
      </c>
      <c r="AW246" s="15" t="s">
        <v>35</v>
      </c>
      <c r="AX246" s="15" t="s">
        <v>78</v>
      </c>
      <c r="AY246" s="256" t="s">
        <v>121</v>
      </c>
    </row>
    <row r="247" s="2" customFormat="1" ht="24.15" customHeight="1">
      <c r="A247" s="40"/>
      <c r="B247" s="41"/>
      <c r="C247" s="257" t="s">
        <v>337</v>
      </c>
      <c r="D247" s="257" t="s">
        <v>338</v>
      </c>
      <c r="E247" s="258" t="s">
        <v>339</v>
      </c>
      <c r="F247" s="259" t="s">
        <v>340</v>
      </c>
      <c r="G247" s="260" t="s">
        <v>179</v>
      </c>
      <c r="H247" s="261">
        <v>14.699999999999999</v>
      </c>
      <c r="I247" s="262"/>
      <c r="J247" s="263">
        <f>ROUND(I247*H247,2)</f>
        <v>0</v>
      </c>
      <c r="K247" s="259" t="s">
        <v>19</v>
      </c>
      <c r="L247" s="264"/>
      <c r="M247" s="265" t="s">
        <v>19</v>
      </c>
      <c r="N247" s="266" t="s">
        <v>44</v>
      </c>
      <c r="O247" s="86"/>
      <c r="P247" s="214">
        <f>O247*H247</f>
        <v>0</v>
      </c>
      <c r="Q247" s="214">
        <v>0.00040000000000000002</v>
      </c>
      <c r="R247" s="214">
        <f>Q247*H247</f>
        <v>0.0058799999999999998</v>
      </c>
      <c r="S247" s="214">
        <v>0</v>
      </c>
      <c r="T247" s="214">
        <f>S247*H247</f>
        <v>0</v>
      </c>
      <c r="U247" s="215" t="s">
        <v>19</v>
      </c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6" t="s">
        <v>341</v>
      </c>
      <c r="AT247" s="216" t="s">
        <v>338</v>
      </c>
      <c r="AU247" s="216" t="s">
        <v>82</v>
      </c>
      <c r="AY247" s="19" t="s">
        <v>121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9" t="s">
        <v>78</v>
      </c>
      <c r="BK247" s="217">
        <f>ROUND(I247*H247,2)</f>
        <v>0</v>
      </c>
      <c r="BL247" s="19" t="s">
        <v>255</v>
      </c>
      <c r="BM247" s="216" t="s">
        <v>342</v>
      </c>
    </row>
    <row r="248" s="2" customFormat="1">
      <c r="A248" s="40"/>
      <c r="B248" s="41"/>
      <c r="C248" s="42"/>
      <c r="D248" s="218" t="s">
        <v>134</v>
      </c>
      <c r="E248" s="42"/>
      <c r="F248" s="219" t="s">
        <v>340</v>
      </c>
      <c r="G248" s="42"/>
      <c r="H248" s="42"/>
      <c r="I248" s="220"/>
      <c r="J248" s="42"/>
      <c r="K248" s="42"/>
      <c r="L248" s="46"/>
      <c r="M248" s="221"/>
      <c r="N248" s="222"/>
      <c r="O248" s="86"/>
      <c r="P248" s="86"/>
      <c r="Q248" s="86"/>
      <c r="R248" s="86"/>
      <c r="S248" s="86"/>
      <c r="T248" s="86"/>
      <c r="U248" s="87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134</v>
      </c>
      <c r="AU248" s="19" t="s">
        <v>82</v>
      </c>
    </row>
    <row r="249" s="14" customFormat="1">
      <c r="A249" s="14"/>
      <c r="B249" s="235"/>
      <c r="C249" s="236"/>
      <c r="D249" s="218" t="s">
        <v>138</v>
      </c>
      <c r="E249" s="237" t="s">
        <v>19</v>
      </c>
      <c r="F249" s="238" t="s">
        <v>343</v>
      </c>
      <c r="G249" s="236"/>
      <c r="H249" s="239">
        <v>13.199999999999999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3"/>
      <c r="U249" s="24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138</v>
      </c>
      <c r="AU249" s="245" t="s">
        <v>82</v>
      </c>
      <c r="AV249" s="14" t="s">
        <v>82</v>
      </c>
      <c r="AW249" s="14" t="s">
        <v>35</v>
      </c>
      <c r="AX249" s="14" t="s">
        <v>73</v>
      </c>
      <c r="AY249" s="245" t="s">
        <v>121</v>
      </c>
    </row>
    <row r="250" s="14" customFormat="1">
      <c r="A250" s="14"/>
      <c r="B250" s="235"/>
      <c r="C250" s="236"/>
      <c r="D250" s="218" t="s">
        <v>138</v>
      </c>
      <c r="E250" s="237" t="s">
        <v>19</v>
      </c>
      <c r="F250" s="238" t="s">
        <v>344</v>
      </c>
      <c r="G250" s="236"/>
      <c r="H250" s="239">
        <v>1.5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3"/>
      <c r="U250" s="24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138</v>
      </c>
      <c r="AU250" s="245" t="s">
        <v>82</v>
      </c>
      <c r="AV250" s="14" t="s">
        <v>82</v>
      </c>
      <c r="AW250" s="14" t="s">
        <v>35</v>
      </c>
      <c r="AX250" s="14" t="s">
        <v>73</v>
      </c>
      <c r="AY250" s="245" t="s">
        <v>121</v>
      </c>
    </row>
    <row r="251" s="15" customFormat="1">
      <c r="A251" s="15"/>
      <c r="B251" s="246"/>
      <c r="C251" s="247"/>
      <c r="D251" s="218" t="s">
        <v>138</v>
      </c>
      <c r="E251" s="248" t="s">
        <v>19</v>
      </c>
      <c r="F251" s="249" t="s">
        <v>145</v>
      </c>
      <c r="G251" s="247"/>
      <c r="H251" s="250">
        <v>14.699999999999999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4"/>
      <c r="U251" s="25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138</v>
      </c>
      <c r="AU251" s="256" t="s">
        <v>82</v>
      </c>
      <c r="AV251" s="15" t="s">
        <v>131</v>
      </c>
      <c r="AW251" s="15" t="s">
        <v>35</v>
      </c>
      <c r="AX251" s="15" t="s">
        <v>78</v>
      </c>
      <c r="AY251" s="256" t="s">
        <v>121</v>
      </c>
    </row>
    <row r="252" s="2" customFormat="1" ht="16.5" customHeight="1">
      <c r="A252" s="40"/>
      <c r="B252" s="41"/>
      <c r="C252" s="205" t="s">
        <v>345</v>
      </c>
      <c r="D252" s="205" t="s">
        <v>126</v>
      </c>
      <c r="E252" s="206" t="s">
        <v>346</v>
      </c>
      <c r="F252" s="207" t="s">
        <v>347</v>
      </c>
      <c r="G252" s="208" t="s">
        <v>129</v>
      </c>
      <c r="H252" s="209">
        <v>915</v>
      </c>
      <c r="I252" s="210"/>
      <c r="J252" s="211">
        <f>ROUND(I252*H252,2)</f>
        <v>0</v>
      </c>
      <c r="K252" s="207" t="s">
        <v>130</v>
      </c>
      <c r="L252" s="46"/>
      <c r="M252" s="212" t="s">
        <v>19</v>
      </c>
      <c r="N252" s="213" t="s">
        <v>44</v>
      </c>
      <c r="O252" s="86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4">
        <f>S252*H252</f>
        <v>0</v>
      </c>
      <c r="U252" s="215" t="s">
        <v>19</v>
      </c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6" t="s">
        <v>255</v>
      </c>
      <c r="AT252" s="216" t="s">
        <v>126</v>
      </c>
      <c r="AU252" s="216" t="s">
        <v>82</v>
      </c>
      <c r="AY252" s="19" t="s">
        <v>121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9" t="s">
        <v>78</v>
      </c>
      <c r="BK252" s="217">
        <f>ROUND(I252*H252,2)</f>
        <v>0</v>
      </c>
      <c r="BL252" s="19" t="s">
        <v>255</v>
      </c>
      <c r="BM252" s="216" t="s">
        <v>348</v>
      </c>
    </row>
    <row r="253" s="2" customFormat="1">
      <c r="A253" s="40"/>
      <c r="B253" s="41"/>
      <c r="C253" s="42"/>
      <c r="D253" s="218" t="s">
        <v>134</v>
      </c>
      <c r="E253" s="42"/>
      <c r="F253" s="219" t="s">
        <v>349</v>
      </c>
      <c r="G253" s="42"/>
      <c r="H253" s="42"/>
      <c r="I253" s="220"/>
      <c r="J253" s="42"/>
      <c r="K253" s="42"/>
      <c r="L253" s="46"/>
      <c r="M253" s="221"/>
      <c r="N253" s="222"/>
      <c r="O253" s="86"/>
      <c r="P253" s="86"/>
      <c r="Q253" s="86"/>
      <c r="R253" s="86"/>
      <c r="S253" s="86"/>
      <c r="T253" s="86"/>
      <c r="U253" s="87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134</v>
      </c>
      <c r="AU253" s="19" t="s">
        <v>82</v>
      </c>
    </row>
    <row r="254" s="2" customFormat="1">
      <c r="A254" s="40"/>
      <c r="B254" s="41"/>
      <c r="C254" s="42"/>
      <c r="D254" s="223" t="s">
        <v>136</v>
      </c>
      <c r="E254" s="42"/>
      <c r="F254" s="224" t="s">
        <v>350</v>
      </c>
      <c r="G254" s="42"/>
      <c r="H254" s="42"/>
      <c r="I254" s="220"/>
      <c r="J254" s="42"/>
      <c r="K254" s="42"/>
      <c r="L254" s="46"/>
      <c r="M254" s="221"/>
      <c r="N254" s="222"/>
      <c r="O254" s="86"/>
      <c r="P254" s="86"/>
      <c r="Q254" s="86"/>
      <c r="R254" s="86"/>
      <c r="S254" s="86"/>
      <c r="T254" s="86"/>
      <c r="U254" s="87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136</v>
      </c>
      <c r="AU254" s="19" t="s">
        <v>82</v>
      </c>
    </row>
    <row r="255" s="13" customFormat="1">
      <c r="A255" s="13"/>
      <c r="B255" s="225"/>
      <c r="C255" s="226"/>
      <c r="D255" s="218" t="s">
        <v>138</v>
      </c>
      <c r="E255" s="227" t="s">
        <v>19</v>
      </c>
      <c r="F255" s="228" t="s">
        <v>351</v>
      </c>
      <c r="G255" s="226"/>
      <c r="H255" s="227" t="s">
        <v>19</v>
      </c>
      <c r="I255" s="229"/>
      <c r="J255" s="226"/>
      <c r="K255" s="226"/>
      <c r="L255" s="230"/>
      <c r="M255" s="231"/>
      <c r="N255" s="232"/>
      <c r="O255" s="232"/>
      <c r="P255" s="232"/>
      <c r="Q255" s="232"/>
      <c r="R255" s="232"/>
      <c r="S255" s="232"/>
      <c r="T255" s="232"/>
      <c r="U255" s="23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138</v>
      </c>
      <c r="AU255" s="234" t="s">
        <v>82</v>
      </c>
      <c r="AV255" s="13" t="s">
        <v>78</v>
      </c>
      <c r="AW255" s="13" t="s">
        <v>35</v>
      </c>
      <c r="AX255" s="13" t="s">
        <v>73</v>
      </c>
      <c r="AY255" s="234" t="s">
        <v>121</v>
      </c>
    </row>
    <row r="256" s="14" customFormat="1">
      <c r="A256" s="14"/>
      <c r="B256" s="235"/>
      <c r="C256" s="236"/>
      <c r="D256" s="218" t="s">
        <v>138</v>
      </c>
      <c r="E256" s="237" t="s">
        <v>19</v>
      </c>
      <c r="F256" s="238" t="s">
        <v>352</v>
      </c>
      <c r="G256" s="236"/>
      <c r="H256" s="239">
        <v>710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3"/>
      <c r="U256" s="24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138</v>
      </c>
      <c r="AU256" s="245" t="s">
        <v>82</v>
      </c>
      <c r="AV256" s="14" t="s">
        <v>82</v>
      </c>
      <c r="AW256" s="14" t="s">
        <v>35</v>
      </c>
      <c r="AX256" s="14" t="s">
        <v>73</v>
      </c>
      <c r="AY256" s="245" t="s">
        <v>121</v>
      </c>
    </row>
    <row r="257" s="13" customFormat="1">
      <c r="A257" s="13"/>
      <c r="B257" s="225"/>
      <c r="C257" s="226"/>
      <c r="D257" s="218" t="s">
        <v>138</v>
      </c>
      <c r="E257" s="227" t="s">
        <v>19</v>
      </c>
      <c r="F257" s="228" t="s">
        <v>353</v>
      </c>
      <c r="G257" s="226"/>
      <c r="H257" s="227" t="s">
        <v>19</v>
      </c>
      <c r="I257" s="229"/>
      <c r="J257" s="226"/>
      <c r="K257" s="226"/>
      <c r="L257" s="230"/>
      <c r="M257" s="231"/>
      <c r="N257" s="232"/>
      <c r="O257" s="232"/>
      <c r="P257" s="232"/>
      <c r="Q257" s="232"/>
      <c r="R257" s="232"/>
      <c r="S257" s="232"/>
      <c r="T257" s="232"/>
      <c r="U257" s="23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138</v>
      </c>
      <c r="AU257" s="234" t="s">
        <v>82</v>
      </c>
      <c r="AV257" s="13" t="s">
        <v>78</v>
      </c>
      <c r="AW257" s="13" t="s">
        <v>35</v>
      </c>
      <c r="AX257" s="13" t="s">
        <v>73</v>
      </c>
      <c r="AY257" s="234" t="s">
        <v>121</v>
      </c>
    </row>
    <row r="258" s="14" customFormat="1">
      <c r="A258" s="14"/>
      <c r="B258" s="235"/>
      <c r="C258" s="236"/>
      <c r="D258" s="218" t="s">
        <v>138</v>
      </c>
      <c r="E258" s="237" t="s">
        <v>19</v>
      </c>
      <c r="F258" s="238" t="s">
        <v>354</v>
      </c>
      <c r="G258" s="236"/>
      <c r="H258" s="239">
        <v>205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3"/>
      <c r="U258" s="24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138</v>
      </c>
      <c r="AU258" s="245" t="s">
        <v>82</v>
      </c>
      <c r="AV258" s="14" t="s">
        <v>82</v>
      </c>
      <c r="AW258" s="14" t="s">
        <v>35</v>
      </c>
      <c r="AX258" s="14" t="s">
        <v>73</v>
      </c>
      <c r="AY258" s="245" t="s">
        <v>121</v>
      </c>
    </row>
    <row r="259" s="15" customFormat="1">
      <c r="A259" s="15"/>
      <c r="B259" s="246"/>
      <c r="C259" s="247"/>
      <c r="D259" s="218" t="s">
        <v>138</v>
      </c>
      <c r="E259" s="248" t="s">
        <v>19</v>
      </c>
      <c r="F259" s="249" t="s">
        <v>145</v>
      </c>
      <c r="G259" s="247"/>
      <c r="H259" s="250">
        <v>915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4"/>
      <c r="U259" s="25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6" t="s">
        <v>138</v>
      </c>
      <c r="AU259" s="256" t="s">
        <v>82</v>
      </c>
      <c r="AV259" s="15" t="s">
        <v>131</v>
      </c>
      <c r="AW259" s="15" t="s">
        <v>35</v>
      </c>
      <c r="AX259" s="15" t="s">
        <v>78</v>
      </c>
      <c r="AY259" s="256" t="s">
        <v>121</v>
      </c>
    </row>
    <row r="260" s="2" customFormat="1" ht="16.5" customHeight="1">
      <c r="A260" s="40"/>
      <c r="B260" s="41"/>
      <c r="C260" s="205" t="s">
        <v>355</v>
      </c>
      <c r="D260" s="205" t="s">
        <v>126</v>
      </c>
      <c r="E260" s="206" t="s">
        <v>356</v>
      </c>
      <c r="F260" s="207" t="s">
        <v>357</v>
      </c>
      <c r="G260" s="208" t="s">
        <v>129</v>
      </c>
      <c r="H260" s="209">
        <v>915</v>
      </c>
      <c r="I260" s="210"/>
      <c r="J260" s="211">
        <f>ROUND(I260*H260,2)</f>
        <v>0</v>
      </c>
      <c r="K260" s="207" t="s">
        <v>130</v>
      </c>
      <c r="L260" s="46"/>
      <c r="M260" s="212" t="s">
        <v>19</v>
      </c>
      <c r="N260" s="213" t="s">
        <v>44</v>
      </c>
      <c r="O260" s="86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4">
        <f>S260*H260</f>
        <v>0</v>
      </c>
      <c r="U260" s="215" t="s">
        <v>19</v>
      </c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6" t="s">
        <v>255</v>
      </c>
      <c r="AT260" s="216" t="s">
        <v>126</v>
      </c>
      <c r="AU260" s="216" t="s">
        <v>82</v>
      </c>
      <c r="AY260" s="19" t="s">
        <v>121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9" t="s">
        <v>78</v>
      </c>
      <c r="BK260" s="217">
        <f>ROUND(I260*H260,2)</f>
        <v>0</v>
      </c>
      <c r="BL260" s="19" t="s">
        <v>255</v>
      </c>
      <c r="BM260" s="216" t="s">
        <v>358</v>
      </c>
    </row>
    <row r="261" s="2" customFormat="1">
      <c r="A261" s="40"/>
      <c r="B261" s="41"/>
      <c r="C261" s="42"/>
      <c r="D261" s="218" t="s">
        <v>134</v>
      </c>
      <c r="E261" s="42"/>
      <c r="F261" s="219" t="s">
        <v>357</v>
      </c>
      <c r="G261" s="42"/>
      <c r="H261" s="42"/>
      <c r="I261" s="220"/>
      <c r="J261" s="42"/>
      <c r="K261" s="42"/>
      <c r="L261" s="46"/>
      <c r="M261" s="221"/>
      <c r="N261" s="222"/>
      <c r="O261" s="86"/>
      <c r="P261" s="86"/>
      <c r="Q261" s="86"/>
      <c r="R261" s="86"/>
      <c r="S261" s="86"/>
      <c r="T261" s="86"/>
      <c r="U261" s="87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134</v>
      </c>
      <c r="AU261" s="19" t="s">
        <v>82</v>
      </c>
    </row>
    <row r="262" s="2" customFormat="1">
      <c r="A262" s="40"/>
      <c r="B262" s="41"/>
      <c r="C262" s="42"/>
      <c r="D262" s="223" t="s">
        <v>136</v>
      </c>
      <c r="E262" s="42"/>
      <c r="F262" s="224" t="s">
        <v>359</v>
      </c>
      <c r="G262" s="42"/>
      <c r="H262" s="42"/>
      <c r="I262" s="220"/>
      <c r="J262" s="42"/>
      <c r="K262" s="42"/>
      <c r="L262" s="46"/>
      <c r="M262" s="221"/>
      <c r="N262" s="222"/>
      <c r="O262" s="86"/>
      <c r="P262" s="86"/>
      <c r="Q262" s="86"/>
      <c r="R262" s="86"/>
      <c r="S262" s="86"/>
      <c r="T262" s="86"/>
      <c r="U262" s="87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136</v>
      </c>
      <c r="AU262" s="19" t="s">
        <v>82</v>
      </c>
    </row>
    <row r="263" s="13" customFormat="1">
      <c r="A263" s="13"/>
      <c r="B263" s="225"/>
      <c r="C263" s="226"/>
      <c r="D263" s="218" t="s">
        <v>138</v>
      </c>
      <c r="E263" s="227" t="s">
        <v>19</v>
      </c>
      <c r="F263" s="228" t="s">
        <v>351</v>
      </c>
      <c r="G263" s="226"/>
      <c r="H263" s="227" t="s">
        <v>19</v>
      </c>
      <c r="I263" s="229"/>
      <c r="J263" s="226"/>
      <c r="K263" s="226"/>
      <c r="L263" s="230"/>
      <c r="M263" s="231"/>
      <c r="N263" s="232"/>
      <c r="O263" s="232"/>
      <c r="P263" s="232"/>
      <c r="Q263" s="232"/>
      <c r="R263" s="232"/>
      <c r="S263" s="232"/>
      <c r="T263" s="232"/>
      <c r="U263" s="23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138</v>
      </c>
      <c r="AU263" s="234" t="s">
        <v>82</v>
      </c>
      <c r="AV263" s="13" t="s">
        <v>78</v>
      </c>
      <c r="AW263" s="13" t="s">
        <v>35</v>
      </c>
      <c r="AX263" s="13" t="s">
        <v>73</v>
      </c>
      <c r="AY263" s="234" t="s">
        <v>121</v>
      </c>
    </row>
    <row r="264" s="14" customFormat="1">
      <c r="A264" s="14"/>
      <c r="B264" s="235"/>
      <c r="C264" s="236"/>
      <c r="D264" s="218" t="s">
        <v>138</v>
      </c>
      <c r="E264" s="237" t="s">
        <v>19</v>
      </c>
      <c r="F264" s="238" t="s">
        <v>352</v>
      </c>
      <c r="G264" s="236"/>
      <c r="H264" s="239">
        <v>710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3"/>
      <c r="U264" s="24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138</v>
      </c>
      <c r="AU264" s="245" t="s">
        <v>82</v>
      </c>
      <c r="AV264" s="14" t="s">
        <v>82</v>
      </c>
      <c r="AW264" s="14" t="s">
        <v>35</v>
      </c>
      <c r="AX264" s="14" t="s">
        <v>73</v>
      </c>
      <c r="AY264" s="245" t="s">
        <v>121</v>
      </c>
    </row>
    <row r="265" s="13" customFormat="1">
      <c r="A265" s="13"/>
      <c r="B265" s="225"/>
      <c r="C265" s="226"/>
      <c r="D265" s="218" t="s">
        <v>138</v>
      </c>
      <c r="E265" s="227" t="s">
        <v>19</v>
      </c>
      <c r="F265" s="228" t="s">
        <v>353</v>
      </c>
      <c r="G265" s="226"/>
      <c r="H265" s="227" t="s">
        <v>19</v>
      </c>
      <c r="I265" s="229"/>
      <c r="J265" s="226"/>
      <c r="K265" s="226"/>
      <c r="L265" s="230"/>
      <c r="M265" s="231"/>
      <c r="N265" s="232"/>
      <c r="O265" s="232"/>
      <c r="P265" s="232"/>
      <c r="Q265" s="232"/>
      <c r="R265" s="232"/>
      <c r="S265" s="232"/>
      <c r="T265" s="232"/>
      <c r="U265" s="23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138</v>
      </c>
      <c r="AU265" s="234" t="s">
        <v>82</v>
      </c>
      <c r="AV265" s="13" t="s">
        <v>78</v>
      </c>
      <c r="AW265" s="13" t="s">
        <v>35</v>
      </c>
      <c r="AX265" s="13" t="s">
        <v>73</v>
      </c>
      <c r="AY265" s="234" t="s">
        <v>121</v>
      </c>
    </row>
    <row r="266" s="14" customFormat="1">
      <c r="A266" s="14"/>
      <c r="B266" s="235"/>
      <c r="C266" s="236"/>
      <c r="D266" s="218" t="s">
        <v>138</v>
      </c>
      <c r="E266" s="237" t="s">
        <v>19</v>
      </c>
      <c r="F266" s="238" t="s">
        <v>354</v>
      </c>
      <c r="G266" s="236"/>
      <c r="H266" s="239">
        <v>205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3"/>
      <c r="U266" s="24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138</v>
      </c>
      <c r="AU266" s="245" t="s">
        <v>82</v>
      </c>
      <c r="AV266" s="14" t="s">
        <v>82</v>
      </c>
      <c r="AW266" s="14" t="s">
        <v>35</v>
      </c>
      <c r="AX266" s="14" t="s">
        <v>73</v>
      </c>
      <c r="AY266" s="245" t="s">
        <v>121</v>
      </c>
    </row>
    <row r="267" s="15" customFormat="1">
      <c r="A267" s="15"/>
      <c r="B267" s="246"/>
      <c r="C267" s="247"/>
      <c r="D267" s="218" t="s">
        <v>138</v>
      </c>
      <c r="E267" s="248" t="s">
        <v>19</v>
      </c>
      <c r="F267" s="249" t="s">
        <v>145</v>
      </c>
      <c r="G267" s="247"/>
      <c r="H267" s="250">
        <v>915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4"/>
      <c r="U267" s="25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6" t="s">
        <v>138</v>
      </c>
      <c r="AU267" s="256" t="s">
        <v>82</v>
      </c>
      <c r="AV267" s="15" t="s">
        <v>131</v>
      </c>
      <c r="AW267" s="15" t="s">
        <v>35</v>
      </c>
      <c r="AX267" s="15" t="s">
        <v>78</v>
      </c>
      <c r="AY267" s="256" t="s">
        <v>121</v>
      </c>
    </row>
    <row r="268" s="2" customFormat="1" ht="24.15" customHeight="1">
      <c r="A268" s="40"/>
      <c r="B268" s="41"/>
      <c r="C268" s="205" t="s">
        <v>205</v>
      </c>
      <c r="D268" s="205" t="s">
        <v>126</v>
      </c>
      <c r="E268" s="206" t="s">
        <v>360</v>
      </c>
      <c r="F268" s="207" t="s">
        <v>361</v>
      </c>
      <c r="G268" s="208" t="s">
        <v>289</v>
      </c>
      <c r="H268" s="209">
        <v>148</v>
      </c>
      <c r="I268" s="210"/>
      <c r="J268" s="211">
        <f>ROUND(I268*H268,2)</f>
        <v>0</v>
      </c>
      <c r="K268" s="207" t="s">
        <v>130</v>
      </c>
      <c r="L268" s="46"/>
      <c r="M268" s="212" t="s">
        <v>19</v>
      </c>
      <c r="N268" s="213" t="s">
        <v>44</v>
      </c>
      <c r="O268" s="86"/>
      <c r="P268" s="214">
        <f>O268*H268</f>
        <v>0</v>
      </c>
      <c r="Q268" s="214">
        <v>0.00013999999999999999</v>
      </c>
      <c r="R268" s="214">
        <f>Q268*H268</f>
        <v>0.020719999999999999</v>
      </c>
      <c r="S268" s="214">
        <v>0</v>
      </c>
      <c r="T268" s="214">
        <f>S268*H268</f>
        <v>0</v>
      </c>
      <c r="U268" s="215" t="s">
        <v>19</v>
      </c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6" t="s">
        <v>255</v>
      </c>
      <c r="AT268" s="216" t="s">
        <v>126</v>
      </c>
      <c r="AU268" s="216" t="s">
        <v>82</v>
      </c>
      <c r="AY268" s="19" t="s">
        <v>121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9" t="s">
        <v>78</v>
      </c>
      <c r="BK268" s="217">
        <f>ROUND(I268*H268,2)</f>
        <v>0</v>
      </c>
      <c r="BL268" s="19" t="s">
        <v>255</v>
      </c>
      <c r="BM268" s="216" t="s">
        <v>362</v>
      </c>
    </row>
    <row r="269" s="2" customFormat="1">
      <c r="A269" s="40"/>
      <c r="B269" s="41"/>
      <c r="C269" s="42"/>
      <c r="D269" s="218" t="s">
        <v>134</v>
      </c>
      <c r="E269" s="42"/>
      <c r="F269" s="219" t="s">
        <v>363</v>
      </c>
      <c r="G269" s="42"/>
      <c r="H269" s="42"/>
      <c r="I269" s="220"/>
      <c r="J269" s="42"/>
      <c r="K269" s="42"/>
      <c r="L269" s="46"/>
      <c r="M269" s="221"/>
      <c r="N269" s="222"/>
      <c r="O269" s="86"/>
      <c r="P269" s="86"/>
      <c r="Q269" s="86"/>
      <c r="R269" s="86"/>
      <c r="S269" s="86"/>
      <c r="T269" s="86"/>
      <c r="U269" s="87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134</v>
      </c>
      <c r="AU269" s="19" t="s">
        <v>82</v>
      </c>
    </row>
    <row r="270" s="2" customFormat="1">
      <c r="A270" s="40"/>
      <c r="B270" s="41"/>
      <c r="C270" s="42"/>
      <c r="D270" s="223" t="s">
        <v>136</v>
      </c>
      <c r="E270" s="42"/>
      <c r="F270" s="224" t="s">
        <v>364</v>
      </c>
      <c r="G270" s="42"/>
      <c r="H270" s="42"/>
      <c r="I270" s="220"/>
      <c r="J270" s="42"/>
      <c r="K270" s="42"/>
      <c r="L270" s="46"/>
      <c r="M270" s="221"/>
      <c r="N270" s="222"/>
      <c r="O270" s="86"/>
      <c r="P270" s="86"/>
      <c r="Q270" s="86"/>
      <c r="R270" s="86"/>
      <c r="S270" s="86"/>
      <c r="T270" s="86"/>
      <c r="U270" s="87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136</v>
      </c>
      <c r="AU270" s="19" t="s">
        <v>82</v>
      </c>
    </row>
    <row r="271" s="14" customFormat="1">
      <c r="A271" s="14"/>
      <c r="B271" s="235"/>
      <c r="C271" s="236"/>
      <c r="D271" s="218" t="s">
        <v>138</v>
      </c>
      <c r="E271" s="237" t="s">
        <v>19</v>
      </c>
      <c r="F271" s="238" t="s">
        <v>365</v>
      </c>
      <c r="G271" s="236"/>
      <c r="H271" s="239">
        <v>148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3"/>
      <c r="U271" s="24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138</v>
      </c>
      <c r="AU271" s="245" t="s">
        <v>82</v>
      </c>
      <c r="AV271" s="14" t="s">
        <v>82</v>
      </c>
      <c r="AW271" s="14" t="s">
        <v>35</v>
      </c>
      <c r="AX271" s="14" t="s">
        <v>78</v>
      </c>
      <c r="AY271" s="245" t="s">
        <v>121</v>
      </c>
    </row>
    <row r="272" s="2" customFormat="1" ht="24.15" customHeight="1">
      <c r="A272" s="40"/>
      <c r="B272" s="41"/>
      <c r="C272" s="205" t="s">
        <v>366</v>
      </c>
      <c r="D272" s="205" t="s">
        <v>126</v>
      </c>
      <c r="E272" s="206" t="s">
        <v>367</v>
      </c>
      <c r="F272" s="207" t="s">
        <v>368</v>
      </c>
      <c r="G272" s="208" t="s">
        <v>129</v>
      </c>
      <c r="H272" s="209">
        <v>915</v>
      </c>
      <c r="I272" s="210"/>
      <c r="J272" s="211">
        <f>ROUND(I272*H272,2)</f>
        <v>0</v>
      </c>
      <c r="K272" s="207" t="s">
        <v>130</v>
      </c>
      <c r="L272" s="46"/>
      <c r="M272" s="212" t="s">
        <v>19</v>
      </c>
      <c r="N272" s="213" t="s">
        <v>44</v>
      </c>
      <c r="O272" s="86"/>
      <c r="P272" s="214">
        <f>O272*H272</f>
        <v>0</v>
      </c>
      <c r="Q272" s="214">
        <v>8.0000000000000007E-05</v>
      </c>
      <c r="R272" s="214">
        <f>Q272*H272</f>
        <v>0.073200000000000001</v>
      </c>
      <c r="S272" s="214">
        <v>0</v>
      </c>
      <c r="T272" s="214">
        <f>S272*H272</f>
        <v>0</v>
      </c>
      <c r="U272" s="215" t="s">
        <v>19</v>
      </c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6" t="s">
        <v>255</v>
      </c>
      <c r="AT272" s="216" t="s">
        <v>126</v>
      </c>
      <c r="AU272" s="216" t="s">
        <v>82</v>
      </c>
      <c r="AY272" s="19" t="s">
        <v>121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9" t="s">
        <v>78</v>
      </c>
      <c r="BK272" s="217">
        <f>ROUND(I272*H272,2)</f>
        <v>0</v>
      </c>
      <c r="BL272" s="19" t="s">
        <v>255</v>
      </c>
      <c r="BM272" s="216" t="s">
        <v>369</v>
      </c>
    </row>
    <row r="273" s="2" customFormat="1">
      <c r="A273" s="40"/>
      <c r="B273" s="41"/>
      <c r="C273" s="42"/>
      <c r="D273" s="218" t="s">
        <v>134</v>
      </c>
      <c r="E273" s="42"/>
      <c r="F273" s="219" t="s">
        <v>370</v>
      </c>
      <c r="G273" s="42"/>
      <c r="H273" s="42"/>
      <c r="I273" s="220"/>
      <c r="J273" s="42"/>
      <c r="K273" s="42"/>
      <c r="L273" s="46"/>
      <c r="M273" s="221"/>
      <c r="N273" s="222"/>
      <c r="O273" s="86"/>
      <c r="P273" s="86"/>
      <c r="Q273" s="86"/>
      <c r="R273" s="86"/>
      <c r="S273" s="86"/>
      <c r="T273" s="86"/>
      <c r="U273" s="87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134</v>
      </c>
      <c r="AU273" s="19" t="s">
        <v>82</v>
      </c>
    </row>
    <row r="274" s="2" customFormat="1">
      <c r="A274" s="40"/>
      <c r="B274" s="41"/>
      <c r="C274" s="42"/>
      <c r="D274" s="223" t="s">
        <v>136</v>
      </c>
      <c r="E274" s="42"/>
      <c r="F274" s="224" t="s">
        <v>371</v>
      </c>
      <c r="G274" s="42"/>
      <c r="H274" s="42"/>
      <c r="I274" s="220"/>
      <c r="J274" s="42"/>
      <c r="K274" s="42"/>
      <c r="L274" s="46"/>
      <c r="M274" s="221"/>
      <c r="N274" s="222"/>
      <c r="O274" s="86"/>
      <c r="P274" s="86"/>
      <c r="Q274" s="86"/>
      <c r="R274" s="86"/>
      <c r="S274" s="86"/>
      <c r="T274" s="86"/>
      <c r="U274" s="87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136</v>
      </c>
      <c r="AU274" s="19" t="s">
        <v>82</v>
      </c>
    </row>
    <row r="275" s="13" customFormat="1">
      <c r="A275" s="13"/>
      <c r="B275" s="225"/>
      <c r="C275" s="226"/>
      <c r="D275" s="218" t="s">
        <v>138</v>
      </c>
      <c r="E275" s="227" t="s">
        <v>19</v>
      </c>
      <c r="F275" s="228" t="s">
        <v>351</v>
      </c>
      <c r="G275" s="226"/>
      <c r="H275" s="227" t="s">
        <v>19</v>
      </c>
      <c r="I275" s="229"/>
      <c r="J275" s="226"/>
      <c r="K275" s="226"/>
      <c r="L275" s="230"/>
      <c r="M275" s="231"/>
      <c r="N275" s="232"/>
      <c r="O275" s="232"/>
      <c r="P275" s="232"/>
      <c r="Q275" s="232"/>
      <c r="R275" s="232"/>
      <c r="S275" s="232"/>
      <c r="T275" s="232"/>
      <c r="U275" s="23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138</v>
      </c>
      <c r="AU275" s="234" t="s">
        <v>82</v>
      </c>
      <c r="AV275" s="13" t="s">
        <v>78</v>
      </c>
      <c r="AW275" s="13" t="s">
        <v>35</v>
      </c>
      <c r="AX275" s="13" t="s">
        <v>73</v>
      </c>
      <c r="AY275" s="234" t="s">
        <v>121</v>
      </c>
    </row>
    <row r="276" s="14" customFormat="1">
      <c r="A276" s="14"/>
      <c r="B276" s="235"/>
      <c r="C276" s="236"/>
      <c r="D276" s="218" t="s">
        <v>138</v>
      </c>
      <c r="E276" s="237" t="s">
        <v>19</v>
      </c>
      <c r="F276" s="238" t="s">
        <v>352</v>
      </c>
      <c r="G276" s="236"/>
      <c r="H276" s="239">
        <v>710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3"/>
      <c r="U276" s="24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138</v>
      </c>
      <c r="AU276" s="245" t="s">
        <v>82</v>
      </c>
      <c r="AV276" s="14" t="s">
        <v>82</v>
      </c>
      <c r="AW276" s="14" t="s">
        <v>35</v>
      </c>
      <c r="AX276" s="14" t="s">
        <v>73</v>
      </c>
      <c r="AY276" s="245" t="s">
        <v>121</v>
      </c>
    </row>
    <row r="277" s="13" customFormat="1">
      <c r="A277" s="13"/>
      <c r="B277" s="225"/>
      <c r="C277" s="226"/>
      <c r="D277" s="218" t="s">
        <v>138</v>
      </c>
      <c r="E277" s="227" t="s">
        <v>19</v>
      </c>
      <c r="F277" s="228" t="s">
        <v>353</v>
      </c>
      <c r="G277" s="226"/>
      <c r="H277" s="227" t="s">
        <v>19</v>
      </c>
      <c r="I277" s="229"/>
      <c r="J277" s="226"/>
      <c r="K277" s="226"/>
      <c r="L277" s="230"/>
      <c r="M277" s="231"/>
      <c r="N277" s="232"/>
      <c r="O277" s="232"/>
      <c r="P277" s="232"/>
      <c r="Q277" s="232"/>
      <c r="R277" s="232"/>
      <c r="S277" s="232"/>
      <c r="T277" s="232"/>
      <c r="U277" s="23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138</v>
      </c>
      <c r="AU277" s="234" t="s">
        <v>82</v>
      </c>
      <c r="AV277" s="13" t="s">
        <v>78</v>
      </c>
      <c r="AW277" s="13" t="s">
        <v>35</v>
      </c>
      <c r="AX277" s="13" t="s">
        <v>73</v>
      </c>
      <c r="AY277" s="234" t="s">
        <v>121</v>
      </c>
    </row>
    <row r="278" s="14" customFormat="1">
      <c r="A278" s="14"/>
      <c r="B278" s="235"/>
      <c r="C278" s="236"/>
      <c r="D278" s="218" t="s">
        <v>138</v>
      </c>
      <c r="E278" s="237" t="s">
        <v>19</v>
      </c>
      <c r="F278" s="238" t="s">
        <v>354</v>
      </c>
      <c r="G278" s="236"/>
      <c r="H278" s="239">
        <v>205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3"/>
      <c r="U278" s="24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138</v>
      </c>
      <c r="AU278" s="245" t="s">
        <v>82</v>
      </c>
      <c r="AV278" s="14" t="s">
        <v>82</v>
      </c>
      <c r="AW278" s="14" t="s">
        <v>35</v>
      </c>
      <c r="AX278" s="14" t="s">
        <v>73</v>
      </c>
      <c r="AY278" s="245" t="s">
        <v>121</v>
      </c>
    </row>
    <row r="279" s="15" customFormat="1">
      <c r="A279" s="15"/>
      <c r="B279" s="246"/>
      <c r="C279" s="247"/>
      <c r="D279" s="218" t="s">
        <v>138</v>
      </c>
      <c r="E279" s="248" t="s">
        <v>19</v>
      </c>
      <c r="F279" s="249" t="s">
        <v>145</v>
      </c>
      <c r="G279" s="247"/>
      <c r="H279" s="250">
        <v>915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4"/>
      <c r="U279" s="25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6" t="s">
        <v>138</v>
      </c>
      <c r="AU279" s="256" t="s">
        <v>82</v>
      </c>
      <c r="AV279" s="15" t="s">
        <v>131</v>
      </c>
      <c r="AW279" s="15" t="s">
        <v>35</v>
      </c>
      <c r="AX279" s="15" t="s">
        <v>78</v>
      </c>
      <c r="AY279" s="256" t="s">
        <v>121</v>
      </c>
    </row>
    <row r="280" s="2" customFormat="1" ht="24.15" customHeight="1">
      <c r="A280" s="40"/>
      <c r="B280" s="41"/>
      <c r="C280" s="205" t="s">
        <v>341</v>
      </c>
      <c r="D280" s="205" t="s">
        <v>126</v>
      </c>
      <c r="E280" s="206" t="s">
        <v>372</v>
      </c>
      <c r="F280" s="207" t="s">
        <v>373</v>
      </c>
      <c r="G280" s="208" t="s">
        <v>129</v>
      </c>
      <c r="H280" s="209">
        <v>915</v>
      </c>
      <c r="I280" s="210"/>
      <c r="J280" s="211">
        <f>ROUND(I280*H280,2)</f>
        <v>0</v>
      </c>
      <c r="K280" s="207" t="s">
        <v>130</v>
      </c>
      <c r="L280" s="46"/>
      <c r="M280" s="212" t="s">
        <v>19</v>
      </c>
      <c r="N280" s="213" t="s">
        <v>44</v>
      </c>
      <c r="O280" s="86"/>
      <c r="P280" s="214">
        <f>O280*H280</f>
        <v>0</v>
      </c>
      <c r="Q280" s="214">
        <v>0.00054000000000000001</v>
      </c>
      <c r="R280" s="214">
        <f>Q280*H280</f>
        <v>0.49409999999999998</v>
      </c>
      <c r="S280" s="214">
        <v>0</v>
      </c>
      <c r="T280" s="214">
        <f>S280*H280</f>
        <v>0</v>
      </c>
      <c r="U280" s="215" t="s">
        <v>19</v>
      </c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6" t="s">
        <v>255</v>
      </c>
      <c r="AT280" s="216" t="s">
        <v>126</v>
      </c>
      <c r="AU280" s="216" t="s">
        <v>82</v>
      </c>
      <c r="AY280" s="19" t="s">
        <v>121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9" t="s">
        <v>78</v>
      </c>
      <c r="BK280" s="217">
        <f>ROUND(I280*H280,2)</f>
        <v>0</v>
      </c>
      <c r="BL280" s="19" t="s">
        <v>255</v>
      </c>
      <c r="BM280" s="216" t="s">
        <v>374</v>
      </c>
    </row>
    <row r="281" s="2" customFormat="1">
      <c r="A281" s="40"/>
      <c r="B281" s="41"/>
      <c r="C281" s="42"/>
      <c r="D281" s="218" t="s">
        <v>134</v>
      </c>
      <c r="E281" s="42"/>
      <c r="F281" s="219" t="s">
        <v>375</v>
      </c>
      <c r="G281" s="42"/>
      <c r="H281" s="42"/>
      <c r="I281" s="220"/>
      <c r="J281" s="42"/>
      <c r="K281" s="42"/>
      <c r="L281" s="46"/>
      <c r="M281" s="221"/>
      <c r="N281" s="222"/>
      <c r="O281" s="86"/>
      <c r="P281" s="86"/>
      <c r="Q281" s="86"/>
      <c r="R281" s="86"/>
      <c r="S281" s="86"/>
      <c r="T281" s="86"/>
      <c r="U281" s="87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134</v>
      </c>
      <c r="AU281" s="19" t="s">
        <v>82</v>
      </c>
    </row>
    <row r="282" s="2" customFormat="1">
      <c r="A282" s="40"/>
      <c r="B282" s="41"/>
      <c r="C282" s="42"/>
      <c r="D282" s="223" t="s">
        <v>136</v>
      </c>
      <c r="E282" s="42"/>
      <c r="F282" s="224" t="s">
        <v>376</v>
      </c>
      <c r="G282" s="42"/>
      <c r="H282" s="42"/>
      <c r="I282" s="220"/>
      <c r="J282" s="42"/>
      <c r="K282" s="42"/>
      <c r="L282" s="46"/>
      <c r="M282" s="221"/>
      <c r="N282" s="222"/>
      <c r="O282" s="86"/>
      <c r="P282" s="86"/>
      <c r="Q282" s="86"/>
      <c r="R282" s="86"/>
      <c r="S282" s="86"/>
      <c r="T282" s="86"/>
      <c r="U282" s="87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136</v>
      </c>
      <c r="AU282" s="19" t="s">
        <v>82</v>
      </c>
    </row>
    <row r="283" s="13" customFormat="1">
      <c r="A283" s="13"/>
      <c r="B283" s="225"/>
      <c r="C283" s="226"/>
      <c r="D283" s="218" t="s">
        <v>138</v>
      </c>
      <c r="E283" s="227" t="s">
        <v>19</v>
      </c>
      <c r="F283" s="228" t="s">
        <v>351</v>
      </c>
      <c r="G283" s="226"/>
      <c r="H283" s="227" t="s">
        <v>19</v>
      </c>
      <c r="I283" s="229"/>
      <c r="J283" s="226"/>
      <c r="K283" s="226"/>
      <c r="L283" s="230"/>
      <c r="M283" s="231"/>
      <c r="N283" s="232"/>
      <c r="O283" s="232"/>
      <c r="P283" s="232"/>
      <c r="Q283" s="232"/>
      <c r="R283" s="232"/>
      <c r="S283" s="232"/>
      <c r="T283" s="232"/>
      <c r="U283" s="23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138</v>
      </c>
      <c r="AU283" s="234" t="s">
        <v>82</v>
      </c>
      <c r="AV283" s="13" t="s">
        <v>78</v>
      </c>
      <c r="AW283" s="13" t="s">
        <v>35</v>
      </c>
      <c r="AX283" s="13" t="s">
        <v>73</v>
      </c>
      <c r="AY283" s="234" t="s">
        <v>121</v>
      </c>
    </row>
    <row r="284" s="14" customFormat="1">
      <c r="A284" s="14"/>
      <c r="B284" s="235"/>
      <c r="C284" s="236"/>
      <c r="D284" s="218" t="s">
        <v>138</v>
      </c>
      <c r="E284" s="237" t="s">
        <v>19</v>
      </c>
      <c r="F284" s="238" t="s">
        <v>352</v>
      </c>
      <c r="G284" s="236"/>
      <c r="H284" s="239">
        <v>710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3"/>
      <c r="U284" s="24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138</v>
      </c>
      <c r="AU284" s="245" t="s">
        <v>82</v>
      </c>
      <c r="AV284" s="14" t="s">
        <v>82</v>
      </c>
      <c r="AW284" s="14" t="s">
        <v>35</v>
      </c>
      <c r="AX284" s="14" t="s">
        <v>73</v>
      </c>
      <c r="AY284" s="245" t="s">
        <v>121</v>
      </c>
    </row>
    <row r="285" s="13" customFormat="1">
      <c r="A285" s="13"/>
      <c r="B285" s="225"/>
      <c r="C285" s="226"/>
      <c r="D285" s="218" t="s">
        <v>138</v>
      </c>
      <c r="E285" s="227" t="s">
        <v>19</v>
      </c>
      <c r="F285" s="228" t="s">
        <v>353</v>
      </c>
      <c r="G285" s="226"/>
      <c r="H285" s="227" t="s">
        <v>19</v>
      </c>
      <c r="I285" s="229"/>
      <c r="J285" s="226"/>
      <c r="K285" s="226"/>
      <c r="L285" s="230"/>
      <c r="M285" s="231"/>
      <c r="N285" s="232"/>
      <c r="O285" s="232"/>
      <c r="P285" s="232"/>
      <c r="Q285" s="232"/>
      <c r="R285" s="232"/>
      <c r="S285" s="232"/>
      <c r="T285" s="232"/>
      <c r="U285" s="23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138</v>
      </c>
      <c r="AU285" s="234" t="s">
        <v>82</v>
      </c>
      <c r="AV285" s="13" t="s">
        <v>78</v>
      </c>
      <c r="AW285" s="13" t="s">
        <v>35</v>
      </c>
      <c r="AX285" s="13" t="s">
        <v>73</v>
      </c>
      <c r="AY285" s="234" t="s">
        <v>121</v>
      </c>
    </row>
    <row r="286" s="14" customFormat="1">
      <c r="A286" s="14"/>
      <c r="B286" s="235"/>
      <c r="C286" s="236"/>
      <c r="D286" s="218" t="s">
        <v>138</v>
      </c>
      <c r="E286" s="237" t="s">
        <v>19</v>
      </c>
      <c r="F286" s="238" t="s">
        <v>354</v>
      </c>
      <c r="G286" s="236"/>
      <c r="H286" s="239">
        <v>205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3"/>
      <c r="U286" s="24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138</v>
      </c>
      <c r="AU286" s="245" t="s">
        <v>82</v>
      </c>
      <c r="AV286" s="14" t="s">
        <v>82</v>
      </c>
      <c r="AW286" s="14" t="s">
        <v>35</v>
      </c>
      <c r="AX286" s="14" t="s">
        <v>73</v>
      </c>
      <c r="AY286" s="245" t="s">
        <v>121</v>
      </c>
    </row>
    <row r="287" s="15" customFormat="1">
      <c r="A287" s="15"/>
      <c r="B287" s="246"/>
      <c r="C287" s="247"/>
      <c r="D287" s="218" t="s">
        <v>138</v>
      </c>
      <c r="E287" s="248" t="s">
        <v>19</v>
      </c>
      <c r="F287" s="249" t="s">
        <v>145</v>
      </c>
      <c r="G287" s="247"/>
      <c r="H287" s="250">
        <v>915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4"/>
      <c r="U287" s="25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6" t="s">
        <v>138</v>
      </c>
      <c r="AU287" s="256" t="s">
        <v>82</v>
      </c>
      <c r="AV287" s="15" t="s">
        <v>131</v>
      </c>
      <c r="AW287" s="15" t="s">
        <v>35</v>
      </c>
      <c r="AX287" s="15" t="s">
        <v>78</v>
      </c>
      <c r="AY287" s="256" t="s">
        <v>121</v>
      </c>
    </row>
    <row r="288" s="2" customFormat="1" ht="33" customHeight="1">
      <c r="A288" s="40"/>
      <c r="B288" s="41"/>
      <c r="C288" s="205" t="s">
        <v>377</v>
      </c>
      <c r="D288" s="205" t="s">
        <v>126</v>
      </c>
      <c r="E288" s="206" t="s">
        <v>378</v>
      </c>
      <c r="F288" s="207" t="s">
        <v>379</v>
      </c>
      <c r="G288" s="208" t="s">
        <v>129</v>
      </c>
      <c r="H288" s="209">
        <v>710</v>
      </c>
      <c r="I288" s="210"/>
      <c r="J288" s="211">
        <f>ROUND(I288*H288,2)</f>
        <v>0</v>
      </c>
      <c r="K288" s="207" t="s">
        <v>130</v>
      </c>
      <c r="L288" s="46"/>
      <c r="M288" s="212" t="s">
        <v>19</v>
      </c>
      <c r="N288" s="213" t="s">
        <v>44</v>
      </c>
      <c r="O288" s="86"/>
      <c r="P288" s="214">
        <f>O288*H288</f>
        <v>0</v>
      </c>
      <c r="Q288" s="214">
        <v>2.0000000000000002E-05</v>
      </c>
      <c r="R288" s="214">
        <f>Q288*H288</f>
        <v>0.014200000000000001</v>
      </c>
      <c r="S288" s="214">
        <v>0</v>
      </c>
      <c r="T288" s="214">
        <f>S288*H288</f>
        <v>0</v>
      </c>
      <c r="U288" s="215" t="s">
        <v>19</v>
      </c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6" t="s">
        <v>255</v>
      </c>
      <c r="AT288" s="216" t="s">
        <v>126</v>
      </c>
      <c r="AU288" s="216" t="s">
        <v>82</v>
      </c>
      <c r="AY288" s="19" t="s">
        <v>121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9" t="s">
        <v>78</v>
      </c>
      <c r="BK288" s="217">
        <f>ROUND(I288*H288,2)</f>
        <v>0</v>
      </c>
      <c r="BL288" s="19" t="s">
        <v>255</v>
      </c>
      <c r="BM288" s="216" t="s">
        <v>380</v>
      </c>
    </row>
    <row r="289" s="2" customFormat="1">
      <c r="A289" s="40"/>
      <c r="B289" s="41"/>
      <c r="C289" s="42"/>
      <c r="D289" s="218" t="s">
        <v>134</v>
      </c>
      <c r="E289" s="42"/>
      <c r="F289" s="219" t="s">
        <v>381</v>
      </c>
      <c r="G289" s="42"/>
      <c r="H289" s="42"/>
      <c r="I289" s="220"/>
      <c r="J289" s="42"/>
      <c r="K289" s="42"/>
      <c r="L289" s="46"/>
      <c r="M289" s="221"/>
      <c r="N289" s="222"/>
      <c r="O289" s="86"/>
      <c r="P289" s="86"/>
      <c r="Q289" s="86"/>
      <c r="R289" s="86"/>
      <c r="S289" s="86"/>
      <c r="T289" s="86"/>
      <c r="U289" s="87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134</v>
      </c>
      <c r="AU289" s="19" t="s">
        <v>82</v>
      </c>
    </row>
    <row r="290" s="2" customFormat="1">
      <c r="A290" s="40"/>
      <c r="B290" s="41"/>
      <c r="C290" s="42"/>
      <c r="D290" s="223" t="s">
        <v>136</v>
      </c>
      <c r="E290" s="42"/>
      <c r="F290" s="224" t="s">
        <v>382</v>
      </c>
      <c r="G290" s="42"/>
      <c r="H290" s="42"/>
      <c r="I290" s="220"/>
      <c r="J290" s="42"/>
      <c r="K290" s="42"/>
      <c r="L290" s="46"/>
      <c r="M290" s="221"/>
      <c r="N290" s="222"/>
      <c r="O290" s="86"/>
      <c r="P290" s="86"/>
      <c r="Q290" s="86"/>
      <c r="R290" s="86"/>
      <c r="S290" s="86"/>
      <c r="T290" s="86"/>
      <c r="U290" s="87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136</v>
      </c>
      <c r="AU290" s="19" t="s">
        <v>82</v>
      </c>
    </row>
    <row r="291" s="13" customFormat="1">
      <c r="A291" s="13"/>
      <c r="B291" s="225"/>
      <c r="C291" s="226"/>
      <c r="D291" s="218" t="s">
        <v>138</v>
      </c>
      <c r="E291" s="227" t="s">
        <v>19</v>
      </c>
      <c r="F291" s="228" t="s">
        <v>351</v>
      </c>
      <c r="G291" s="226"/>
      <c r="H291" s="227" t="s">
        <v>19</v>
      </c>
      <c r="I291" s="229"/>
      <c r="J291" s="226"/>
      <c r="K291" s="226"/>
      <c r="L291" s="230"/>
      <c r="M291" s="231"/>
      <c r="N291" s="232"/>
      <c r="O291" s="232"/>
      <c r="P291" s="232"/>
      <c r="Q291" s="232"/>
      <c r="R291" s="232"/>
      <c r="S291" s="232"/>
      <c r="T291" s="232"/>
      <c r="U291" s="23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138</v>
      </c>
      <c r="AU291" s="234" t="s">
        <v>82</v>
      </c>
      <c r="AV291" s="13" t="s">
        <v>78</v>
      </c>
      <c r="AW291" s="13" t="s">
        <v>35</v>
      </c>
      <c r="AX291" s="13" t="s">
        <v>73</v>
      </c>
      <c r="AY291" s="234" t="s">
        <v>121</v>
      </c>
    </row>
    <row r="292" s="14" customFormat="1">
      <c r="A292" s="14"/>
      <c r="B292" s="235"/>
      <c r="C292" s="236"/>
      <c r="D292" s="218" t="s">
        <v>138</v>
      </c>
      <c r="E292" s="237" t="s">
        <v>19</v>
      </c>
      <c r="F292" s="238" t="s">
        <v>352</v>
      </c>
      <c r="G292" s="236"/>
      <c r="H292" s="239">
        <v>710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3"/>
      <c r="U292" s="24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138</v>
      </c>
      <c r="AU292" s="245" t="s">
        <v>82</v>
      </c>
      <c r="AV292" s="14" t="s">
        <v>82</v>
      </c>
      <c r="AW292" s="14" t="s">
        <v>35</v>
      </c>
      <c r="AX292" s="14" t="s">
        <v>73</v>
      </c>
      <c r="AY292" s="245" t="s">
        <v>121</v>
      </c>
    </row>
    <row r="293" s="15" customFormat="1">
      <c r="A293" s="15"/>
      <c r="B293" s="246"/>
      <c r="C293" s="247"/>
      <c r="D293" s="218" t="s">
        <v>138</v>
      </c>
      <c r="E293" s="248" t="s">
        <v>19</v>
      </c>
      <c r="F293" s="249" t="s">
        <v>145</v>
      </c>
      <c r="G293" s="247"/>
      <c r="H293" s="250">
        <v>710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4"/>
      <c r="U293" s="25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138</v>
      </c>
      <c r="AU293" s="256" t="s">
        <v>82</v>
      </c>
      <c r="AV293" s="15" t="s">
        <v>131</v>
      </c>
      <c r="AW293" s="15" t="s">
        <v>35</v>
      </c>
      <c r="AX293" s="15" t="s">
        <v>78</v>
      </c>
      <c r="AY293" s="256" t="s">
        <v>121</v>
      </c>
    </row>
    <row r="294" s="2" customFormat="1" ht="21.75" customHeight="1">
      <c r="A294" s="40"/>
      <c r="B294" s="41"/>
      <c r="C294" s="205" t="s">
        <v>383</v>
      </c>
      <c r="D294" s="205" t="s">
        <v>126</v>
      </c>
      <c r="E294" s="206" t="s">
        <v>384</v>
      </c>
      <c r="F294" s="207" t="s">
        <v>385</v>
      </c>
      <c r="G294" s="208" t="s">
        <v>129</v>
      </c>
      <c r="H294" s="209">
        <v>228</v>
      </c>
      <c r="I294" s="210"/>
      <c r="J294" s="211">
        <f>ROUND(I294*H294,2)</f>
        <v>0</v>
      </c>
      <c r="K294" s="207" t="s">
        <v>130</v>
      </c>
      <c r="L294" s="46"/>
      <c r="M294" s="212" t="s">
        <v>19</v>
      </c>
      <c r="N294" s="213" t="s">
        <v>44</v>
      </c>
      <c r="O294" s="86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4">
        <f>S294*H294</f>
        <v>0</v>
      </c>
      <c r="U294" s="215" t="s">
        <v>19</v>
      </c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6" t="s">
        <v>255</v>
      </c>
      <c r="AT294" s="216" t="s">
        <v>126</v>
      </c>
      <c r="AU294" s="216" t="s">
        <v>82</v>
      </c>
      <c r="AY294" s="19" t="s">
        <v>121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9" t="s">
        <v>78</v>
      </c>
      <c r="BK294" s="217">
        <f>ROUND(I294*H294,2)</f>
        <v>0</v>
      </c>
      <c r="BL294" s="19" t="s">
        <v>255</v>
      </c>
      <c r="BM294" s="216" t="s">
        <v>386</v>
      </c>
    </row>
    <row r="295" s="2" customFormat="1">
      <c r="A295" s="40"/>
      <c r="B295" s="41"/>
      <c r="C295" s="42"/>
      <c r="D295" s="218" t="s">
        <v>134</v>
      </c>
      <c r="E295" s="42"/>
      <c r="F295" s="219" t="s">
        <v>387</v>
      </c>
      <c r="G295" s="42"/>
      <c r="H295" s="42"/>
      <c r="I295" s="220"/>
      <c r="J295" s="42"/>
      <c r="K295" s="42"/>
      <c r="L295" s="46"/>
      <c r="M295" s="221"/>
      <c r="N295" s="222"/>
      <c r="O295" s="86"/>
      <c r="P295" s="86"/>
      <c r="Q295" s="86"/>
      <c r="R295" s="86"/>
      <c r="S295" s="86"/>
      <c r="T295" s="86"/>
      <c r="U295" s="87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134</v>
      </c>
      <c r="AU295" s="19" t="s">
        <v>82</v>
      </c>
    </row>
    <row r="296" s="2" customFormat="1">
      <c r="A296" s="40"/>
      <c r="B296" s="41"/>
      <c r="C296" s="42"/>
      <c r="D296" s="223" t="s">
        <v>136</v>
      </c>
      <c r="E296" s="42"/>
      <c r="F296" s="224" t="s">
        <v>388</v>
      </c>
      <c r="G296" s="42"/>
      <c r="H296" s="42"/>
      <c r="I296" s="220"/>
      <c r="J296" s="42"/>
      <c r="K296" s="42"/>
      <c r="L296" s="46"/>
      <c r="M296" s="221"/>
      <c r="N296" s="222"/>
      <c r="O296" s="86"/>
      <c r="P296" s="86"/>
      <c r="Q296" s="86"/>
      <c r="R296" s="86"/>
      <c r="S296" s="86"/>
      <c r="T296" s="86"/>
      <c r="U296" s="87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136</v>
      </c>
      <c r="AU296" s="19" t="s">
        <v>82</v>
      </c>
    </row>
    <row r="297" s="13" customFormat="1">
      <c r="A297" s="13"/>
      <c r="B297" s="225"/>
      <c r="C297" s="226"/>
      <c r="D297" s="218" t="s">
        <v>138</v>
      </c>
      <c r="E297" s="227" t="s">
        <v>19</v>
      </c>
      <c r="F297" s="228" t="s">
        <v>139</v>
      </c>
      <c r="G297" s="226"/>
      <c r="H297" s="227" t="s">
        <v>19</v>
      </c>
      <c r="I297" s="229"/>
      <c r="J297" s="226"/>
      <c r="K297" s="226"/>
      <c r="L297" s="230"/>
      <c r="M297" s="231"/>
      <c r="N297" s="232"/>
      <c r="O297" s="232"/>
      <c r="P297" s="232"/>
      <c r="Q297" s="232"/>
      <c r="R297" s="232"/>
      <c r="S297" s="232"/>
      <c r="T297" s="232"/>
      <c r="U297" s="23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138</v>
      </c>
      <c r="AU297" s="234" t="s">
        <v>82</v>
      </c>
      <c r="AV297" s="13" t="s">
        <v>78</v>
      </c>
      <c r="AW297" s="13" t="s">
        <v>35</v>
      </c>
      <c r="AX297" s="13" t="s">
        <v>73</v>
      </c>
      <c r="AY297" s="234" t="s">
        <v>121</v>
      </c>
    </row>
    <row r="298" s="14" customFormat="1">
      <c r="A298" s="14"/>
      <c r="B298" s="235"/>
      <c r="C298" s="236"/>
      <c r="D298" s="218" t="s">
        <v>138</v>
      </c>
      <c r="E298" s="237" t="s">
        <v>19</v>
      </c>
      <c r="F298" s="238" t="s">
        <v>140</v>
      </c>
      <c r="G298" s="236"/>
      <c r="H298" s="239">
        <v>58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3"/>
      <c r="U298" s="24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138</v>
      </c>
      <c r="AU298" s="245" t="s">
        <v>82</v>
      </c>
      <c r="AV298" s="14" t="s">
        <v>82</v>
      </c>
      <c r="AW298" s="14" t="s">
        <v>35</v>
      </c>
      <c r="AX298" s="14" t="s">
        <v>73</v>
      </c>
      <c r="AY298" s="245" t="s">
        <v>121</v>
      </c>
    </row>
    <row r="299" s="13" customFormat="1">
      <c r="A299" s="13"/>
      <c r="B299" s="225"/>
      <c r="C299" s="226"/>
      <c r="D299" s="218" t="s">
        <v>138</v>
      </c>
      <c r="E299" s="227" t="s">
        <v>19</v>
      </c>
      <c r="F299" s="228" t="s">
        <v>141</v>
      </c>
      <c r="G299" s="226"/>
      <c r="H299" s="227" t="s">
        <v>19</v>
      </c>
      <c r="I299" s="229"/>
      <c r="J299" s="226"/>
      <c r="K299" s="226"/>
      <c r="L299" s="230"/>
      <c r="M299" s="231"/>
      <c r="N299" s="232"/>
      <c r="O299" s="232"/>
      <c r="P299" s="232"/>
      <c r="Q299" s="232"/>
      <c r="R299" s="232"/>
      <c r="S299" s="232"/>
      <c r="T299" s="232"/>
      <c r="U299" s="23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138</v>
      </c>
      <c r="AU299" s="234" t="s">
        <v>82</v>
      </c>
      <c r="AV299" s="13" t="s">
        <v>78</v>
      </c>
      <c r="AW299" s="13" t="s">
        <v>35</v>
      </c>
      <c r="AX299" s="13" t="s">
        <v>73</v>
      </c>
      <c r="AY299" s="234" t="s">
        <v>121</v>
      </c>
    </row>
    <row r="300" s="14" customFormat="1">
      <c r="A300" s="14"/>
      <c r="B300" s="235"/>
      <c r="C300" s="236"/>
      <c r="D300" s="218" t="s">
        <v>138</v>
      </c>
      <c r="E300" s="237" t="s">
        <v>19</v>
      </c>
      <c r="F300" s="238" t="s">
        <v>142</v>
      </c>
      <c r="G300" s="236"/>
      <c r="H300" s="239">
        <v>119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3"/>
      <c r="U300" s="24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138</v>
      </c>
      <c r="AU300" s="245" t="s">
        <v>82</v>
      </c>
      <c r="AV300" s="14" t="s">
        <v>82</v>
      </c>
      <c r="AW300" s="14" t="s">
        <v>35</v>
      </c>
      <c r="AX300" s="14" t="s">
        <v>73</v>
      </c>
      <c r="AY300" s="245" t="s">
        <v>121</v>
      </c>
    </row>
    <row r="301" s="13" customFormat="1">
      <c r="A301" s="13"/>
      <c r="B301" s="225"/>
      <c r="C301" s="226"/>
      <c r="D301" s="218" t="s">
        <v>138</v>
      </c>
      <c r="E301" s="227" t="s">
        <v>19</v>
      </c>
      <c r="F301" s="228" t="s">
        <v>143</v>
      </c>
      <c r="G301" s="226"/>
      <c r="H301" s="227" t="s">
        <v>19</v>
      </c>
      <c r="I301" s="229"/>
      <c r="J301" s="226"/>
      <c r="K301" s="226"/>
      <c r="L301" s="230"/>
      <c r="M301" s="231"/>
      <c r="N301" s="232"/>
      <c r="O301" s="232"/>
      <c r="P301" s="232"/>
      <c r="Q301" s="232"/>
      <c r="R301" s="232"/>
      <c r="S301" s="232"/>
      <c r="T301" s="232"/>
      <c r="U301" s="23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138</v>
      </c>
      <c r="AU301" s="234" t="s">
        <v>82</v>
      </c>
      <c r="AV301" s="13" t="s">
        <v>78</v>
      </c>
      <c r="AW301" s="13" t="s">
        <v>35</v>
      </c>
      <c r="AX301" s="13" t="s">
        <v>73</v>
      </c>
      <c r="AY301" s="234" t="s">
        <v>121</v>
      </c>
    </row>
    <row r="302" s="14" customFormat="1">
      <c r="A302" s="14"/>
      <c r="B302" s="235"/>
      <c r="C302" s="236"/>
      <c r="D302" s="218" t="s">
        <v>138</v>
      </c>
      <c r="E302" s="237" t="s">
        <v>19</v>
      </c>
      <c r="F302" s="238" t="s">
        <v>144</v>
      </c>
      <c r="G302" s="236"/>
      <c r="H302" s="239">
        <v>51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3"/>
      <c r="U302" s="24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138</v>
      </c>
      <c r="AU302" s="245" t="s">
        <v>82</v>
      </c>
      <c r="AV302" s="14" t="s">
        <v>82</v>
      </c>
      <c r="AW302" s="14" t="s">
        <v>35</v>
      </c>
      <c r="AX302" s="14" t="s">
        <v>73</v>
      </c>
      <c r="AY302" s="245" t="s">
        <v>121</v>
      </c>
    </row>
    <row r="303" s="15" customFormat="1">
      <c r="A303" s="15"/>
      <c r="B303" s="246"/>
      <c r="C303" s="247"/>
      <c r="D303" s="218" t="s">
        <v>138</v>
      </c>
      <c r="E303" s="248" t="s">
        <v>19</v>
      </c>
      <c r="F303" s="249" t="s">
        <v>145</v>
      </c>
      <c r="G303" s="247"/>
      <c r="H303" s="250">
        <v>228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4"/>
      <c r="U303" s="25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6" t="s">
        <v>138</v>
      </c>
      <c r="AU303" s="256" t="s">
        <v>82</v>
      </c>
      <c r="AV303" s="15" t="s">
        <v>131</v>
      </c>
      <c r="AW303" s="15" t="s">
        <v>35</v>
      </c>
      <c r="AX303" s="15" t="s">
        <v>78</v>
      </c>
      <c r="AY303" s="256" t="s">
        <v>121</v>
      </c>
    </row>
    <row r="304" s="2" customFormat="1" ht="21.75" customHeight="1">
      <c r="A304" s="40"/>
      <c r="B304" s="41"/>
      <c r="C304" s="205" t="s">
        <v>389</v>
      </c>
      <c r="D304" s="205" t="s">
        <v>126</v>
      </c>
      <c r="E304" s="206" t="s">
        <v>390</v>
      </c>
      <c r="F304" s="207" t="s">
        <v>391</v>
      </c>
      <c r="G304" s="208" t="s">
        <v>129</v>
      </c>
      <c r="H304" s="209">
        <v>228</v>
      </c>
      <c r="I304" s="210"/>
      <c r="J304" s="211">
        <f>ROUND(I304*H304,2)</f>
        <v>0</v>
      </c>
      <c r="K304" s="207" t="s">
        <v>130</v>
      </c>
      <c r="L304" s="46"/>
      <c r="M304" s="212" t="s">
        <v>19</v>
      </c>
      <c r="N304" s="213" t="s">
        <v>44</v>
      </c>
      <c r="O304" s="86"/>
      <c r="P304" s="214">
        <f>O304*H304</f>
        <v>0</v>
      </c>
      <c r="Q304" s="214">
        <v>0</v>
      </c>
      <c r="R304" s="214">
        <f>Q304*H304</f>
        <v>0</v>
      </c>
      <c r="S304" s="214">
        <v>0</v>
      </c>
      <c r="T304" s="214">
        <f>S304*H304</f>
        <v>0</v>
      </c>
      <c r="U304" s="215" t="s">
        <v>19</v>
      </c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6" t="s">
        <v>255</v>
      </c>
      <c r="AT304" s="216" t="s">
        <v>126</v>
      </c>
      <c r="AU304" s="216" t="s">
        <v>82</v>
      </c>
      <c r="AY304" s="19" t="s">
        <v>121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9" t="s">
        <v>78</v>
      </c>
      <c r="BK304" s="217">
        <f>ROUND(I304*H304,2)</f>
        <v>0</v>
      </c>
      <c r="BL304" s="19" t="s">
        <v>255</v>
      </c>
      <c r="BM304" s="216" t="s">
        <v>392</v>
      </c>
    </row>
    <row r="305" s="2" customFormat="1">
      <c r="A305" s="40"/>
      <c r="B305" s="41"/>
      <c r="C305" s="42"/>
      <c r="D305" s="218" t="s">
        <v>134</v>
      </c>
      <c r="E305" s="42"/>
      <c r="F305" s="219" t="s">
        <v>391</v>
      </c>
      <c r="G305" s="42"/>
      <c r="H305" s="42"/>
      <c r="I305" s="220"/>
      <c r="J305" s="42"/>
      <c r="K305" s="42"/>
      <c r="L305" s="46"/>
      <c r="M305" s="221"/>
      <c r="N305" s="222"/>
      <c r="O305" s="86"/>
      <c r="P305" s="86"/>
      <c r="Q305" s="86"/>
      <c r="R305" s="86"/>
      <c r="S305" s="86"/>
      <c r="T305" s="86"/>
      <c r="U305" s="87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134</v>
      </c>
      <c r="AU305" s="19" t="s">
        <v>82</v>
      </c>
    </row>
    <row r="306" s="2" customFormat="1">
      <c r="A306" s="40"/>
      <c r="B306" s="41"/>
      <c r="C306" s="42"/>
      <c r="D306" s="223" t="s">
        <v>136</v>
      </c>
      <c r="E306" s="42"/>
      <c r="F306" s="224" t="s">
        <v>393</v>
      </c>
      <c r="G306" s="42"/>
      <c r="H306" s="42"/>
      <c r="I306" s="220"/>
      <c r="J306" s="42"/>
      <c r="K306" s="42"/>
      <c r="L306" s="46"/>
      <c r="M306" s="221"/>
      <c r="N306" s="222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136</v>
      </c>
      <c r="AU306" s="19" t="s">
        <v>82</v>
      </c>
    </row>
    <row r="307" s="13" customFormat="1">
      <c r="A307" s="13"/>
      <c r="B307" s="225"/>
      <c r="C307" s="226"/>
      <c r="D307" s="218" t="s">
        <v>138</v>
      </c>
      <c r="E307" s="227" t="s">
        <v>19</v>
      </c>
      <c r="F307" s="228" t="s">
        <v>139</v>
      </c>
      <c r="G307" s="226"/>
      <c r="H307" s="227" t="s">
        <v>19</v>
      </c>
      <c r="I307" s="229"/>
      <c r="J307" s="226"/>
      <c r="K307" s="226"/>
      <c r="L307" s="230"/>
      <c r="M307" s="231"/>
      <c r="N307" s="232"/>
      <c r="O307" s="232"/>
      <c r="P307" s="232"/>
      <c r="Q307" s="232"/>
      <c r="R307" s="232"/>
      <c r="S307" s="232"/>
      <c r="T307" s="232"/>
      <c r="U307" s="23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138</v>
      </c>
      <c r="AU307" s="234" t="s">
        <v>82</v>
      </c>
      <c r="AV307" s="13" t="s">
        <v>78</v>
      </c>
      <c r="AW307" s="13" t="s">
        <v>35</v>
      </c>
      <c r="AX307" s="13" t="s">
        <v>73</v>
      </c>
      <c r="AY307" s="234" t="s">
        <v>121</v>
      </c>
    </row>
    <row r="308" s="14" customFormat="1">
      <c r="A308" s="14"/>
      <c r="B308" s="235"/>
      <c r="C308" s="236"/>
      <c r="D308" s="218" t="s">
        <v>138</v>
      </c>
      <c r="E308" s="237" t="s">
        <v>19</v>
      </c>
      <c r="F308" s="238" t="s">
        <v>140</v>
      </c>
      <c r="G308" s="236"/>
      <c r="H308" s="239">
        <v>58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3"/>
      <c r="U308" s="24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138</v>
      </c>
      <c r="AU308" s="245" t="s">
        <v>82</v>
      </c>
      <c r="AV308" s="14" t="s">
        <v>82</v>
      </c>
      <c r="AW308" s="14" t="s">
        <v>35</v>
      </c>
      <c r="AX308" s="14" t="s">
        <v>73</v>
      </c>
      <c r="AY308" s="245" t="s">
        <v>121</v>
      </c>
    </row>
    <row r="309" s="13" customFormat="1">
      <c r="A309" s="13"/>
      <c r="B309" s="225"/>
      <c r="C309" s="226"/>
      <c r="D309" s="218" t="s">
        <v>138</v>
      </c>
      <c r="E309" s="227" t="s">
        <v>19</v>
      </c>
      <c r="F309" s="228" t="s">
        <v>141</v>
      </c>
      <c r="G309" s="226"/>
      <c r="H309" s="227" t="s">
        <v>19</v>
      </c>
      <c r="I309" s="229"/>
      <c r="J309" s="226"/>
      <c r="K309" s="226"/>
      <c r="L309" s="230"/>
      <c r="M309" s="231"/>
      <c r="N309" s="232"/>
      <c r="O309" s="232"/>
      <c r="P309" s="232"/>
      <c r="Q309" s="232"/>
      <c r="R309" s="232"/>
      <c r="S309" s="232"/>
      <c r="T309" s="232"/>
      <c r="U309" s="23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138</v>
      </c>
      <c r="AU309" s="234" t="s">
        <v>82</v>
      </c>
      <c r="AV309" s="13" t="s">
        <v>78</v>
      </c>
      <c r="AW309" s="13" t="s">
        <v>35</v>
      </c>
      <c r="AX309" s="13" t="s">
        <v>73</v>
      </c>
      <c r="AY309" s="234" t="s">
        <v>121</v>
      </c>
    </row>
    <row r="310" s="14" customFormat="1">
      <c r="A310" s="14"/>
      <c r="B310" s="235"/>
      <c r="C310" s="236"/>
      <c r="D310" s="218" t="s">
        <v>138</v>
      </c>
      <c r="E310" s="237" t="s">
        <v>19</v>
      </c>
      <c r="F310" s="238" t="s">
        <v>142</v>
      </c>
      <c r="G310" s="236"/>
      <c r="H310" s="239">
        <v>119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3"/>
      <c r="U310" s="24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138</v>
      </c>
      <c r="AU310" s="245" t="s">
        <v>82</v>
      </c>
      <c r="AV310" s="14" t="s">
        <v>82</v>
      </c>
      <c r="AW310" s="14" t="s">
        <v>35</v>
      </c>
      <c r="AX310" s="14" t="s">
        <v>73</v>
      </c>
      <c r="AY310" s="245" t="s">
        <v>121</v>
      </c>
    </row>
    <row r="311" s="13" customFormat="1">
      <c r="A311" s="13"/>
      <c r="B311" s="225"/>
      <c r="C311" s="226"/>
      <c r="D311" s="218" t="s">
        <v>138</v>
      </c>
      <c r="E311" s="227" t="s">
        <v>19</v>
      </c>
      <c r="F311" s="228" t="s">
        <v>143</v>
      </c>
      <c r="G311" s="226"/>
      <c r="H311" s="227" t="s">
        <v>19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2"/>
      <c r="U311" s="23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138</v>
      </c>
      <c r="AU311" s="234" t="s">
        <v>82</v>
      </c>
      <c r="AV311" s="13" t="s">
        <v>78</v>
      </c>
      <c r="AW311" s="13" t="s">
        <v>35</v>
      </c>
      <c r="AX311" s="13" t="s">
        <v>73</v>
      </c>
      <c r="AY311" s="234" t="s">
        <v>121</v>
      </c>
    </row>
    <row r="312" s="14" customFormat="1">
      <c r="A312" s="14"/>
      <c r="B312" s="235"/>
      <c r="C312" s="236"/>
      <c r="D312" s="218" t="s">
        <v>138</v>
      </c>
      <c r="E312" s="237" t="s">
        <v>19</v>
      </c>
      <c r="F312" s="238" t="s">
        <v>144</v>
      </c>
      <c r="G312" s="236"/>
      <c r="H312" s="239">
        <v>51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3"/>
      <c r="U312" s="24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138</v>
      </c>
      <c r="AU312" s="245" t="s">
        <v>82</v>
      </c>
      <c r="AV312" s="14" t="s">
        <v>82</v>
      </c>
      <c r="AW312" s="14" t="s">
        <v>35</v>
      </c>
      <c r="AX312" s="14" t="s">
        <v>73</v>
      </c>
      <c r="AY312" s="245" t="s">
        <v>121</v>
      </c>
    </row>
    <row r="313" s="15" customFormat="1">
      <c r="A313" s="15"/>
      <c r="B313" s="246"/>
      <c r="C313" s="247"/>
      <c r="D313" s="218" t="s">
        <v>138</v>
      </c>
      <c r="E313" s="248" t="s">
        <v>19</v>
      </c>
      <c r="F313" s="249" t="s">
        <v>145</v>
      </c>
      <c r="G313" s="247"/>
      <c r="H313" s="250">
        <v>228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4"/>
      <c r="U313" s="25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6" t="s">
        <v>138</v>
      </c>
      <c r="AU313" s="256" t="s">
        <v>82</v>
      </c>
      <c r="AV313" s="15" t="s">
        <v>131</v>
      </c>
      <c r="AW313" s="15" t="s">
        <v>35</v>
      </c>
      <c r="AX313" s="15" t="s">
        <v>78</v>
      </c>
      <c r="AY313" s="256" t="s">
        <v>121</v>
      </c>
    </row>
    <row r="314" s="2" customFormat="1" ht="24.15" customHeight="1">
      <c r="A314" s="40"/>
      <c r="B314" s="41"/>
      <c r="C314" s="205" t="s">
        <v>394</v>
      </c>
      <c r="D314" s="205" t="s">
        <v>126</v>
      </c>
      <c r="E314" s="206" t="s">
        <v>395</v>
      </c>
      <c r="F314" s="207" t="s">
        <v>396</v>
      </c>
      <c r="G314" s="208" t="s">
        <v>129</v>
      </c>
      <c r="H314" s="209">
        <v>228</v>
      </c>
      <c r="I314" s="210"/>
      <c r="J314" s="211">
        <f>ROUND(I314*H314,2)</f>
        <v>0</v>
      </c>
      <c r="K314" s="207" t="s">
        <v>130</v>
      </c>
      <c r="L314" s="46"/>
      <c r="M314" s="212" t="s">
        <v>19</v>
      </c>
      <c r="N314" s="213" t="s">
        <v>44</v>
      </c>
      <c r="O314" s="86"/>
      <c r="P314" s="214">
        <f>O314*H314</f>
        <v>0</v>
      </c>
      <c r="Q314" s="214">
        <v>0.00021000000000000001</v>
      </c>
      <c r="R314" s="214">
        <f>Q314*H314</f>
        <v>0.047879999999999999</v>
      </c>
      <c r="S314" s="214">
        <v>0</v>
      </c>
      <c r="T314" s="214">
        <f>S314*H314</f>
        <v>0</v>
      </c>
      <c r="U314" s="215" t="s">
        <v>19</v>
      </c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6" t="s">
        <v>255</v>
      </c>
      <c r="AT314" s="216" t="s">
        <v>126</v>
      </c>
      <c r="AU314" s="216" t="s">
        <v>82</v>
      </c>
      <c r="AY314" s="19" t="s">
        <v>121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9" t="s">
        <v>78</v>
      </c>
      <c r="BK314" s="217">
        <f>ROUND(I314*H314,2)</f>
        <v>0</v>
      </c>
      <c r="BL314" s="19" t="s">
        <v>255</v>
      </c>
      <c r="BM314" s="216" t="s">
        <v>397</v>
      </c>
    </row>
    <row r="315" s="2" customFormat="1">
      <c r="A315" s="40"/>
      <c r="B315" s="41"/>
      <c r="C315" s="42"/>
      <c r="D315" s="218" t="s">
        <v>134</v>
      </c>
      <c r="E315" s="42"/>
      <c r="F315" s="219" t="s">
        <v>398</v>
      </c>
      <c r="G315" s="42"/>
      <c r="H315" s="42"/>
      <c r="I315" s="220"/>
      <c r="J315" s="42"/>
      <c r="K315" s="42"/>
      <c r="L315" s="46"/>
      <c r="M315" s="221"/>
      <c r="N315" s="222"/>
      <c r="O315" s="86"/>
      <c r="P315" s="86"/>
      <c r="Q315" s="86"/>
      <c r="R315" s="86"/>
      <c r="S315" s="86"/>
      <c r="T315" s="86"/>
      <c r="U315" s="87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134</v>
      </c>
      <c r="AU315" s="19" t="s">
        <v>82</v>
      </c>
    </row>
    <row r="316" s="2" customFormat="1">
      <c r="A316" s="40"/>
      <c r="B316" s="41"/>
      <c r="C316" s="42"/>
      <c r="D316" s="223" t="s">
        <v>136</v>
      </c>
      <c r="E316" s="42"/>
      <c r="F316" s="224" t="s">
        <v>399</v>
      </c>
      <c r="G316" s="42"/>
      <c r="H316" s="42"/>
      <c r="I316" s="220"/>
      <c r="J316" s="42"/>
      <c r="K316" s="42"/>
      <c r="L316" s="46"/>
      <c r="M316" s="221"/>
      <c r="N316" s="222"/>
      <c r="O316" s="86"/>
      <c r="P316" s="86"/>
      <c r="Q316" s="86"/>
      <c r="R316" s="86"/>
      <c r="S316" s="86"/>
      <c r="T316" s="86"/>
      <c r="U316" s="87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136</v>
      </c>
      <c r="AU316" s="19" t="s">
        <v>82</v>
      </c>
    </row>
    <row r="317" s="13" customFormat="1">
      <c r="A317" s="13"/>
      <c r="B317" s="225"/>
      <c r="C317" s="226"/>
      <c r="D317" s="218" t="s">
        <v>138</v>
      </c>
      <c r="E317" s="227" t="s">
        <v>19</v>
      </c>
      <c r="F317" s="228" t="s">
        <v>139</v>
      </c>
      <c r="G317" s="226"/>
      <c r="H317" s="227" t="s">
        <v>19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2"/>
      <c r="U317" s="23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138</v>
      </c>
      <c r="AU317" s="234" t="s">
        <v>82</v>
      </c>
      <c r="AV317" s="13" t="s">
        <v>78</v>
      </c>
      <c r="AW317" s="13" t="s">
        <v>35</v>
      </c>
      <c r="AX317" s="13" t="s">
        <v>73</v>
      </c>
      <c r="AY317" s="234" t="s">
        <v>121</v>
      </c>
    </row>
    <row r="318" s="14" customFormat="1">
      <c r="A318" s="14"/>
      <c r="B318" s="235"/>
      <c r="C318" s="236"/>
      <c r="D318" s="218" t="s">
        <v>138</v>
      </c>
      <c r="E318" s="237" t="s">
        <v>19</v>
      </c>
      <c r="F318" s="238" t="s">
        <v>140</v>
      </c>
      <c r="G318" s="236"/>
      <c r="H318" s="239">
        <v>58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3"/>
      <c r="U318" s="24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138</v>
      </c>
      <c r="AU318" s="245" t="s">
        <v>82</v>
      </c>
      <c r="AV318" s="14" t="s">
        <v>82</v>
      </c>
      <c r="AW318" s="14" t="s">
        <v>35</v>
      </c>
      <c r="AX318" s="14" t="s">
        <v>73</v>
      </c>
      <c r="AY318" s="245" t="s">
        <v>121</v>
      </c>
    </row>
    <row r="319" s="13" customFormat="1">
      <c r="A319" s="13"/>
      <c r="B319" s="225"/>
      <c r="C319" s="226"/>
      <c r="D319" s="218" t="s">
        <v>138</v>
      </c>
      <c r="E319" s="227" t="s">
        <v>19</v>
      </c>
      <c r="F319" s="228" t="s">
        <v>141</v>
      </c>
      <c r="G319" s="226"/>
      <c r="H319" s="227" t="s">
        <v>19</v>
      </c>
      <c r="I319" s="229"/>
      <c r="J319" s="226"/>
      <c r="K319" s="226"/>
      <c r="L319" s="230"/>
      <c r="M319" s="231"/>
      <c r="N319" s="232"/>
      <c r="O319" s="232"/>
      <c r="P319" s="232"/>
      <c r="Q319" s="232"/>
      <c r="R319" s="232"/>
      <c r="S319" s="232"/>
      <c r="T319" s="232"/>
      <c r="U319" s="23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138</v>
      </c>
      <c r="AU319" s="234" t="s">
        <v>82</v>
      </c>
      <c r="AV319" s="13" t="s">
        <v>78</v>
      </c>
      <c r="AW319" s="13" t="s">
        <v>35</v>
      </c>
      <c r="AX319" s="13" t="s">
        <v>73</v>
      </c>
      <c r="AY319" s="234" t="s">
        <v>121</v>
      </c>
    </row>
    <row r="320" s="14" customFormat="1">
      <c r="A320" s="14"/>
      <c r="B320" s="235"/>
      <c r="C320" s="236"/>
      <c r="D320" s="218" t="s">
        <v>138</v>
      </c>
      <c r="E320" s="237" t="s">
        <v>19</v>
      </c>
      <c r="F320" s="238" t="s">
        <v>142</v>
      </c>
      <c r="G320" s="236"/>
      <c r="H320" s="239">
        <v>119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3"/>
      <c r="U320" s="24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5" t="s">
        <v>138</v>
      </c>
      <c r="AU320" s="245" t="s">
        <v>82</v>
      </c>
      <c r="AV320" s="14" t="s">
        <v>82</v>
      </c>
      <c r="AW320" s="14" t="s">
        <v>35</v>
      </c>
      <c r="AX320" s="14" t="s">
        <v>73</v>
      </c>
      <c r="AY320" s="245" t="s">
        <v>121</v>
      </c>
    </row>
    <row r="321" s="13" customFormat="1">
      <c r="A321" s="13"/>
      <c r="B321" s="225"/>
      <c r="C321" s="226"/>
      <c r="D321" s="218" t="s">
        <v>138</v>
      </c>
      <c r="E321" s="227" t="s">
        <v>19</v>
      </c>
      <c r="F321" s="228" t="s">
        <v>143</v>
      </c>
      <c r="G321" s="226"/>
      <c r="H321" s="227" t="s">
        <v>19</v>
      </c>
      <c r="I321" s="229"/>
      <c r="J321" s="226"/>
      <c r="K321" s="226"/>
      <c r="L321" s="230"/>
      <c r="M321" s="231"/>
      <c r="N321" s="232"/>
      <c r="O321" s="232"/>
      <c r="P321" s="232"/>
      <c r="Q321" s="232"/>
      <c r="R321" s="232"/>
      <c r="S321" s="232"/>
      <c r="T321" s="232"/>
      <c r="U321" s="23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138</v>
      </c>
      <c r="AU321" s="234" t="s">
        <v>82</v>
      </c>
      <c r="AV321" s="13" t="s">
        <v>78</v>
      </c>
      <c r="AW321" s="13" t="s">
        <v>35</v>
      </c>
      <c r="AX321" s="13" t="s">
        <v>73</v>
      </c>
      <c r="AY321" s="234" t="s">
        <v>121</v>
      </c>
    </row>
    <row r="322" s="14" customFormat="1">
      <c r="A322" s="14"/>
      <c r="B322" s="235"/>
      <c r="C322" s="236"/>
      <c r="D322" s="218" t="s">
        <v>138</v>
      </c>
      <c r="E322" s="237" t="s">
        <v>19</v>
      </c>
      <c r="F322" s="238" t="s">
        <v>144</v>
      </c>
      <c r="G322" s="236"/>
      <c r="H322" s="239">
        <v>51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3"/>
      <c r="U322" s="24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138</v>
      </c>
      <c r="AU322" s="245" t="s">
        <v>82</v>
      </c>
      <c r="AV322" s="14" t="s">
        <v>82</v>
      </c>
      <c r="AW322" s="14" t="s">
        <v>35</v>
      </c>
      <c r="AX322" s="14" t="s">
        <v>73</v>
      </c>
      <c r="AY322" s="245" t="s">
        <v>121</v>
      </c>
    </row>
    <row r="323" s="15" customFormat="1">
      <c r="A323" s="15"/>
      <c r="B323" s="246"/>
      <c r="C323" s="247"/>
      <c r="D323" s="218" t="s">
        <v>138</v>
      </c>
      <c r="E323" s="248" t="s">
        <v>19</v>
      </c>
      <c r="F323" s="249" t="s">
        <v>145</v>
      </c>
      <c r="G323" s="247"/>
      <c r="H323" s="250">
        <v>228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4"/>
      <c r="U323" s="25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6" t="s">
        <v>138</v>
      </c>
      <c r="AU323" s="256" t="s">
        <v>82</v>
      </c>
      <c r="AV323" s="15" t="s">
        <v>131</v>
      </c>
      <c r="AW323" s="15" t="s">
        <v>35</v>
      </c>
      <c r="AX323" s="15" t="s">
        <v>78</v>
      </c>
      <c r="AY323" s="256" t="s">
        <v>121</v>
      </c>
    </row>
    <row r="324" s="2" customFormat="1" ht="21.75" customHeight="1">
      <c r="A324" s="40"/>
      <c r="B324" s="41"/>
      <c r="C324" s="205" t="s">
        <v>400</v>
      </c>
      <c r="D324" s="205" t="s">
        <v>126</v>
      </c>
      <c r="E324" s="206" t="s">
        <v>401</v>
      </c>
      <c r="F324" s="207" t="s">
        <v>402</v>
      </c>
      <c r="G324" s="208" t="s">
        <v>129</v>
      </c>
      <c r="H324" s="209">
        <v>228</v>
      </c>
      <c r="I324" s="210"/>
      <c r="J324" s="211">
        <f>ROUND(I324*H324,2)</f>
        <v>0</v>
      </c>
      <c r="K324" s="207" t="s">
        <v>130</v>
      </c>
      <c r="L324" s="46"/>
      <c r="M324" s="212" t="s">
        <v>19</v>
      </c>
      <c r="N324" s="213" t="s">
        <v>44</v>
      </c>
      <c r="O324" s="86"/>
      <c r="P324" s="214">
        <f>O324*H324</f>
        <v>0</v>
      </c>
      <c r="Q324" s="214">
        <v>0.00033</v>
      </c>
      <c r="R324" s="214">
        <f>Q324*H324</f>
        <v>0.075240000000000001</v>
      </c>
      <c r="S324" s="214">
        <v>0</v>
      </c>
      <c r="T324" s="214">
        <f>S324*H324</f>
        <v>0</v>
      </c>
      <c r="U324" s="215" t="s">
        <v>19</v>
      </c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6" t="s">
        <v>255</v>
      </c>
      <c r="AT324" s="216" t="s">
        <v>126</v>
      </c>
      <c r="AU324" s="216" t="s">
        <v>82</v>
      </c>
      <c r="AY324" s="19" t="s">
        <v>121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9" t="s">
        <v>78</v>
      </c>
      <c r="BK324" s="217">
        <f>ROUND(I324*H324,2)</f>
        <v>0</v>
      </c>
      <c r="BL324" s="19" t="s">
        <v>255</v>
      </c>
      <c r="BM324" s="216" t="s">
        <v>403</v>
      </c>
    </row>
    <row r="325" s="2" customFormat="1">
      <c r="A325" s="40"/>
      <c r="B325" s="41"/>
      <c r="C325" s="42"/>
      <c r="D325" s="218" t="s">
        <v>134</v>
      </c>
      <c r="E325" s="42"/>
      <c r="F325" s="219" t="s">
        <v>404</v>
      </c>
      <c r="G325" s="42"/>
      <c r="H325" s="42"/>
      <c r="I325" s="220"/>
      <c r="J325" s="42"/>
      <c r="K325" s="42"/>
      <c r="L325" s="46"/>
      <c r="M325" s="221"/>
      <c r="N325" s="222"/>
      <c r="O325" s="86"/>
      <c r="P325" s="86"/>
      <c r="Q325" s="86"/>
      <c r="R325" s="86"/>
      <c r="S325" s="86"/>
      <c r="T325" s="86"/>
      <c r="U325" s="87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134</v>
      </c>
      <c r="AU325" s="19" t="s">
        <v>82</v>
      </c>
    </row>
    <row r="326" s="2" customFormat="1">
      <c r="A326" s="40"/>
      <c r="B326" s="41"/>
      <c r="C326" s="42"/>
      <c r="D326" s="223" t="s">
        <v>136</v>
      </c>
      <c r="E326" s="42"/>
      <c r="F326" s="224" t="s">
        <v>405</v>
      </c>
      <c r="G326" s="42"/>
      <c r="H326" s="42"/>
      <c r="I326" s="220"/>
      <c r="J326" s="42"/>
      <c r="K326" s="42"/>
      <c r="L326" s="46"/>
      <c r="M326" s="221"/>
      <c r="N326" s="222"/>
      <c r="O326" s="86"/>
      <c r="P326" s="86"/>
      <c r="Q326" s="86"/>
      <c r="R326" s="86"/>
      <c r="S326" s="86"/>
      <c r="T326" s="86"/>
      <c r="U326" s="87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136</v>
      </c>
      <c r="AU326" s="19" t="s">
        <v>82</v>
      </c>
    </row>
    <row r="327" s="13" customFormat="1">
      <c r="A327" s="13"/>
      <c r="B327" s="225"/>
      <c r="C327" s="226"/>
      <c r="D327" s="218" t="s">
        <v>138</v>
      </c>
      <c r="E327" s="227" t="s">
        <v>19</v>
      </c>
      <c r="F327" s="228" t="s">
        <v>139</v>
      </c>
      <c r="G327" s="226"/>
      <c r="H327" s="227" t="s">
        <v>19</v>
      </c>
      <c r="I327" s="229"/>
      <c r="J327" s="226"/>
      <c r="K327" s="226"/>
      <c r="L327" s="230"/>
      <c r="M327" s="231"/>
      <c r="N327" s="232"/>
      <c r="O327" s="232"/>
      <c r="P327" s="232"/>
      <c r="Q327" s="232"/>
      <c r="R327" s="232"/>
      <c r="S327" s="232"/>
      <c r="T327" s="232"/>
      <c r="U327" s="23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138</v>
      </c>
      <c r="AU327" s="234" t="s">
        <v>82</v>
      </c>
      <c r="AV327" s="13" t="s">
        <v>78</v>
      </c>
      <c r="AW327" s="13" t="s">
        <v>35</v>
      </c>
      <c r="AX327" s="13" t="s">
        <v>73</v>
      </c>
      <c r="AY327" s="234" t="s">
        <v>121</v>
      </c>
    </row>
    <row r="328" s="14" customFormat="1">
      <c r="A328" s="14"/>
      <c r="B328" s="235"/>
      <c r="C328" s="236"/>
      <c r="D328" s="218" t="s">
        <v>138</v>
      </c>
      <c r="E328" s="237" t="s">
        <v>19</v>
      </c>
      <c r="F328" s="238" t="s">
        <v>140</v>
      </c>
      <c r="G328" s="236"/>
      <c r="H328" s="239">
        <v>58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3"/>
      <c r="U328" s="24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138</v>
      </c>
      <c r="AU328" s="245" t="s">
        <v>82</v>
      </c>
      <c r="AV328" s="14" t="s">
        <v>82</v>
      </c>
      <c r="AW328" s="14" t="s">
        <v>35</v>
      </c>
      <c r="AX328" s="14" t="s">
        <v>73</v>
      </c>
      <c r="AY328" s="245" t="s">
        <v>121</v>
      </c>
    </row>
    <row r="329" s="13" customFormat="1">
      <c r="A329" s="13"/>
      <c r="B329" s="225"/>
      <c r="C329" s="226"/>
      <c r="D329" s="218" t="s">
        <v>138</v>
      </c>
      <c r="E329" s="227" t="s">
        <v>19</v>
      </c>
      <c r="F329" s="228" t="s">
        <v>141</v>
      </c>
      <c r="G329" s="226"/>
      <c r="H329" s="227" t="s">
        <v>19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2"/>
      <c r="U329" s="23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138</v>
      </c>
      <c r="AU329" s="234" t="s">
        <v>82</v>
      </c>
      <c r="AV329" s="13" t="s">
        <v>78</v>
      </c>
      <c r="AW329" s="13" t="s">
        <v>35</v>
      </c>
      <c r="AX329" s="13" t="s">
        <v>73</v>
      </c>
      <c r="AY329" s="234" t="s">
        <v>121</v>
      </c>
    </row>
    <row r="330" s="14" customFormat="1">
      <c r="A330" s="14"/>
      <c r="B330" s="235"/>
      <c r="C330" s="236"/>
      <c r="D330" s="218" t="s">
        <v>138</v>
      </c>
      <c r="E330" s="237" t="s">
        <v>19</v>
      </c>
      <c r="F330" s="238" t="s">
        <v>142</v>
      </c>
      <c r="G330" s="236"/>
      <c r="H330" s="239">
        <v>119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3"/>
      <c r="U330" s="24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138</v>
      </c>
      <c r="AU330" s="245" t="s">
        <v>82</v>
      </c>
      <c r="AV330" s="14" t="s">
        <v>82</v>
      </c>
      <c r="AW330" s="14" t="s">
        <v>35</v>
      </c>
      <c r="AX330" s="14" t="s">
        <v>73</v>
      </c>
      <c r="AY330" s="245" t="s">
        <v>121</v>
      </c>
    </row>
    <row r="331" s="13" customFormat="1">
      <c r="A331" s="13"/>
      <c r="B331" s="225"/>
      <c r="C331" s="226"/>
      <c r="D331" s="218" t="s">
        <v>138</v>
      </c>
      <c r="E331" s="227" t="s">
        <v>19</v>
      </c>
      <c r="F331" s="228" t="s">
        <v>143</v>
      </c>
      <c r="G331" s="226"/>
      <c r="H331" s="227" t="s">
        <v>19</v>
      </c>
      <c r="I331" s="229"/>
      <c r="J331" s="226"/>
      <c r="K331" s="226"/>
      <c r="L331" s="230"/>
      <c r="M331" s="231"/>
      <c r="N331" s="232"/>
      <c r="O331" s="232"/>
      <c r="P331" s="232"/>
      <c r="Q331" s="232"/>
      <c r="R331" s="232"/>
      <c r="S331" s="232"/>
      <c r="T331" s="232"/>
      <c r="U331" s="23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138</v>
      </c>
      <c r="AU331" s="234" t="s">
        <v>82</v>
      </c>
      <c r="AV331" s="13" t="s">
        <v>78</v>
      </c>
      <c r="AW331" s="13" t="s">
        <v>35</v>
      </c>
      <c r="AX331" s="13" t="s">
        <v>73</v>
      </c>
      <c r="AY331" s="234" t="s">
        <v>121</v>
      </c>
    </row>
    <row r="332" s="14" customFormat="1">
      <c r="A332" s="14"/>
      <c r="B332" s="235"/>
      <c r="C332" s="236"/>
      <c r="D332" s="218" t="s">
        <v>138</v>
      </c>
      <c r="E332" s="237" t="s">
        <v>19</v>
      </c>
      <c r="F332" s="238" t="s">
        <v>144</v>
      </c>
      <c r="G332" s="236"/>
      <c r="H332" s="239">
        <v>51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3"/>
      <c r="U332" s="24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5" t="s">
        <v>138</v>
      </c>
      <c r="AU332" s="245" t="s">
        <v>82</v>
      </c>
      <c r="AV332" s="14" t="s">
        <v>82</v>
      </c>
      <c r="AW332" s="14" t="s">
        <v>35</v>
      </c>
      <c r="AX332" s="14" t="s">
        <v>73</v>
      </c>
      <c r="AY332" s="245" t="s">
        <v>121</v>
      </c>
    </row>
    <row r="333" s="15" customFormat="1">
      <c r="A333" s="15"/>
      <c r="B333" s="246"/>
      <c r="C333" s="247"/>
      <c r="D333" s="218" t="s">
        <v>138</v>
      </c>
      <c r="E333" s="248" t="s">
        <v>19</v>
      </c>
      <c r="F333" s="249" t="s">
        <v>145</v>
      </c>
      <c r="G333" s="247"/>
      <c r="H333" s="250">
        <v>228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4"/>
      <c r="U333" s="25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6" t="s">
        <v>138</v>
      </c>
      <c r="AU333" s="256" t="s">
        <v>82</v>
      </c>
      <c r="AV333" s="15" t="s">
        <v>131</v>
      </c>
      <c r="AW333" s="15" t="s">
        <v>35</v>
      </c>
      <c r="AX333" s="15" t="s">
        <v>78</v>
      </c>
      <c r="AY333" s="256" t="s">
        <v>121</v>
      </c>
    </row>
    <row r="334" s="2" customFormat="1" ht="24.15" customHeight="1">
      <c r="A334" s="40"/>
      <c r="B334" s="41"/>
      <c r="C334" s="205" t="s">
        <v>406</v>
      </c>
      <c r="D334" s="205" t="s">
        <v>126</v>
      </c>
      <c r="E334" s="206" t="s">
        <v>407</v>
      </c>
      <c r="F334" s="207" t="s">
        <v>408</v>
      </c>
      <c r="G334" s="208" t="s">
        <v>129</v>
      </c>
      <c r="H334" s="209">
        <v>228</v>
      </c>
      <c r="I334" s="210"/>
      <c r="J334" s="211">
        <f>ROUND(I334*H334,2)</f>
        <v>0</v>
      </c>
      <c r="K334" s="207" t="s">
        <v>130</v>
      </c>
      <c r="L334" s="46"/>
      <c r="M334" s="212" t="s">
        <v>19</v>
      </c>
      <c r="N334" s="213" t="s">
        <v>44</v>
      </c>
      <c r="O334" s="86"/>
      <c r="P334" s="214">
        <f>O334*H334</f>
        <v>0</v>
      </c>
      <c r="Q334" s="214">
        <v>0.0025000000000000001</v>
      </c>
      <c r="R334" s="214">
        <f>Q334*H334</f>
        <v>0.57000000000000006</v>
      </c>
      <c r="S334" s="214">
        <v>0</v>
      </c>
      <c r="T334" s="214">
        <f>S334*H334</f>
        <v>0</v>
      </c>
      <c r="U334" s="215" t="s">
        <v>19</v>
      </c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6" t="s">
        <v>255</v>
      </c>
      <c r="AT334" s="216" t="s">
        <v>126</v>
      </c>
      <c r="AU334" s="216" t="s">
        <v>82</v>
      </c>
      <c r="AY334" s="19" t="s">
        <v>121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9" t="s">
        <v>78</v>
      </c>
      <c r="BK334" s="217">
        <f>ROUND(I334*H334,2)</f>
        <v>0</v>
      </c>
      <c r="BL334" s="19" t="s">
        <v>255</v>
      </c>
      <c r="BM334" s="216" t="s">
        <v>409</v>
      </c>
    </row>
    <row r="335" s="2" customFormat="1">
      <c r="A335" s="40"/>
      <c r="B335" s="41"/>
      <c r="C335" s="42"/>
      <c r="D335" s="218" t="s">
        <v>134</v>
      </c>
      <c r="E335" s="42"/>
      <c r="F335" s="219" t="s">
        <v>410</v>
      </c>
      <c r="G335" s="42"/>
      <c r="H335" s="42"/>
      <c r="I335" s="220"/>
      <c r="J335" s="42"/>
      <c r="K335" s="42"/>
      <c r="L335" s="46"/>
      <c r="M335" s="221"/>
      <c r="N335" s="222"/>
      <c r="O335" s="86"/>
      <c r="P335" s="86"/>
      <c r="Q335" s="86"/>
      <c r="R335" s="86"/>
      <c r="S335" s="86"/>
      <c r="T335" s="86"/>
      <c r="U335" s="87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134</v>
      </c>
      <c r="AU335" s="19" t="s">
        <v>82</v>
      </c>
    </row>
    <row r="336" s="2" customFormat="1">
      <c r="A336" s="40"/>
      <c r="B336" s="41"/>
      <c r="C336" s="42"/>
      <c r="D336" s="223" t="s">
        <v>136</v>
      </c>
      <c r="E336" s="42"/>
      <c r="F336" s="224" t="s">
        <v>411</v>
      </c>
      <c r="G336" s="42"/>
      <c r="H336" s="42"/>
      <c r="I336" s="220"/>
      <c r="J336" s="42"/>
      <c r="K336" s="42"/>
      <c r="L336" s="46"/>
      <c r="M336" s="221"/>
      <c r="N336" s="222"/>
      <c r="O336" s="86"/>
      <c r="P336" s="86"/>
      <c r="Q336" s="86"/>
      <c r="R336" s="86"/>
      <c r="S336" s="86"/>
      <c r="T336" s="86"/>
      <c r="U336" s="87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136</v>
      </c>
      <c r="AU336" s="19" t="s">
        <v>82</v>
      </c>
    </row>
    <row r="337" s="13" customFormat="1">
      <c r="A337" s="13"/>
      <c r="B337" s="225"/>
      <c r="C337" s="226"/>
      <c r="D337" s="218" t="s">
        <v>138</v>
      </c>
      <c r="E337" s="227" t="s">
        <v>19</v>
      </c>
      <c r="F337" s="228" t="s">
        <v>139</v>
      </c>
      <c r="G337" s="226"/>
      <c r="H337" s="227" t="s">
        <v>19</v>
      </c>
      <c r="I337" s="229"/>
      <c r="J337" s="226"/>
      <c r="K337" s="226"/>
      <c r="L337" s="230"/>
      <c r="M337" s="231"/>
      <c r="N337" s="232"/>
      <c r="O337" s="232"/>
      <c r="P337" s="232"/>
      <c r="Q337" s="232"/>
      <c r="R337" s="232"/>
      <c r="S337" s="232"/>
      <c r="T337" s="232"/>
      <c r="U337" s="23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138</v>
      </c>
      <c r="AU337" s="234" t="s">
        <v>82</v>
      </c>
      <c r="AV337" s="13" t="s">
        <v>78</v>
      </c>
      <c r="AW337" s="13" t="s">
        <v>35</v>
      </c>
      <c r="AX337" s="13" t="s">
        <v>73</v>
      </c>
      <c r="AY337" s="234" t="s">
        <v>121</v>
      </c>
    </row>
    <row r="338" s="14" customFormat="1">
      <c r="A338" s="14"/>
      <c r="B338" s="235"/>
      <c r="C338" s="236"/>
      <c r="D338" s="218" t="s">
        <v>138</v>
      </c>
      <c r="E338" s="237" t="s">
        <v>19</v>
      </c>
      <c r="F338" s="238" t="s">
        <v>140</v>
      </c>
      <c r="G338" s="236"/>
      <c r="H338" s="239">
        <v>58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3"/>
      <c r="U338" s="24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138</v>
      </c>
      <c r="AU338" s="245" t="s">
        <v>82</v>
      </c>
      <c r="AV338" s="14" t="s">
        <v>82</v>
      </c>
      <c r="AW338" s="14" t="s">
        <v>35</v>
      </c>
      <c r="AX338" s="14" t="s">
        <v>73</v>
      </c>
      <c r="AY338" s="245" t="s">
        <v>121</v>
      </c>
    </row>
    <row r="339" s="13" customFormat="1">
      <c r="A339" s="13"/>
      <c r="B339" s="225"/>
      <c r="C339" s="226"/>
      <c r="D339" s="218" t="s">
        <v>138</v>
      </c>
      <c r="E339" s="227" t="s">
        <v>19</v>
      </c>
      <c r="F339" s="228" t="s">
        <v>141</v>
      </c>
      <c r="G339" s="226"/>
      <c r="H339" s="227" t="s">
        <v>19</v>
      </c>
      <c r="I339" s="229"/>
      <c r="J339" s="226"/>
      <c r="K339" s="226"/>
      <c r="L339" s="230"/>
      <c r="M339" s="231"/>
      <c r="N339" s="232"/>
      <c r="O339" s="232"/>
      <c r="P339" s="232"/>
      <c r="Q339" s="232"/>
      <c r="R339" s="232"/>
      <c r="S339" s="232"/>
      <c r="T339" s="232"/>
      <c r="U339" s="23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138</v>
      </c>
      <c r="AU339" s="234" t="s">
        <v>82</v>
      </c>
      <c r="AV339" s="13" t="s">
        <v>78</v>
      </c>
      <c r="AW339" s="13" t="s">
        <v>35</v>
      </c>
      <c r="AX339" s="13" t="s">
        <v>73</v>
      </c>
      <c r="AY339" s="234" t="s">
        <v>121</v>
      </c>
    </row>
    <row r="340" s="14" customFormat="1">
      <c r="A340" s="14"/>
      <c r="B340" s="235"/>
      <c r="C340" s="236"/>
      <c r="D340" s="218" t="s">
        <v>138</v>
      </c>
      <c r="E340" s="237" t="s">
        <v>19</v>
      </c>
      <c r="F340" s="238" t="s">
        <v>142</v>
      </c>
      <c r="G340" s="236"/>
      <c r="H340" s="239">
        <v>119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3"/>
      <c r="U340" s="24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5" t="s">
        <v>138</v>
      </c>
      <c r="AU340" s="245" t="s">
        <v>82</v>
      </c>
      <c r="AV340" s="14" t="s">
        <v>82</v>
      </c>
      <c r="AW340" s="14" t="s">
        <v>35</v>
      </c>
      <c r="AX340" s="14" t="s">
        <v>73</v>
      </c>
      <c r="AY340" s="245" t="s">
        <v>121</v>
      </c>
    </row>
    <row r="341" s="13" customFormat="1">
      <c r="A341" s="13"/>
      <c r="B341" s="225"/>
      <c r="C341" s="226"/>
      <c r="D341" s="218" t="s">
        <v>138</v>
      </c>
      <c r="E341" s="227" t="s">
        <v>19</v>
      </c>
      <c r="F341" s="228" t="s">
        <v>143</v>
      </c>
      <c r="G341" s="226"/>
      <c r="H341" s="227" t="s">
        <v>19</v>
      </c>
      <c r="I341" s="229"/>
      <c r="J341" s="226"/>
      <c r="K341" s="226"/>
      <c r="L341" s="230"/>
      <c r="M341" s="231"/>
      <c r="N341" s="232"/>
      <c r="O341" s="232"/>
      <c r="P341" s="232"/>
      <c r="Q341" s="232"/>
      <c r="R341" s="232"/>
      <c r="S341" s="232"/>
      <c r="T341" s="232"/>
      <c r="U341" s="23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138</v>
      </c>
      <c r="AU341" s="234" t="s">
        <v>82</v>
      </c>
      <c r="AV341" s="13" t="s">
        <v>78</v>
      </c>
      <c r="AW341" s="13" t="s">
        <v>35</v>
      </c>
      <c r="AX341" s="13" t="s">
        <v>73</v>
      </c>
      <c r="AY341" s="234" t="s">
        <v>121</v>
      </c>
    </row>
    <row r="342" s="14" customFormat="1">
      <c r="A342" s="14"/>
      <c r="B342" s="235"/>
      <c r="C342" s="236"/>
      <c r="D342" s="218" t="s">
        <v>138</v>
      </c>
      <c r="E342" s="237" t="s">
        <v>19</v>
      </c>
      <c r="F342" s="238" t="s">
        <v>144</v>
      </c>
      <c r="G342" s="236"/>
      <c r="H342" s="239">
        <v>51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3"/>
      <c r="U342" s="24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138</v>
      </c>
      <c r="AU342" s="245" t="s">
        <v>82</v>
      </c>
      <c r="AV342" s="14" t="s">
        <v>82</v>
      </c>
      <c r="AW342" s="14" t="s">
        <v>35</v>
      </c>
      <c r="AX342" s="14" t="s">
        <v>73</v>
      </c>
      <c r="AY342" s="245" t="s">
        <v>121</v>
      </c>
    </row>
    <row r="343" s="15" customFormat="1">
      <c r="A343" s="15"/>
      <c r="B343" s="246"/>
      <c r="C343" s="247"/>
      <c r="D343" s="218" t="s">
        <v>138</v>
      </c>
      <c r="E343" s="248" t="s">
        <v>19</v>
      </c>
      <c r="F343" s="249" t="s">
        <v>145</v>
      </c>
      <c r="G343" s="247"/>
      <c r="H343" s="250">
        <v>228</v>
      </c>
      <c r="I343" s="251"/>
      <c r="J343" s="247"/>
      <c r="K343" s="247"/>
      <c r="L343" s="252"/>
      <c r="M343" s="267"/>
      <c r="N343" s="268"/>
      <c r="O343" s="268"/>
      <c r="P343" s="268"/>
      <c r="Q343" s="268"/>
      <c r="R343" s="268"/>
      <c r="S343" s="268"/>
      <c r="T343" s="268"/>
      <c r="U343" s="269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6" t="s">
        <v>138</v>
      </c>
      <c r="AU343" s="256" t="s">
        <v>82</v>
      </c>
      <c r="AV343" s="15" t="s">
        <v>131</v>
      </c>
      <c r="AW343" s="15" t="s">
        <v>35</v>
      </c>
      <c r="AX343" s="15" t="s">
        <v>78</v>
      </c>
      <c r="AY343" s="256" t="s">
        <v>121</v>
      </c>
    </row>
    <row r="344" s="2" customFormat="1" ht="6.96" customHeight="1">
      <c r="A344" s="40"/>
      <c r="B344" s="61"/>
      <c r="C344" s="62"/>
      <c r="D344" s="62"/>
      <c r="E344" s="62"/>
      <c r="F344" s="62"/>
      <c r="G344" s="62"/>
      <c r="H344" s="62"/>
      <c r="I344" s="62"/>
      <c r="J344" s="62"/>
      <c r="K344" s="62"/>
      <c r="L344" s="46"/>
      <c r="M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</row>
  </sheetData>
  <sheetProtection sheet="1" autoFilter="0" formatColumns="0" formatRows="0" objects="1" scenarios="1" spinCount="100000" saltValue="7oIeLfR4eT8/auGzrP9C6ErTSQlDXySHbh6vMbiuO/3o9nDmry7WJOzXQHWWSdlyolHyqSyBk3Dsr7h+yt09tA==" hashValue="VjFfQ3ZkSCPsbcwp3QEFMogZc74ObecyRo9girNXAHFHRXXHavVIr56x23xj56CUvE45FHH5DnU1dt93eyLbsQ==" algorithmName="SHA-512" password="CC35"/>
  <autoFilter ref="C91:K343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8" r:id="rId1" display="https://podminky.urs.cz/item/CS_URS_2025_01/629995101"/>
    <hyperlink ref="F108" r:id="rId2" display="https://podminky.urs.cz/item/CS_URS_2025_01/629995103"/>
    <hyperlink ref="F115" r:id="rId3" display="https://podminky.urs.cz/item/CS_URS_2025_01/943221111"/>
    <hyperlink ref="F120" r:id="rId4" display="https://podminky.urs.cz/item/CS_URS_2025_01/943221211"/>
    <hyperlink ref="F126" r:id="rId5" display="https://podminky.urs.cz/item/CS_URS_2025_01/943221811"/>
    <hyperlink ref="F131" r:id="rId6" display="https://podminky.urs.cz/item/CS_URS_2025_01/946111115"/>
    <hyperlink ref="F136" r:id="rId7" display="https://podminky.urs.cz/item/CS_URS_2025_01/946111215"/>
    <hyperlink ref="F142" r:id="rId8" display="https://podminky.urs.cz/item/CS_URS_2025_01/946111815"/>
    <hyperlink ref="F147" r:id="rId9" display="https://podminky.urs.cz/item/CS_URS_2025_01/949101112"/>
    <hyperlink ref="F155" r:id="rId10" display="https://podminky.urs.cz/item/CS_URS_2025_01/993111111"/>
    <hyperlink ref="F161" r:id="rId11" display="https://podminky.urs.cz/item/CS_URS_2025_01/952902021"/>
    <hyperlink ref="F169" r:id="rId12" display="https://podminky.urs.cz/item/CS_URS_2025_01/952902031"/>
    <hyperlink ref="F175" r:id="rId13" display="https://podminky.urs.cz/item/CS_URS_2025_01/985112131"/>
    <hyperlink ref="F180" r:id="rId14" display="https://podminky.urs.cz/item/CS_URS_2025_01/985131411"/>
    <hyperlink ref="F186" r:id="rId15" display="https://podminky.urs.cz/item/CS_URS_2025_01/997013151"/>
    <hyperlink ref="F189" r:id="rId16" display="https://podminky.urs.cz/item/CS_URS_2025_01/997013509"/>
    <hyperlink ref="F193" r:id="rId17" display="https://podminky.urs.cz/item/CS_URS_2025_01/997013511"/>
    <hyperlink ref="F196" r:id="rId18" display="https://podminky.urs.cz/item/CS_URS_2025_01/997013871"/>
    <hyperlink ref="F200" r:id="rId19" display="https://podminky.urs.cz/item/CS_URS_2025_01/998018001"/>
    <hyperlink ref="F205" r:id="rId20" display="https://podminky.urs.cz/item/CS_URS_2025_01/715191003"/>
    <hyperlink ref="F211" r:id="rId21" display="https://podminky.urs.cz/item/CS_URS_2025_01/777111111"/>
    <hyperlink ref="F217" r:id="rId22" display="https://podminky.urs.cz/item/CS_URS_2025_01/777111121"/>
    <hyperlink ref="F223" r:id="rId23" display="https://podminky.urs.cz/item/CS_URS_2025_01/777131113"/>
    <hyperlink ref="F229" r:id="rId24" display="https://podminky.urs.cz/item/CS_URS_2025_01/777211013"/>
    <hyperlink ref="F235" r:id="rId25" display="https://podminky.urs.cz/item/CS_URS_2025_01/777622101"/>
    <hyperlink ref="F241" r:id="rId26" display="https://podminky.urs.cz/item/CS_URS_2025_01/783000125"/>
    <hyperlink ref="F254" r:id="rId27" display="https://podminky.urs.cz/item/CS_URS_2025_01/783801403"/>
    <hyperlink ref="F262" r:id="rId28" display="https://podminky.urs.cz/item/CS_URS_2025_01/783806811"/>
    <hyperlink ref="F270" r:id="rId29" display="https://podminky.urs.cz/item/CS_URS_2025_01/783822121"/>
    <hyperlink ref="F274" r:id="rId30" display="https://podminky.urs.cz/item/CS_URS_2025_01/783823101"/>
    <hyperlink ref="F282" r:id="rId31" display="https://podminky.urs.cz/item/CS_URS_2025_01/783827401"/>
    <hyperlink ref="F290" r:id="rId32" display="https://podminky.urs.cz/item/CS_URS_2025_01/783897611"/>
    <hyperlink ref="F296" r:id="rId33" display="https://podminky.urs.cz/item/CS_URS_2025_01/783901453"/>
    <hyperlink ref="F306" r:id="rId34" display="https://podminky.urs.cz/item/CS_URS_2025_01/783906859"/>
    <hyperlink ref="F316" r:id="rId35" display="https://podminky.urs.cz/item/CS_URS_2025_01/783923161"/>
    <hyperlink ref="F326" r:id="rId36" display="https://podminky.urs.cz/item/CS_URS_2025_01/783927161"/>
    <hyperlink ref="F336" r:id="rId37" display="https://podminky.urs.cz/item/CS_URS_2025_01/78399715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nátěrů - koupaliště Kyselka, Bílina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412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22. 2. 2025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ROUND((SUM(BE83:BE96)),  2)</f>
        <v>0</v>
      </c>
      <c r="G33" s="40"/>
      <c r="H33" s="40"/>
      <c r="I33" s="150">
        <v>0.20999999999999999</v>
      </c>
      <c r="J33" s="149">
        <f>ROUND(((SUM(BE83:BE96))*I33),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ROUND((SUM(BF83:BF96)),  2)</f>
        <v>0</v>
      </c>
      <c r="G34" s="40"/>
      <c r="H34" s="40"/>
      <c r="I34" s="150">
        <v>0.12</v>
      </c>
      <c r="J34" s="149">
        <f>ROUND(((SUM(BF83:BF96))*I34),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ROUND((SUM(BG83:BG96)),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ROUND((SUM(BH83:BH96)),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ROUND((SUM(BI83:BI96)),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nátěrů - koupaliště Kyselka, Bílina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Bílina</v>
      </c>
      <c r="G52" s="42"/>
      <c r="H52" s="42"/>
      <c r="I52" s="34" t="s">
        <v>23</v>
      </c>
      <c r="J52" s="74" t="str">
        <f>IF(J12="","",J12)</f>
        <v>22. 2. 2025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MTS Bílina,přísp.org.,Teplická 899, 418 01 Bílina</v>
      </c>
      <c r="G54" s="42"/>
      <c r="H54" s="42"/>
      <c r="I54" s="34" t="s">
        <v>33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89</v>
      </c>
      <c r="D57" s="164"/>
      <c r="E57" s="164"/>
      <c r="F57" s="164"/>
      <c r="G57" s="164"/>
      <c r="H57" s="164"/>
      <c r="I57" s="164"/>
      <c r="J57" s="165" t="s">
        <v>90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7"/>
      <c r="C60" s="168"/>
      <c r="D60" s="169" t="s">
        <v>413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414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415</v>
      </c>
      <c r="E62" s="176"/>
      <c r="F62" s="176"/>
      <c r="G62" s="176"/>
      <c r="H62" s="176"/>
      <c r="I62" s="176"/>
      <c r="J62" s="177">
        <f>J89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416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Oprava nátěrů - koupaliště Kyselka, Bílina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2 - VRN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Bílina</v>
      </c>
      <c r="G77" s="42"/>
      <c r="H77" s="42"/>
      <c r="I77" s="34" t="s">
        <v>23</v>
      </c>
      <c r="J77" s="74" t="str">
        <f>IF(J12="","",J12)</f>
        <v>22. 2. 2025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MTS Bílina,přísp.org.,Teplická 899, 418 01 Bílina</v>
      </c>
      <c r="G79" s="42"/>
      <c r="H79" s="42"/>
      <c r="I79" s="34" t="s">
        <v>33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106</v>
      </c>
      <c r="D82" s="182" t="s">
        <v>58</v>
      </c>
      <c r="E82" s="182" t="s">
        <v>54</v>
      </c>
      <c r="F82" s="182" t="s">
        <v>55</v>
      </c>
      <c r="G82" s="182" t="s">
        <v>107</v>
      </c>
      <c r="H82" s="182" t="s">
        <v>108</v>
      </c>
      <c r="I82" s="182" t="s">
        <v>109</v>
      </c>
      <c r="J82" s="182" t="s">
        <v>90</v>
      </c>
      <c r="K82" s="183" t="s">
        <v>110</v>
      </c>
      <c r="L82" s="184"/>
      <c r="M82" s="94" t="s">
        <v>19</v>
      </c>
      <c r="N82" s="95" t="s">
        <v>43</v>
      </c>
      <c r="O82" s="95" t="s">
        <v>111</v>
      </c>
      <c r="P82" s="95" t="s">
        <v>112</v>
      </c>
      <c r="Q82" s="95" t="s">
        <v>113</v>
      </c>
      <c r="R82" s="95" t="s">
        <v>114</v>
      </c>
      <c r="S82" s="95" t="s">
        <v>115</v>
      </c>
      <c r="T82" s="95" t="s">
        <v>116</v>
      </c>
      <c r="U82" s="96" t="s">
        <v>117</v>
      </c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118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7">
        <f>T84</f>
        <v>0</v>
      </c>
      <c r="U83" s="99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72</v>
      </c>
      <c r="AU83" s="19" t="s">
        <v>91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72</v>
      </c>
      <c r="E84" s="192" t="s">
        <v>83</v>
      </c>
      <c r="F84" s="192" t="s">
        <v>417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P85+P89+P93</f>
        <v>0</v>
      </c>
      <c r="Q84" s="197"/>
      <c r="R84" s="198">
        <f>R85+R89+R93</f>
        <v>0</v>
      </c>
      <c r="S84" s="197"/>
      <c r="T84" s="198">
        <f>T85+T89+T93</f>
        <v>0</v>
      </c>
      <c r="U84" s="199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171</v>
      </c>
      <c r="AT84" s="201" t="s">
        <v>72</v>
      </c>
      <c r="AU84" s="201" t="s">
        <v>73</v>
      </c>
      <c r="AY84" s="200" t="s">
        <v>121</v>
      </c>
      <c r="BK84" s="202">
        <f>BK85+BK89+BK93</f>
        <v>0</v>
      </c>
    </row>
    <row r="85" s="12" customFormat="1" ht="22.8" customHeight="1">
      <c r="A85" s="12"/>
      <c r="B85" s="189"/>
      <c r="C85" s="190"/>
      <c r="D85" s="191" t="s">
        <v>72</v>
      </c>
      <c r="E85" s="203" t="s">
        <v>418</v>
      </c>
      <c r="F85" s="203" t="s">
        <v>419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SUM(P86:P88)</f>
        <v>0</v>
      </c>
      <c r="Q85" s="197"/>
      <c r="R85" s="198">
        <f>SUM(R86:R88)</f>
        <v>0</v>
      </c>
      <c r="S85" s="197"/>
      <c r="T85" s="198">
        <f>SUM(T86:T88)</f>
        <v>0</v>
      </c>
      <c r="U85" s="199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171</v>
      </c>
      <c r="AT85" s="201" t="s">
        <v>72</v>
      </c>
      <c r="AU85" s="201" t="s">
        <v>78</v>
      </c>
      <c r="AY85" s="200" t="s">
        <v>121</v>
      </c>
      <c r="BK85" s="202">
        <f>SUM(BK86:BK88)</f>
        <v>0</v>
      </c>
    </row>
    <row r="86" s="2" customFormat="1" ht="16.5" customHeight="1">
      <c r="A86" s="40"/>
      <c r="B86" s="41"/>
      <c r="C86" s="205" t="s">
        <v>78</v>
      </c>
      <c r="D86" s="205" t="s">
        <v>126</v>
      </c>
      <c r="E86" s="206" t="s">
        <v>420</v>
      </c>
      <c r="F86" s="207" t="s">
        <v>419</v>
      </c>
      <c r="G86" s="208" t="s">
        <v>421</v>
      </c>
      <c r="H86" s="209">
        <v>1</v>
      </c>
      <c r="I86" s="210"/>
      <c r="J86" s="211">
        <f>ROUND(I86*H86,2)</f>
        <v>0</v>
      </c>
      <c r="K86" s="207" t="s">
        <v>130</v>
      </c>
      <c r="L86" s="46"/>
      <c r="M86" s="212" t="s">
        <v>19</v>
      </c>
      <c r="N86" s="213" t="s">
        <v>44</v>
      </c>
      <c r="O86" s="86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4">
        <f>S86*H86</f>
        <v>0</v>
      </c>
      <c r="U86" s="215" t="s">
        <v>19</v>
      </c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6" t="s">
        <v>422</v>
      </c>
      <c r="AT86" s="216" t="s">
        <v>126</v>
      </c>
      <c r="AU86" s="216" t="s">
        <v>82</v>
      </c>
      <c r="AY86" s="19" t="s">
        <v>121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9" t="s">
        <v>78</v>
      </c>
      <c r="BK86" s="217">
        <f>ROUND(I86*H86,2)</f>
        <v>0</v>
      </c>
      <c r="BL86" s="19" t="s">
        <v>422</v>
      </c>
      <c r="BM86" s="216" t="s">
        <v>423</v>
      </c>
    </row>
    <row r="87" s="2" customFormat="1">
      <c r="A87" s="40"/>
      <c r="B87" s="41"/>
      <c r="C87" s="42"/>
      <c r="D87" s="218" t="s">
        <v>134</v>
      </c>
      <c r="E87" s="42"/>
      <c r="F87" s="219" t="s">
        <v>419</v>
      </c>
      <c r="G87" s="42"/>
      <c r="H87" s="42"/>
      <c r="I87" s="220"/>
      <c r="J87" s="42"/>
      <c r="K87" s="42"/>
      <c r="L87" s="46"/>
      <c r="M87" s="221"/>
      <c r="N87" s="222"/>
      <c r="O87" s="86"/>
      <c r="P87" s="86"/>
      <c r="Q87" s="86"/>
      <c r="R87" s="86"/>
      <c r="S87" s="86"/>
      <c r="T87" s="86"/>
      <c r="U87" s="87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134</v>
      </c>
      <c r="AU87" s="19" t="s">
        <v>82</v>
      </c>
    </row>
    <row r="88" s="2" customFormat="1">
      <c r="A88" s="40"/>
      <c r="B88" s="41"/>
      <c r="C88" s="42"/>
      <c r="D88" s="223" t="s">
        <v>136</v>
      </c>
      <c r="E88" s="42"/>
      <c r="F88" s="224" t="s">
        <v>424</v>
      </c>
      <c r="G88" s="42"/>
      <c r="H88" s="42"/>
      <c r="I88" s="220"/>
      <c r="J88" s="42"/>
      <c r="K88" s="42"/>
      <c r="L88" s="46"/>
      <c r="M88" s="221"/>
      <c r="N88" s="222"/>
      <c r="O88" s="86"/>
      <c r="P88" s="86"/>
      <c r="Q88" s="86"/>
      <c r="R88" s="86"/>
      <c r="S88" s="86"/>
      <c r="T88" s="86"/>
      <c r="U88" s="87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136</v>
      </c>
      <c r="AU88" s="19" t="s">
        <v>82</v>
      </c>
    </row>
    <row r="89" s="12" customFormat="1" ht="22.8" customHeight="1">
      <c r="A89" s="12"/>
      <c r="B89" s="189"/>
      <c r="C89" s="190"/>
      <c r="D89" s="191" t="s">
        <v>72</v>
      </c>
      <c r="E89" s="203" t="s">
        <v>425</v>
      </c>
      <c r="F89" s="203" t="s">
        <v>426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SUM(P90:P92)</f>
        <v>0</v>
      </c>
      <c r="Q89" s="197"/>
      <c r="R89" s="198">
        <f>SUM(R90:R92)</f>
        <v>0</v>
      </c>
      <c r="S89" s="197"/>
      <c r="T89" s="198">
        <f>SUM(T90:T92)</f>
        <v>0</v>
      </c>
      <c r="U89" s="19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171</v>
      </c>
      <c r="AT89" s="201" t="s">
        <v>72</v>
      </c>
      <c r="AU89" s="201" t="s">
        <v>78</v>
      </c>
      <c r="AY89" s="200" t="s">
        <v>121</v>
      </c>
      <c r="BK89" s="202">
        <f>SUM(BK90:BK92)</f>
        <v>0</v>
      </c>
    </row>
    <row r="90" s="2" customFormat="1" ht="16.5" customHeight="1">
      <c r="A90" s="40"/>
      <c r="B90" s="41"/>
      <c r="C90" s="205" t="s">
        <v>82</v>
      </c>
      <c r="D90" s="205" t="s">
        <v>126</v>
      </c>
      <c r="E90" s="206" t="s">
        <v>427</v>
      </c>
      <c r="F90" s="207" t="s">
        <v>428</v>
      </c>
      <c r="G90" s="208" t="s">
        <v>421</v>
      </c>
      <c r="H90" s="209">
        <v>1</v>
      </c>
      <c r="I90" s="210"/>
      <c r="J90" s="211">
        <f>ROUND(I90*H90,2)</f>
        <v>0</v>
      </c>
      <c r="K90" s="207" t="s">
        <v>130</v>
      </c>
      <c r="L90" s="46"/>
      <c r="M90" s="212" t="s">
        <v>19</v>
      </c>
      <c r="N90" s="213" t="s">
        <v>44</v>
      </c>
      <c r="O90" s="86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4">
        <f>S90*H90</f>
        <v>0</v>
      </c>
      <c r="U90" s="215" t="s">
        <v>19</v>
      </c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6" t="s">
        <v>422</v>
      </c>
      <c r="AT90" s="216" t="s">
        <v>126</v>
      </c>
      <c r="AU90" s="216" t="s">
        <v>82</v>
      </c>
      <c r="AY90" s="19" t="s">
        <v>121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9" t="s">
        <v>78</v>
      </c>
      <c r="BK90" s="217">
        <f>ROUND(I90*H90,2)</f>
        <v>0</v>
      </c>
      <c r="BL90" s="19" t="s">
        <v>422</v>
      </c>
      <c r="BM90" s="216" t="s">
        <v>429</v>
      </c>
    </row>
    <row r="91" s="2" customFormat="1">
      <c r="A91" s="40"/>
      <c r="B91" s="41"/>
      <c r="C91" s="42"/>
      <c r="D91" s="218" t="s">
        <v>134</v>
      </c>
      <c r="E91" s="42"/>
      <c r="F91" s="219" t="s">
        <v>428</v>
      </c>
      <c r="G91" s="42"/>
      <c r="H91" s="42"/>
      <c r="I91" s="220"/>
      <c r="J91" s="42"/>
      <c r="K91" s="42"/>
      <c r="L91" s="46"/>
      <c r="M91" s="221"/>
      <c r="N91" s="222"/>
      <c r="O91" s="86"/>
      <c r="P91" s="86"/>
      <c r="Q91" s="86"/>
      <c r="R91" s="86"/>
      <c r="S91" s="86"/>
      <c r="T91" s="86"/>
      <c r="U91" s="87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134</v>
      </c>
      <c r="AU91" s="19" t="s">
        <v>82</v>
      </c>
    </row>
    <row r="92" s="2" customFormat="1">
      <c r="A92" s="40"/>
      <c r="B92" s="41"/>
      <c r="C92" s="42"/>
      <c r="D92" s="223" t="s">
        <v>136</v>
      </c>
      <c r="E92" s="42"/>
      <c r="F92" s="224" t="s">
        <v>430</v>
      </c>
      <c r="G92" s="42"/>
      <c r="H92" s="42"/>
      <c r="I92" s="220"/>
      <c r="J92" s="42"/>
      <c r="K92" s="42"/>
      <c r="L92" s="46"/>
      <c r="M92" s="221"/>
      <c r="N92" s="222"/>
      <c r="O92" s="86"/>
      <c r="P92" s="86"/>
      <c r="Q92" s="86"/>
      <c r="R92" s="86"/>
      <c r="S92" s="86"/>
      <c r="T92" s="86"/>
      <c r="U92" s="87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136</v>
      </c>
      <c r="AU92" s="19" t="s">
        <v>82</v>
      </c>
    </row>
    <row r="93" s="12" customFormat="1" ht="22.8" customHeight="1">
      <c r="A93" s="12"/>
      <c r="B93" s="189"/>
      <c r="C93" s="190"/>
      <c r="D93" s="191" t="s">
        <v>72</v>
      </c>
      <c r="E93" s="203" t="s">
        <v>431</v>
      </c>
      <c r="F93" s="203" t="s">
        <v>432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SUM(P94:P96)</f>
        <v>0</v>
      </c>
      <c r="Q93" s="197"/>
      <c r="R93" s="198">
        <f>SUM(R94:R96)</f>
        <v>0</v>
      </c>
      <c r="S93" s="197"/>
      <c r="T93" s="198">
        <f>SUM(T94:T96)</f>
        <v>0</v>
      </c>
      <c r="U93" s="199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171</v>
      </c>
      <c r="AT93" s="201" t="s">
        <v>72</v>
      </c>
      <c r="AU93" s="201" t="s">
        <v>78</v>
      </c>
      <c r="AY93" s="200" t="s">
        <v>121</v>
      </c>
      <c r="BK93" s="202">
        <f>SUM(BK94:BK96)</f>
        <v>0</v>
      </c>
    </row>
    <row r="94" s="2" customFormat="1" ht="21.75" customHeight="1">
      <c r="A94" s="40"/>
      <c r="B94" s="41"/>
      <c r="C94" s="205" t="s">
        <v>132</v>
      </c>
      <c r="D94" s="205" t="s">
        <v>126</v>
      </c>
      <c r="E94" s="206" t="s">
        <v>433</v>
      </c>
      <c r="F94" s="207" t="s">
        <v>434</v>
      </c>
      <c r="G94" s="208" t="s">
        <v>421</v>
      </c>
      <c r="H94" s="209">
        <v>1</v>
      </c>
      <c r="I94" s="210"/>
      <c r="J94" s="211">
        <f>ROUND(I94*H94,2)</f>
        <v>0</v>
      </c>
      <c r="K94" s="207" t="s">
        <v>130</v>
      </c>
      <c r="L94" s="46"/>
      <c r="M94" s="212" t="s">
        <v>19</v>
      </c>
      <c r="N94" s="213" t="s">
        <v>44</v>
      </c>
      <c r="O94" s="86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4">
        <f>S94*H94</f>
        <v>0</v>
      </c>
      <c r="U94" s="215" t="s">
        <v>19</v>
      </c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6" t="s">
        <v>422</v>
      </c>
      <c r="AT94" s="216" t="s">
        <v>126</v>
      </c>
      <c r="AU94" s="216" t="s">
        <v>82</v>
      </c>
      <c r="AY94" s="19" t="s">
        <v>121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9" t="s">
        <v>78</v>
      </c>
      <c r="BK94" s="217">
        <f>ROUND(I94*H94,2)</f>
        <v>0</v>
      </c>
      <c r="BL94" s="19" t="s">
        <v>422</v>
      </c>
      <c r="BM94" s="216" t="s">
        <v>435</v>
      </c>
    </row>
    <row r="95" s="2" customFormat="1">
      <c r="A95" s="40"/>
      <c r="B95" s="41"/>
      <c r="C95" s="42"/>
      <c r="D95" s="218" t="s">
        <v>134</v>
      </c>
      <c r="E95" s="42"/>
      <c r="F95" s="219" t="s">
        <v>434</v>
      </c>
      <c r="G95" s="42"/>
      <c r="H95" s="42"/>
      <c r="I95" s="220"/>
      <c r="J95" s="42"/>
      <c r="K95" s="42"/>
      <c r="L95" s="46"/>
      <c r="M95" s="221"/>
      <c r="N95" s="222"/>
      <c r="O95" s="86"/>
      <c r="P95" s="86"/>
      <c r="Q95" s="86"/>
      <c r="R95" s="86"/>
      <c r="S95" s="86"/>
      <c r="T95" s="86"/>
      <c r="U95" s="87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82</v>
      </c>
    </row>
    <row r="96" s="2" customFormat="1">
      <c r="A96" s="40"/>
      <c r="B96" s="41"/>
      <c r="C96" s="42"/>
      <c r="D96" s="223" t="s">
        <v>136</v>
      </c>
      <c r="E96" s="42"/>
      <c r="F96" s="224" t="s">
        <v>436</v>
      </c>
      <c r="G96" s="42"/>
      <c r="H96" s="42"/>
      <c r="I96" s="220"/>
      <c r="J96" s="42"/>
      <c r="K96" s="42"/>
      <c r="L96" s="46"/>
      <c r="M96" s="270"/>
      <c r="N96" s="271"/>
      <c r="O96" s="272"/>
      <c r="P96" s="272"/>
      <c r="Q96" s="272"/>
      <c r="R96" s="272"/>
      <c r="S96" s="272"/>
      <c r="T96" s="272"/>
      <c r="U96" s="273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136</v>
      </c>
      <c r="AU96" s="19" t="s">
        <v>82</v>
      </c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46"/>
      <c r="M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</sheetData>
  <sheetProtection sheet="1" autoFilter="0" formatColumns="0" formatRows="0" objects="1" scenarios="1" spinCount="100000" saltValue="7mQvZNiKSec+JVlsdBrGb/jiPxlblPBmlEmcLuzWAaetr//Y7/l6NVMW/fU1pUXSn6mty1cv7V5qkIM0bbDWLw==" hashValue="oy9AIC3SB93ABhRHEiUSrgDgxLh2lNLZhtW5uxHLmE/V64tDu0Jt66uOS3/FUHX+J9OyfMF6jn8a2BjYoKQMmg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30001000"/>
    <hyperlink ref="F92" r:id="rId2" display="https://podminky.urs.cz/item/CS_URS_2025_01/045002000"/>
    <hyperlink ref="F96" r:id="rId3" display="https://podminky.urs.cz/item/CS_URS_2025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437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438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439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440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441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442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443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444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445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446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447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80</v>
      </c>
      <c r="F18" s="285" t="s">
        <v>448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449</v>
      </c>
      <c r="F19" s="285" t="s">
        <v>450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451</v>
      </c>
      <c r="F20" s="285" t="s">
        <v>452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453</v>
      </c>
      <c r="F21" s="285" t="s">
        <v>454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455</v>
      </c>
      <c r="F22" s="285" t="s">
        <v>456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457</v>
      </c>
      <c r="F23" s="285" t="s">
        <v>458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459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460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461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462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463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464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465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466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467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106</v>
      </c>
      <c r="F36" s="285"/>
      <c r="G36" s="285" t="s">
        <v>468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469</v>
      </c>
      <c r="F37" s="285"/>
      <c r="G37" s="285" t="s">
        <v>470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54</v>
      </c>
      <c r="F38" s="285"/>
      <c r="G38" s="285" t="s">
        <v>471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55</v>
      </c>
      <c r="F39" s="285"/>
      <c r="G39" s="285" t="s">
        <v>472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107</v>
      </c>
      <c r="F40" s="285"/>
      <c r="G40" s="285" t="s">
        <v>473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108</v>
      </c>
      <c r="F41" s="285"/>
      <c r="G41" s="285" t="s">
        <v>474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475</v>
      </c>
      <c r="F42" s="285"/>
      <c r="G42" s="285" t="s">
        <v>476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477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478</v>
      </c>
      <c r="F44" s="285"/>
      <c r="G44" s="285" t="s">
        <v>479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110</v>
      </c>
      <c r="F45" s="285"/>
      <c r="G45" s="285" t="s">
        <v>480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481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482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483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484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485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486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487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488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489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490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491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492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493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494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495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496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497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498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499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500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501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502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503</v>
      </c>
      <c r="D76" s="303"/>
      <c r="E76" s="303"/>
      <c r="F76" s="303" t="s">
        <v>504</v>
      </c>
      <c r="G76" s="304"/>
      <c r="H76" s="303" t="s">
        <v>55</v>
      </c>
      <c r="I76" s="303" t="s">
        <v>58</v>
      </c>
      <c r="J76" s="303" t="s">
        <v>505</v>
      </c>
      <c r="K76" s="302"/>
    </row>
    <row r="77" s="1" customFormat="1" ht="17.25" customHeight="1">
      <c r="B77" s="300"/>
      <c r="C77" s="305" t="s">
        <v>506</v>
      </c>
      <c r="D77" s="305"/>
      <c r="E77" s="305"/>
      <c r="F77" s="306" t="s">
        <v>507</v>
      </c>
      <c r="G77" s="307"/>
      <c r="H77" s="305"/>
      <c r="I77" s="305"/>
      <c r="J77" s="305" t="s">
        <v>508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54</v>
      </c>
      <c r="D79" s="310"/>
      <c r="E79" s="310"/>
      <c r="F79" s="311" t="s">
        <v>509</v>
      </c>
      <c r="G79" s="312"/>
      <c r="H79" s="288" t="s">
        <v>510</v>
      </c>
      <c r="I79" s="288" t="s">
        <v>511</v>
      </c>
      <c r="J79" s="288">
        <v>20</v>
      </c>
      <c r="K79" s="302"/>
    </row>
    <row r="80" s="1" customFormat="1" ht="15" customHeight="1">
      <c r="B80" s="300"/>
      <c r="C80" s="288" t="s">
        <v>512</v>
      </c>
      <c r="D80" s="288"/>
      <c r="E80" s="288"/>
      <c r="F80" s="311" t="s">
        <v>509</v>
      </c>
      <c r="G80" s="312"/>
      <c r="H80" s="288" t="s">
        <v>513</v>
      </c>
      <c r="I80" s="288" t="s">
        <v>511</v>
      </c>
      <c r="J80" s="288">
        <v>120</v>
      </c>
      <c r="K80" s="302"/>
    </row>
    <row r="81" s="1" customFormat="1" ht="15" customHeight="1">
      <c r="B81" s="313"/>
      <c r="C81" s="288" t="s">
        <v>514</v>
      </c>
      <c r="D81" s="288"/>
      <c r="E81" s="288"/>
      <c r="F81" s="311" t="s">
        <v>515</v>
      </c>
      <c r="G81" s="312"/>
      <c r="H81" s="288" t="s">
        <v>516</v>
      </c>
      <c r="I81" s="288" t="s">
        <v>511</v>
      </c>
      <c r="J81" s="288">
        <v>50</v>
      </c>
      <c r="K81" s="302"/>
    </row>
    <row r="82" s="1" customFormat="1" ht="15" customHeight="1">
      <c r="B82" s="313"/>
      <c r="C82" s="288" t="s">
        <v>517</v>
      </c>
      <c r="D82" s="288"/>
      <c r="E82" s="288"/>
      <c r="F82" s="311" t="s">
        <v>509</v>
      </c>
      <c r="G82" s="312"/>
      <c r="H82" s="288" t="s">
        <v>518</v>
      </c>
      <c r="I82" s="288" t="s">
        <v>519</v>
      </c>
      <c r="J82" s="288"/>
      <c r="K82" s="302"/>
    </row>
    <row r="83" s="1" customFormat="1" ht="15" customHeight="1">
      <c r="B83" s="313"/>
      <c r="C83" s="314" t="s">
        <v>520</v>
      </c>
      <c r="D83" s="314"/>
      <c r="E83" s="314"/>
      <c r="F83" s="315" t="s">
        <v>515</v>
      </c>
      <c r="G83" s="314"/>
      <c r="H83" s="314" t="s">
        <v>521</v>
      </c>
      <c r="I83" s="314" t="s">
        <v>511</v>
      </c>
      <c r="J83" s="314">
        <v>15</v>
      </c>
      <c r="K83" s="302"/>
    </row>
    <row r="84" s="1" customFormat="1" ht="15" customHeight="1">
      <c r="B84" s="313"/>
      <c r="C84" s="314" t="s">
        <v>522</v>
      </c>
      <c r="D84" s="314"/>
      <c r="E84" s="314"/>
      <c r="F84" s="315" t="s">
        <v>515</v>
      </c>
      <c r="G84" s="314"/>
      <c r="H84" s="314" t="s">
        <v>523</v>
      </c>
      <c r="I84" s="314" t="s">
        <v>511</v>
      </c>
      <c r="J84" s="314">
        <v>15</v>
      </c>
      <c r="K84" s="302"/>
    </row>
    <row r="85" s="1" customFormat="1" ht="15" customHeight="1">
      <c r="B85" s="313"/>
      <c r="C85" s="314" t="s">
        <v>524</v>
      </c>
      <c r="D85" s="314"/>
      <c r="E85" s="314"/>
      <c r="F85" s="315" t="s">
        <v>515</v>
      </c>
      <c r="G85" s="314"/>
      <c r="H85" s="314" t="s">
        <v>525</v>
      </c>
      <c r="I85" s="314" t="s">
        <v>511</v>
      </c>
      <c r="J85" s="314">
        <v>20</v>
      </c>
      <c r="K85" s="302"/>
    </row>
    <row r="86" s="1" customFormat="1" ht="15" customHeight="1">
      <c r="B86" s="313"/>
      <c r="C86" s="314" t="s">
        <v>526</v>
      </c>
      <c r="D86" s="314"/>
      <c r="E86" s="314"/>
      <c r="F86" s="315" t="s">
        <v>515</v>
      </c>
      <c r="G86" s="314"/>
      <c r="H86" s="314" t="s">
        <v>527</v>
      </c>
      <c r="I86" s="314" t="s">
        <v>511</v>
      </c>
      <c r="J86" s="314">
        <v>20</v>
      </c>
      <c r="K86" s="302"/>
    </row>
    <row r="87" s="1" customFormat="1" ht="15" customHeight="1">
      <c r="B87" s="313"/>
      <c r="C87" s="288" t="s">
        <v>528</v>
      </c>
      <c r="D87" s="288"/>
      <c r="E87" s="288"/>
      <c r="F87" s="311" t="s">
        <v>515</v>
      </c>
      <c r="G87" s="312"/>
      <c r="H87" s="288" t="s">
        <v>529</v>
      </c>
      <c r="I87" s="288" t="s">
        <v>511</v>
      </c>
      <c r="J87" s="288">
        <v>50</v>
      </c>
      <c r="K87" s="302"/>
    </row>
    <row r="88" s="1" customFormat="1" ht="15" customHeight="1">
      <c r="B88" s="313"/>
      <c r="C88" s="288" t="s">
        <v>530</v>
      </c>
      <c r="D88" s="288"/>
      <c r="E88" s="288"/>
      <c r="F88" s="311" t="s">
        <v>515</v>
      </c>
      <c r="G88" s="312"/>
      <c r="H88" s="288" t="s">
        <v>531</v>
      </c>
      <c r="I88" s="288" t="s">
        <v>511</v>
      </c>
      <c r="J88" s="288">
        <v>20</v>
      </c>
      <c r="K88" s="302"/>
    </row>
    <row r="89" s="1" customFormat="1" ht="15" customHeight="1">
      <c r="B89" s="313"/>
      <c r="C89" s="288" t="s">
        <v>532</v>
      </c>
      <c r="D89" s="288"/>
      <c r="E89" s="288"/>
      <c r="F89" s="311" t="s">
        <v>515</v>
      </c>
      <c r="G89" s="312"/>
      <c r="H89" s="288" t="s">
        <v>533</v>
      </c>
      <c r="I89" s="288" t="s">
        <v>511</v>
      </c>
      <c r="J89" s="288">
        <v>20</v>
      </c>
      <c r="K89" s="302"/>
    </row>
    <row r="90" s="1" customFormat="1" ht="15" customHeight="1">
      <c r="B90" s="313"/>
      <c r="C90" s="288" t="s">
        <v>534</v>
      </c>
      <c r="D90" s="288"/>
      <c r="E90" s="288"/>
      <c r="F90" s="311" t="s">
        <v>515</v>
      </c>
      <c r="G90" s="312"/>
      <c r="H90" s="288" t="s">
        <v>535</v>
      </c>
      <c r="I90" s="288" t="s">
        <v>511</v>
      </c>
      <c r="J90" s="288">
        <v>50</v>
      </c>
      <c r="K90" s="302"/>
    </row>
    <row r="91" s="1" customFormat="1" ht="15" customHeight="1">
      <c r="B91" s="313"/>
      <c r="C91" s="288" t="s">
        <v>536</v>
      </c>
      <c r="D91" s="288"/>
      <c r="E91" s="288"/>
      <c r="F91" s="311" t="s">
        <v>515</v>
      </c>
      <c r="G91" s="312"/>
      <c r="H91" s="288" t="s">
        <v>536</v>
      </c>
      <c r="I91" s="288" t="s">
        <v>511</v>
      </c>
      <c r="J91" s="288">
        <v>50</v>
      </c>
      <c r="K91" s="302"/>
    </row>
    <row r="92" s="1" customFormat="1" ht="15" customHeight="1">
      <c r="B92" s="313"/>
      <c r="C92" s="288" t="s">
        <v>537</v>
      </c>
      <c r="D92" s="288"/>
      <c r="E92" s="288"/>
      <c r="F92" s="311" t="s">
        <v>515</v>
      </c>
      <c r="G92" s="312"/>
      <c r="H92" s="288" t="s">
        <v>538</v>
      </c>
      <c r="I92" s="288" t="s">
        <v>511</v>
      </c>
      <c r="J92" s="288">
        <v>255</v>
      </c>
      <c r="K92" s="302"/>
    </row>
    <row r="93" s="1" customFormat="1" ht="15" customHeight="1">
      <c r="B93" s="313"/>
      <c r="C93" s="288" t="s">
        <v>539</v>
      </c>
      <c r="D93" s="288"/>
      <c r="E93" s="288"/>
      <c r="F93" s="311" t="s">
        <v>509</v>
      </c>
      <c r="G93" s="312"/>
      <c r="H93" s="288" t="s">
        <v>540</v>
      </c>
      <c r="I93" s="288" t="s">
        <v>541</v>
      </c>
      <c r="J93" s="288"/>
      <c r="K93" s="302"/>
    </row>
    <row r="94" s="1" customFormat="1" ht="15" customHeight="1">
      <c r="B94" s="313"/>
      <c r="C94" s="288" t="s">
        <v>542</v>
      </c>
      <c r="D94" s="288"/>
      <c r="E94" s="288"/>
      <c r="F94" s="311" t="s">
        <v>509</v>
      </c>
      <c r="G94" s="312"/>
      <c r="H94" s="288" t="s">
        <v>543</v>
      </c>
      <c r="I94" s="288" t="s">
        <v>544</v>
      </c>
      <c r="J94" s="288"/>
      <c r="K94" s="302"/>
    </row>
    <row r="95" s="1" customFormat="1" ht="15" customHeight="1">
      <c r="B95" s="313"/>
      <c r="C95" s="288" t="s">
        <v>545</v>
      </c>
      <c r="D95" s="288"/>
      <c r="E95" s="288"/>
      <c r="F95" s="311" t="s">
        <v>509</v>
      </c>
      <c r="G95" s="312"/>
      <c r="H95" s="288" t="s">
        <v>545</v>
      </c>
      <c r="I95" s="288" t="s">
        <v>544</v>
      </c>
      <c r="J95" s="288"/>
      <c r="K95" s="302"/>
    </row>
    <row r="96" s="1" customFormat="1" ht="15" customHeight="1">
      <c r="B96" s="313"/>
      <c r="C96" s="288" t="s">
        <v>39</v>
      </c>
      <c r="D96" s="288"/>
      <c r="E96" s="288"/>
      <c r="F96" s="311" t="s">
        <v>509</v>
      </c>
      <c r="G96" s="312"/>
      <c r="H96" s="288" t="s">
        <v>546</v>
      </c>
      <c r="I96" s="288" t="s">
        <v>544</v>
      </c>
      <c r="J96" s="288"/>
      <c r="K96" s="302"/>
    </row>
    <row r="97" s="1" customFormat="1" ht="15" customHeight="1">
      <c r="B97" s="313"/>
      <c r="C97" s="288" t="s">
        <v>49</v>
      </c>
      <c r="D97" s="288"/>
      <c r="E97" s="288"/>
      <c r="F97" s="311" t="s">
        <v>509</v>
      </c>
      <c r="G97" s="312"/>
      <c r="H97" s="288" t="s">
        <v>547</v>
      </c>
      <c r="I97" s="288" t="s">
        <v>544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548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503</v>
      </c>
      <c r="D103" s="303"/>
      <c r="E103" s="303"/>
      <c r="F103" s="303" t="s">
        <v>504</v>
      </c>
      <c r="G103" s="304"/>
      <c r="H103" s="303" t="s">
        <v>55</v>
      </c>
      <c r="I103" s="303" t="s">
        <v>58</v>
      </c>
      <c r="J103" s="303" t="s">
        <v>505</v>
      </c>
      <c r="K103" s="302"/>
    </row>
    <row r="104" s="1" customFormat="1" ht="17.25" customHeight="1">
      <c r="B104" s="300"/>
      <c r="C104" s="305" t="s">
        <v>506</v>
      </c>
      <c r="D104" s="305"/>
      <c r="E104" s="305"/>
      <c r="F104" s="306" t="s">
        <v>507</v>
      </c>
      <c r="G104" s="307"/>
      <c r="H104" s="305"/>
      <c r="I104" s="305"/>
      <c r="J104" s="305" t="s">
        <v>508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54</v>
      </c>
      <c r="D106" s="310"/>
      <c r="E106" s="310"/>
      <c r="F106" s="311" t="s">
        <v>509</v>
      </c>
      <c r="G106" s="288"/>
      <c r="H106" s="288" t="s">
        <v>549</v>
      </c>
      <c r="I106" s="288" t="s">
        <v>511</v>
      </c>
      <c r="J106" s="288">
        <v>20</v>
      </c>
      <c r="K106" s="302"/>
    </row>
    <row r="107" s="1" customFormat="1" ht="15" customHeight="1">
      <c r="B107" s="300"/>
      <c r="C107" s="288" t="s">
        <v>512</v>
      </c>
      <c r="D107" s="288"/>
      <c r="E107" s="288"/>
      <c r="F107" s="311" t="s">
        <v>509</v>
      </c>
      <c r="G107" s="288"/>
      <c r="H107" s="288" t="s">
        <v>549</v>
      </c>
      <c r="I107" s="288" t="s">
        <v>511</v>
      </c>
      <c r="J107" s="288">
        <v>120</v>
      </c>
      <c r="K107" s="302"/>
    </row>
    <row r="108" s="1" customFormat="1" ht="15" customHeight="1">
      <c r="B108" s="313"/>
      <c r="C108" s="288" t="s">
        <v>514</v>
      </c>
      <c r="D108" s="288"/>
      <c r="E108" s="288"/>
      <c r="F108" s="311" t="s">
        <v>515</v>
      </c>
      <c r="G108" s="288"/>
      <c r="H108" s="288" t="s">
        <v>549</v>
      </c>
      <c r="I108" s="288" t="s">
        <v>511</v>
      </c>
      <c r="J108" s="288">
        <v>50</v>
      </c>
      <c r="K108" s="302"/>
    </row>
    <row r="109" s="1" customFormat="1" ht="15" customHeight="1">
      <c r="B109" s="313"/>
      <c r="C109" s="288" t="s">
        <v>517</v>
      </c>
      <c r="D109" s="288"/>
      <c r="E109" s="288"/>
      <c r="F109" s="311" t="s">
        <v>509</v>
      </c>
      <c r="G109" s="288"/>
      <c r="H109" s="288" t="s">
        <v>549</v>
      </c>
      <c r="I109" s="288" t="s">
        <v>519</v>
      </c>
      <c r="J109" s="288"/>
      <c r="K109" s="302"/>
    </row>
    <row r="110" s="1" customFormat="1" ht="15" customHeight="1">
      <c r="B110" s="313"/>
      <c r="C110" s="288" t="s">
        <v>528</v>
      </c>
      <c r="D110" s="288"/>
      <c r="E110" s="288"/>
      <c r="F110" s="311" t="s">
        <v>515</v>
      </c>
      <c r="G110" s="288"/>
      <c r="H110" s="288" t="s">
        <v>549</v>
      </c>
      <c r="I110" s="288" t="s">
        <v>511</v>
      </c>
      <c r="J110" s="288">
        <v>50</v>
      </c>
      <c r="K110" s="302"/>
    </row>
    <row r="111" s="1" customFormat="1" ht="15" customHeight="1">
      <c r="B111" s="313"/>
      <c r="C111" s="288" t="s">
        <v>536</v>
      </c>
      <c r="D111" s="288"/>
      <c r="E111" s="288"/>
      <c r="F111" s="311" t="s">
        <v>515</v>
      </c>
      <c r="G111" s="288"/>
      <c r="H111" s="288" t="s">
        <v>549</v>
      </c>
      <c r="I111" s="288" t="s">
        <v>511</v>
      </c>
      <c r="J111" s="288">
        <v>50</v>
      </c>
      <c r="K111" s="302"/>
    </row>
    <row r="112" s="1" customFormat="1" ht="15" customHeight="1">
      <c r="B112" s="313"/>
      <c r="C112" s="288" t="s">
        <v>534</v>
      </c>
      <c r="D112" s="288"/>
      <c r="E112" s="288"/>
      <c r="F112" s="311" t="s">
        <v>515</v>
      </c>
      <c r="G112" s="288"/>
      <c r="H112" s="288" t="s">
        <v>549</v>
      </c>
      <c r="I112" s="288" t="s">
        <v>511</v>
      </c>
      <c r="J112" s="288">
        <v>50</v>
      </c>
      <c r="K112" s="302"/>
    </row>
    <row r="113" s="1" customFormat="1" ht="15" customHeight="1">
      <c r="B113" s="313"/>
      <c r="C113" s="288" t="s">
        <v>54</v>
      </c>
      <c r="D113" s="288"/>
      <c r="E113" s="288"/>
      <c r="F113" s="311" t="s">
        <v>509</v>
      </c>
      <c r="G113" s="288"/>
      <c r="H113" s="288" t="s">
        <v>550</v>
      </c>
      <c r="I113" s="288" t="s">
        <v>511</v>
      </c>
      <c r="J113" s="288">
        <v>20</v>
      </c>
      <c r="K113" s="302"/>
    </row>
    <row r="114" s="1" customFormat="1" ht="15" customHeight="1">
      <c r="B114" s="313"/>
      <c r="C114" s="288" t="s">
        <v>551</v>
      </c>
      <c r="D114" s="288"/>
      <c r="E114" s="288"/>
      <c r="F114" s="311" t="s">
        <v>509</v>
      </c>
      <c r="G114" s="288"/>
      <c r="H114" s="288" t="s">
        <v>552</v>
      </c>
      <c r="I114" s="288" t="s">
        <v>511</v>
      </c>
      <c r="J114" s="288">
        <v>120</v>
      </c>
      <c r="K114" s="302"/>
    </row>
    <row r="115" s="1" customFormat="1" ht="15" customHeight="1">
      <c r="B115" s="313"/>
      <c r="C115" s="288" t="s">
        <v>39</v>
      </c>
      <c r="D115" s="288"/>
      <c r="E115" s="288"/>
      <c r="F115" s="311" t="s">
        <v>509</v>
      </c>
      <c r="G115" s="288"/>
      <c r="H115" s="288" t="s">
        <v>553</v>
      </c>
      <c r="I115" s="288" t="s">
        <v>544</v>
      </c>
      <c r="J115" s="288"/>
      <c r="K115" s="302"/>
    </row>
    <row r="116" s="1" customFormat="1" ht="15" customHeight="1">
      <c r="B116" s="313"/>
      <c r="C116" s="288" t="s">
        <v>49</v>
      </c>
      <c r="D116" s="288"/>
      <c r="E116" s="288"/>
      <c r="F116" s="311" t="s">
        <v>509</v>
      </c>
      <c r="G116" s="288"/>
      <c r="H116" s="288" t="s">
        <v>554</v>
      </c>
      <c r="I116" s="288" t="s">
        <v>544</v>
      </c>
      <c r="J116" s="288"/>
      <c r="K116" s="302"/>
    </row>
    <row r="117" s="1" customFormat="1" ht="15" customHeight="1">
      <c r="B117" s="313"/>
      <c r="C117" s="288" t="s">
        <v>58</v>
      </c>
      <c r="D117" s="288"/>
      <c r="E117" s="288"/>
      <c r="F117" s="311" t="s">
        <v>509</v>
      </c>
      <c r="G117" s="288"/>
      <c r="H117" s="288" t="s">
        <v>555</v>
      </c>
      <c r="I117" s="288" t="s">
        <v>556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557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503</v>
      </c>
      <c r="D123" s="303"/>
      <c r="E123" s="303"/>
      <c r="F123" s="303" t="s">
        <v>504</v>
      </c>
      <c r="G123" s="304"/>
      <c r="H123" s="303" t="s">
        <v>55</v>
      </c>
      <c r="I123" s="303" t="s">
        <v>58</v>
      </c>
      <c r="J123" s="303" t="s">
        <v>505</v>
      </c>
      <c r="K123" s="332"/>
    </row>
    <row r="124" s="1" customFormat="1" ht="17.25" customHeight="1">
      <c r="B124" s="331"/>
      <c r="C124" s="305" t="s">
        <v>506</v>
      </c>
      <c r="D124" s="305"/>
      <c r="E124" s="305"/>
      <c r="F124" s="306" t="s">
        <v>507</v>
      </c>
      <c r="G124" s="307"/>
      <c r="H124" s="305"/>
      <c r="I124" s="305"/>
      <c r="J124" s="305" t="s">
        <v>508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512</v>
      </c>
      <c r="D126" s="310"/>
      <c r="E126" s="310"/>
      <c r="F126" s="311" t="s">
        <v>509</v>
      </c>
      <c r="G126" s="288"/>
      <c r="H126" s="288" t="s">
        <v>549</v>
      </c>
      <c r="I126" s="288" t="s">
        <v>511</v>
      </c>
      <c r="J126" s="288">
        <v>120</v>
      </c>
      <c r="K126" s="336"/>
    </row>
    <row r="127" s="1" customFormat="1" ht="15" customHeight="1">
      <c r="B127" s="333"/>
      <c r="C127" s="288" t="s">
        <v>558</v>
      </c>
      <c r="D127" s="288"/>
      <c r="E127" s="288"/>
      <c r="F127" s="311" t="s">
        <v>509</v>
      </c>
      <c r="G127" s="288"/>
      <c r="H127" s="288" t="s">
        <v>559</v>
      </c>
      <c r="I127" s="288" t="s">
        <v>511</v>
      </c>
      <c r="J127" s="288" t="s">
        <v>560</v>
      </c>
      <c r="K127" s="336"/>
    </row>
    <row r="128" s="1" customFormat="1" ht="15" customHeight="1">
      <c r="B128" s="333"/>
      <c r="C128" s="288" t="s">
        <v>457</v>
      </c>
      <c r="D128" s="288"/>
      <c r="E128" s="288"/>
      <c r="F128" s="311" t="s">
        <v>509</v>
      </c>
      <c r="G128" s="288"/>
      <c r="H128" s="288" t="s">
        <v>561</v>
      </c>
      <c r="I128" s="288" t="s">
        <v>511</v>
      </c>
      <c r="J128" s="288" t="s">
        <v>560</v>
      </c>
      <c r="K128" s="336"/>
    </row>
    <row r="129" s="1" customFormat="1" ht="15" customHeight="1">
      <c r="B129" s="333"/>
      <c r="C129" s="288" t="s">
        <v>520</v>
      </c>
      <c r="D129" s="288"/>
      <c r="E129" s="288"/>
      <c r="F129" s="311" t="s">
        <v>515</v>
      </c>
      <c r="G129" s="288"/>
      <c r="H129" s="288" t="s">
        <v>521</v>
      </c>
      <c r="I129" s="288" t="s">
        <v>511</v>
      </c>
      <c r="J129" s="288">
        <v>15</v>
      </c>
      <c r="K129" s="336"/>
    </row>
    <row r="130" s="1" customFormat="1" ht="15" customHeight="1">
      <c r="B130" s="333"/>
      <c r="C130" s="314" t="s">
        <v>522</v>
      </c>
      <c r="D130" s="314"/>
      <c r="E130" s="314"/>
      <c r="F130" s="315" t="s">
        <v>515</v>
      </c>
      <c r="G130" s="314"/>
      <c r="H130" s="314" t="s">
        <v>523</v>
      </c>
      <c r="I130" s="314" t="s">
        <v>511</v>
      </c>
      <c r="J130" s="314">
        <v>15</v>
      </c>
      <c r="K130" s="336"/>
    </row>
    <row r="131" s="1" customFormat="1" ht="15" customHeight="1">
      <c r="B131" s="333"/>
      <c r="C131" s="314" t="s">
        <v>524</v>
      </c>
      <c r="D131" s="314"/>
      <c r="E131" s="314"/>
      <c r="F131" s="315" t="s">
        <v>515</v>
      </c>
      <c r="G131" s="314"/>
      <c r="H131" s="314" t="s">
        <v>525</v>
      </c>
      <c r="I131" s="314" t="s">
        <v>511</v>
      </c>
      <c r="J131" s="314">
        <v>20</v>
      </c>
      <c r="K131" s="336"/>
    </row>
    <row r="132" s="1" customFormat="1" ht="15" customHeight="1">
      <c r="B132" s="333"/>
      <c r="C132" s="314" t="s">
        <v>526</v>
      </c>
      <c r="D132" s="314"/>
      <c r="E132" s="314"/>
      <c r="F132" s="315" t="s">
        <v>515</v>
      </c>
      <c r="G132" s="314"/>
      <c r="H132" s="314" t="s">
        <v>527</v>
      </c>
      <c r="I132" s="314" t="s">
        <v>511</v>
      </c>
      <c r="J132" s="314">
        <v>20</v>
      </c>
      <c r="K132" s="336"/>
    </row>
    <row r="133" s="1" customFormat="1" ht="15" customHeight="1">
      <c r="B133" s="333"/>
      <c r="C133" s="288" t="s">
        <v>514</v>
      </c>
      <c r="D133" s="288"/>
      <c r="E133" s="288"/>
      <c r="F133" s="311" t="s">
        <v>515</v>
      </c>
      <c r="G133" s="288"/>
      <c r="H133" s="288" t="s">
        <v>549</v>
      </c>
      <c r="I133" s="288" t="s">
        <v>511</v>
      </c>
      <c r="J133" s="288">
        <v>50</v>
      </c>
      <c r="K133" s="336"/>
    </row>
    <row r="134" s="1" customFormat="1" ht="15" customHeight="1">
      <c r="B134" s="333"/>
      <c r="C134" s="288" t="s">
        <v>528</v>
      </c>
      <c r="D134" s="288"/>
      <c r="E134" s="288"/>
      <c r="F134" s="311" t="s">
        <v>515</v>
      </c>
      <c r="G134" s="288"/>
      <c r="H134" s="288" t="s">
        <v>549</v>
      </c>
      <c r="I134" s="288" t="s">
        <v>511</v>
      </c>
      <c r="J134" s="288">
        <v>50</v>
      </c>
      <c r="K134" s="336"/>
    </row>
    <row r="135" s="1" customFormat="1" ht="15" customHeight="1">
      <c r="B135" s="333"/>
      <c r="C135" s="288" t="s">
        <v>534</v>
      </c>
      <c r="D135" s="288"/>
      <c r="E135" s="288"/>
      <c r="F135" s="311" t="s">
        <v>515</v>
      </c>
      <c r="G135" s="288"/>
      <c r="H135" s="288" t="s">
        <v>549</v>
      </c>
      <c r="I135" s="288" t="s">
        <v>511</v>
      </c>
      <c r="J135" s="288">
        <v>50</v>
      </c>
      <c r="K135" s="336"/>
    </row>
    <row r="136" s="1" customFormat="1" ht="15" customHeight="1">
      <c r="B136" s="333"/>
      <c r="C136" s="288" t="s">
        <v>536</v>
      </c>
      <c r="D136" s="288"/>
      <c r="E136" s="288"/>
      <c r="F136" s="311" t="s">
        <v>515</v>
      </c>
      <c r="G136" s="288"/>
      <c r="H136" s="288" t="s">
        <v>549</v>
      </c>
      <c r="I136" s="288" t="s">
        <v>511</v>
      </c>
      <c r="J136" s="288">
        <v>50</v>
      </c>
      <c r="K136" s="336"/>
    </row>
    <row r="137" s="1" customFormat="1" ht="15" customHeight="1">
      <c r="B137" s="333"/>
      <c r="C137" s="288" t="s">
        <v>537</v>
      </c>
      <c r="D137" s="288"/>
      <c r="E137" s="288"/>
      <c r="F137" s="311" t="s">
        <v>515</v>
      </c>
      <c r="G137" s="288"/>
      <c r="H137" s="288" t="s">
        <v>562</v>
      </c>
      <c r="I137" s="288" t="s">
        <v>511</v>
      </c>
      <c r="J137" s="288">
        <v>255</v>
      </c>
      <c r="K137" s="336"/>
    </row>
    <row r="138" s="1" customFormat="1" ht="15" customHeight="1">
      <c r="B138" s="333"/>
      <c r="C138" s="288" t="s">
        <v>539</v>
      </c>
      <c r="D138" s="288"/>
      <c r="E138" s="288"/>
      <c r="F138" s="311" t="s">
        <v>509</v>
      </c>
      <c r="G138" s="288"/>
      <c r="H138" s="288" t="s">
        <v>563</v>
      </c>
      <c r="I138" s="288" t="s">
        <v>541</v>
      </c>
      <c r="J138" s="288"/>
      <c r="K138" s="336"/>
    </row>
    <row r="139" s="1" customFormat="1" ht="15" customHeight="1">
      <c r="B139" s="333"/>
      <c r="C139" s="288" t="s">
        <v>542</v>
      </c>
      <c r="D139" s="288"/>
      <c r="E139" s="288"/>
      <c r="F139" s="311" t="s">
        <v>509</v>
      </c>
      <c r="G139" s="288"/>
      <c r="H139" s="288" t="s">
        <v>564</v>
      </c>
      <c r="I139" s="288" t="s">
        <v>544</v>
      </c>
      <c r="J139" s="288"/>
      <c r="K139" s="336"/>
    </row>
    <row r="140" s="1" customFormat="1" ht="15" customHeight="1">
      <c r="B140" s="333"/>
      <c r="C140" s="288" t="s">
        <v>545</v>
      </c>
      <c r="D140" s="288"/>
      <c r="E140" s="288"/>
      <c r="F140" s="311" t="s">
        <v>509</v>
      </c>
      <c r="G140" s="288"/>
      <c r="H140" s="288" t="s">
        <v>545</v>
      </c>
      <c r="I140" s="288" t="s">
        <v>544</v>
      </c>
      <c r="J140" s="288"/>
      <c r="K140" s="336"/>
    </row>
    <row r="141" s="1" customFormat="1" ht="15" customHeight="1">
      <c r="B141" s="333"/>
      <c r="C141" s="288" t="s">
        <v>39</v>
      </c>
      <c r="D141" s="288"/>
      <c r="E141" s="288"/>
      <c r="F141" s="311" t="s">
        <v>509</v>
      </c>
      <c r="G141" s="288"/>
      <c r="H141" s="288" t="s">
        <v>565</v>
      </c>
      <c r="I141" s="288" t="s">
        <v>544</v>
      </c>
      <c r="J141" s="288"/>
      <c r="K141" s="336"/>
    </row>
    <row r="142" s="1" customFormat="1" ht="15" customHeight="1">
      <c r="B142" s="333"/>
      <c r="C142" s="288" t="s">
        <v>566</v>
      </c>
      <c r="D142" s="288"/>
      <c r="E142" s="288"/>
      <c r="F142" s="311" t="s">
        <v>509</v>
      </c>
      <c r="G142" s="288"/>
      <c r="H142" s="288" t="s">
        <v>567</v>
      </c>
      <c r="I142" s="288" t="s">
        <v>544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568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503</v>
      </c>
      <c r="D148" s="303"/>
      <c r="E148" s="303"/>
      <c r="F148" s="303" t="s">
        <v>504</v>
      </c>
      <c r="G148" s="304"/>
      <c r="H148" s="303" t="s">
        <v>55</v>
      </c>
      <c r="I148" s="303" t="s">
        <v>58</v>
      </c>
      <c r="J148" s="303" t="s">
        <v>505</v>
      </c>
      <c r="K148" s="302"/>
    </row>
    <row r="149" s="1" customFormat="1" ht="17.25" customHeight="1">
      <c r="B149" s="300"/>
      <c r="C149" s="305" t="s">
        <v>506</v>
      </c>
      <c r="D149" s="305"/>
      <c r="E149" s="305"/>
      <c r="F149" s="306" t="s">
        <v>507</v>
      </c>
      <c r="G149" s="307"/>
      <c r="H149" s="305"/>
      <c r="I149" s="305"/>
      <c r="J149" s="305" t="s">
        <v>508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512</v>
      </c>
      <c r="D151" s="288"/>
      <c r="E151" s="288"/>
      <c r="F151" s="341" t="s">
        <v>509</v>
      </c>
      <c r="G151" s="288"/>
      <c r="H151" s="340" t="s">
        <v>549</v>
      </c>
      <c r="I151" s="340" t="s">
        <v>511</v>
      </c>
      <c r="J151" s="340">
        <v>120</v>
      </c>
      <c r="K151" s="336"/>
    </row>
    <row r="152" s="1" customFormat="1" ht="15" customHeight="1">
      <c r="B152" s="313"/>
      <c r="C152" s="340" t="s">
        <v>558</v>
      </c>
      <c r="D152" s="288"/>
      <c r="E152" s="288"/>
      <c r="F152" s="341" t="s">
        <v>509</v>
      </c>
      <c r="G152" s="288"/>
      <c r="H152" s="340" t="s">
        <v>569</v>
      </c>
      <c r="I152" s="340" t="s">
        <v>511</v>
      </c>
      <c r="J152" s="340" t="s">
        <v>560</v>
      </c>
      <c r="K152" s="336"/>
    </row>
    <row r="153" s="1" customFormat="1" ht="15" customHeight="1">
      <c r="B153" s="313"/>
      <c r="C153" s="340" t="s">
        <v>457</v>
      </c>
      <c r="D153" s="288"/>
      <c r="E153" s="288"/>
      <c r="F153" s="341" t="s">
        <v>509</v>
      </c>
      <c r="G153" s="288"/>
      <c r="H153" s="340" t="s">
        <v>570</v>
      </c>
      <c r="I153" s="340" t="s">
        <v>511</v>
      </c>
      <c r="J153" s="340" t="s">
        <v>560</v>
      </c>
      <c r="K153" s="336"/>
    </row>
    <row r="154" s="1" customFormat="1" ht="15" customHeight="1">
      <c r="B154" s="313"/>
      <c r="C154" s="340" t="s">
        <v>514</v>
      </c>
      <c r="D154" s="288"/>
      <c r="E154" s="288"/>
      <c r="F154" s="341" t="s">
        <v>515</v>
      </c>
      <c r="G154" s="288"/>
      <c r="H154" s="340" t="s">
        <v>549</v>
      </c>
      <c r="I154" s="340" t="s">
        <v>511</v>
      </c>
      <c r="J154" s="340">
        <v>50</v>
      </c>
      <c r="K154" s="336"/>
    </row>
    <row r="155" s="1" customFormat="1" ht="15" customHeight="1">
      <c r="B155" s="313"/>
      <c r="C155" s="340" t="s">
        <v>517</v>
      </c>
      <c r="D155" s="288"/>
      <c r="E155" s="288"/>
      <c r="F155" s="341" t="s">
        <v>509</v>
      </c>
      <c r="G155" s="288"/>
      <c r="H155" s="340" t="s">
        <v>549</v>
      </c>
      <c r="I155" s="340" t="s">
        <v>519</v>
      </c>
      <c r="J155" s="340"/>
      <c r="K155" s="336"/>
    </row>
    <row r="156" s="1" customFormat="1" ht="15" customHeight="1">
      <c r="B156" s="313"/>
      <c r="C156" s="340" t="s">
        <v>528</v>
      </c>
      <c r="D156" s="288"/>
      <c r="E156" s="288"/>
      <c r="F156" s="341" t="s">
        <v>515</v>
      </c>
      <c r="G156" s="288"/>
      <c r="H156" s="340" t="s">
        <v>549</v>
      </c>
      <c r="I156" s="340" t="s">
        <v>511</v>
      </c>
      <c r="J156" s="340">
        <v>50</v>
      </c>
      <c r="K156" s="336"/>
    </row>
    <row r="157" s="1" customFormat="1" ht="15" customHeight="1">
      <c r="B157" s="313"/>
      <c r="C157" s="340" t="s">
        <v>536</v>
      </c>
      <c r="D157" s="288"/>
      <c r="E157" s="288"/>
      <c r="F157" s="341" t="s">
        <v>515</v>
      </c>
      <c r="G157" s="288"/>
      <c r="H157" s="340" t="s">
        <v>549</v>
      </c>
      <c r="I157" s="340" t="s">
        <v>511</v>
      </c>
      <c r="J157" s="340">
        <v>50</v>
      </c>
      <c r="K157" s="336"/>
    </row>
    <row r="158" s="1" customFormat="1" ht="15" customHeight="1">
      <c r="B158" s="313"/>
      <c r="C158" s="340" t="s">
        <v>534</v>
      </c>
      <c r="D158" s="288"/>
      <c r="E158" s="288"/>
      <c r="F158" s="341" t="s">
        <v>515</v>
      </c>
      <c r="G158" s="288"/>
      <c r="H158" s="340" t="s">
        <v>549</v>
      </c>
      <c r="I158" s="340" t="s">
        <v>511</v>
      </c>
      <c r="J158" s="340">
        <v>50</v>
      </c>
      <c r="K158" s="336"/>
    </row>
    <row r="159" s="1" customFormat="1" ht="15" customHeight="1">
      <c r="B159" s="313"/>
      <c r="C159" s="340" t="s">
        <v>89</v>
      </c>
      <c r="D159" s="288"/>
      <c r="E159" s="288"/>
      <c r="F159" s="341" t="s">
        <v>509</v>
      </c>
      <c r="G159" s="288"/>
      <c r="H159" s="340" t="s">
        <v>571</v>
      </c>
      <c r="I159" s="340" t="s">
        <v>511</v>
      </c>
      <c r="J159" s="340" t="s">
        <v>572</v>
      </c>
      <c r="K159" s="336"/>
    </row>
    <row r="160" s="1" customFormat="1" ht="15" customHeight="1">
      <c r="B160" s="313"/>
      <c r="C160" s="340" t="s">
        <v>573</v>
      </c>
      <c r="D160" s="288"/>
      <c r="E160" s="288"/>
      <c r="F160" s="341" t="s">
        <v>509</v>
      </c>
      <c r="G160" s="288"/>
      <c r="H160" s="340" t="s">
        <v>574</v>
      </c>
      <c r="I160" s="340" t="s">
        <v>544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575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503</v>
      </c>
      <c r="D166" s="303"/>
      <c r="E166" s="303"/>
      <c r="F166" s="303" t="s">
        <v>504</v>
      </c>
      <c r="G166" s="345"/>
      <c r="H166" s="346" t="s">
        <v>55</v>
      </c>
      <c r="I166" s="346" t="s">
        <v>58</v>
      </c>
      <c r="J166" s="303" t="s">
        <v>505</v>
      </c>
      <c r="K166" s="280"/>
    </row>
    <row r="167" s="1" customFormat="1" ht="17.25" customHeight="1">
      <c r="B167" s="281"/>
      <c r="C167" s="305" t="s">
        <v>506</v>
      </c>
      <c r="D167" s="305"/>
      <c r="E167" s="305"/>
      <c r="F167" s="306" t="s">
        <v>507</v>
      </c>
      <c r="G167" s="347"/>
      <c r="H167" s="348"/>
      <c r="I167" s="348"/>
      <c r="J167" s="305" t="s">
        <v>508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512</v>
      </c>
      <c r="D169" s="288"/>
      <c r="E169" s="288"/>
      <c r="F169" s="311" t="s">
        <v>509</v>
      </c>
      <c r="G169" s="288"/>
      <c r="H169" s="288" t="s">
        <v>549</v>
      </c>
      <c r="I169" s="288" t="s">
        <v>511</v>
      </c>
      <c r="J169" s="288">
        <v>120</v>
      </c>
      <c r="K169" s="336"/>
    </row>
    <row r="170" s="1" customFormat="1" ht="15" customHeight="1">
      <c r="B170" s="313"/>
      <c r="C170" s="288" t="s">
        <v>558</v>
      </c>
      <c r="D170" s="288"/>
      <c r="E170" s="288"/>
      <c r="F170" s="311" t="s">
        <v>509</v>
      </c>
      <c r="G170" s="288"/>
      <c r="H170" s="288" t="s">
        <v>559</v>
      </c>
      <c r="I170" s="288" t="s">
        <v>511</v>
      </c>
      <c r="J170" s="288" t="s">
        <v>560</v>
      </c>
      <c r="K170" s="336"/>
    </row>
    <row r="171" s="1" customFormat="1" ht="15" customHeight="1">
      <c r="B171" s="313"/>
      <c r="C171" s="288" t="s">
        <v>457</v>
      </c>
      <c r="D171" s="288"/>
      <c r="E171" s="288"/>
      <c r="F171" s="311" t="s">
        <v>509</v>
      </c>
      <c r="G171" s="288"/>
      <c r="H171" s="288" t="s">
        <v>576</v>
      </c>
      <c r="I171" s="288" t="s">
        <v>511</v>
      </c>
      <c r="J171" s="288" t="s">
        <v>560</v>
      </c>
      <c r="K171" s="336"/>
    </row>
    <row r="172" s="1" customFormat="1" ht="15" customHeight="1">
      <c r="B172" s="313"/>
      <c r="C172" s="288" t="s">
        <v>514</v>
      </c>
      <c r="D172" s="288"/>
      <c r="E172" s="288"/>
      <c r="F172" s="311" t="s">
        <v>515</v>
      </c>
      <c r="G172" s="288"/>
      <c r="H172" s="288" t="s">
        <v>576</v>
      </c>
      <c r="I172" s="288" t="s">
        <v>511</v>
      </c>
      <c r="J172" s="288">
        <v>50</v>
      </c>
      <c r="K172" s="336"/>
    </row>
    <row r="173" s="1" customFormat="1" ht="15" customHeight="1">
      <c r="B173" s="313"/>
      <c r="C173" s="288" t="s">
        <v>517</v>
      </c>
      <c r="D173" s="288"/>
      <c r="E173" s="288"/>
      <c r="F173" s="311" t="s">
        <v>509</v>
      </c>
      <c r="G173" s="288"/>
      <c r="H173" s="288" t="s">
        <v>576</v>
      </c>
      <c r="I173" s="288" t="s">
        <v>519</v>
      </c>
      <c r="J173" s="288"/>
      <c r="K173" s="336"/>
    </row>
    <row r="174" s="1" customFormat="1" ht="15" customHeight="1">
      <c r="B174" s="313"/>
      <c r="C174" s="288" t="s">
        <v>528</v>
      </c>
      <c r="D174" s="288"/>
      <c r="E174" s="288"/>
      <c r="F174" s="311" t="s">
        <v>515</v>
      </c>
      <c r="G174" s="288"/>
      <c r="H174" s="288" t="s">
        <v>576</v>
      </c>
      <c r="I174" s="288" t="s">
        <v>511</v>
      </c>
      <c r="J174" s="288">
        <v>50</v>
      </c>
      <c r="K174" s="336"/>
    </row>
    <row r="175" s="1" customFormat="1" ht="15" customHeight="1">
      <c r="B175" s="313"/>
      <c r="C175" s="288" t="s">
        <v>536</v>
      </c>
      <c r="D175" s="288"/>
      <c r="E175" s="288"/>
      <c r="F175" s="311" t="s">
        <v>515</v>
      </c>
      <c r="G175" s="288"/>
      <c r="H175" s="288" t="s">
        <v>576</v>
      </c>
      <c r="I175" s="288" t="s">
        <v>511</v>
      </c>
      <c r="J175" s="288">
        <v>50</v>
      </c>
      <c r="K175" s="336"/>
    </row>
    <row r="176" s="1" customFormat="1" ht="15" customHeight="1">
      <c r="B176" s="313"/>
      <c r="C176" s="288" t="s">
        <v>534</v>
      </c>
      <c r="D176" s="288"/>
      <c r="E176" s="288"/>
      <c r="F176" s="311" t="s">
        <v>515</v>
      </c>
      <c r="G176" s="288"/>
      <c r="H176" s="288" t="s">
        <v>576</v>
      </c>
      <c r="I176" s="288" t="s">
        <v>511</v>
      </c>
      <c r="J176" s="288">
        <v>50</v>
      </c>
      <c r="K176" s="336"/>
    </row>
    <row r="177" s="1" customFormat="1" ht="15" customHeight="1">
      <c r="B177" s="313"/>
      <c r="C177" s="288" t="s">
        <v>106</v>
      </c>
      <c r="D177" s="288"/>
      <c r="E177" s="288"/>
      <c r="F177" s="311" t="s">
        <v>509</v>
      </c>
      <c r="G177" s="288"/>
      <c r="H177" s="288" t="s">
        <v>577</v>
      </c>
      <c r="I177" s="288" t="s">
        <v>578</v>
      </c>
      <c r="J177" s="288"/>
      <c r="K177" s="336"/>
    </row>
    <row r="178" s="1" customFormat="1" ht="15" customHeight="1">
      <c r="B178" s="313"/>
      <c r="C178" s="288" t="s">
        <v>58</v>
      </c>
      <c r="D178" s="288"/>
      <c r="E178" s="288"/>
      <c r="F178" s="311" t="s">
        <v>509</v>
      </c>
      <c r="G178" s="288"/>
      <c r="H178" s="288" t="s">
        <v>579</v>
      </c>
      <c r="I178" s="288" t="s">
        <v>580</v>
      </c>
      <c r="J178" s="288">
        <v>1</v>
      </c>
      <c r="K178" s="336"/>
    </row>
    <row r="179" s="1" customFormat="1" ht="15" customHeight="1">
      <c r="B179" s="313"/>
      <c r="C179" s="288" t="s">
        <v>54</v>
      </c>
      <c r="D179" s="288"/>
      <c r="E179" s="288"/>
      <c r="F179" s="311" t="s">
        <v>509</v>
      </c>
      <c r="G179" s="288"/>
      <c r="H179" s="288" t="s">
        <v>581</v>
      </c>
      <c r="I179" s="288" t="s">
        <v>511</v>
      </c>
      <c r="J179" s="288">
        <v>20</v>
      </c>
      <c r="K179" s="336"/>
    </row>
    <row r="180" s="1" customFormat="1" ht="15" customHeight="1">
      <c r="B180" s="313"/>
      <c r="C180" s="288" t="s">
        <v>55</v>
      </c>
      <c r="D180" s="288"/>
      <c r="E180" s="288"/>
      <c r="F180" s="311" t="s">
        <v>509</v>
      </c>
      <c r="G180" s="288"/>
      <c r="H180" s="288" t="s">
        <v>582</v>
      </c>
      <c r="I180" s="288" t="s">
        <v>511</v>
      </c>
      <c r="J180" s="288">
        <v>255</v>
      </c>
      <c r="K180" s="336"/>
    </row>
    <row r="181" s="1" customFormat="1" ht="15" customHeight="1">
      <c r="B181" s="313"/>
      <c r="C181" s="288" t="s">
        <v>107</v>
      </c>
      <c r="D181" s="288"/>
      <c r="E181" s="288"/>
      <c r="F181" s="311" t="s">
        <v>509</v>
      </c>
      <c r="G181" s="288"/>
      <c r="H181" s="288" t="s">
        <v>473</v>
      </c>
      <c r="I181" s="288" t="s">
        <v>511</v>
      </c>
      <c r="J181" s="288">
        <v>10</v>
      </c>
      <c r="K181" s="336"/>
    </row>
    <row r="182" s="1" customFormat="1" ht="15" customHeight="1">
      <c r="B182" s="313"/>
      <c r="C182" s="288" t="s">
        <v>108</v>
      </c>
      <c r="D182" s="288"/>
      <c r="E182" s="288"/>
      <c r="F182" s="311" t="s">
        <v>509</v>
      </c>
      <c r="G182" s="288"/>
      <c r="H182" s="288" t="s">
        <v>583</v>
      </c>
      <c r="I182" s="288" t="s">
        <v>544</v>
      </c>
      <c r="J182" s="288"/>
      <c r="K182" s="336"/>
    </row>
    <row r="183" s="1" customFormat="1" ht="15" customHeight="1">
      <c r="B183" s="313"/>
      <c r="C183" s="288" t="s">
        <v>584</v>
      </c>
      <c r="D183" s="288"/>
      <c r="E183" s="288"/>
      <c r="F183" s="311" t="s">
        <v>509</v>
      </c>
      <c r="G183" s="288"/>
      <c r="H183" s="288" t="s">
        <v>585</v>
      </c>
      <c r="I183" s="288" t="s">
        <v>544</v>
      </c>
      <c r="J183" s="288"/>
      <c r="K183" s="336"/>
    </row>
    <row r="184" s="1" customFormat="1" ht="15" customHeight="1">
      <c r="B184" s="313"/>
      <c r="C184" s="288" t="s">
        <v>573</v>
      </c>
      <c r="D184" s="288"/>
      <c r="E184" s="288"/>
      <c r="F184" s="311" t="s">
        <v>509</v>
      </c>
      <c r="G184" s="288"/>
      <c r="H184" s="288" t="s">
        <v>586</v>
      </c>
      <c r="I184" s="288" t="s">
        <v>544</v>
      </c>
      <c r="J184" s="288"/>
      <c r="K184" s="336"/>
    </row>
    <row r="185" s="1" customFormat="1" ht="15" customHeight="1">
      <c r="B185" s="313"/>
      <c r="C185" s="288" t="s">
        <v>110</v>
      </c>
      <c r="D185" s="288"/>
      <c r="E185" s="288"/>
      <c r="F185" s="311" t="s">
        <v>515</v>
      </c>
      <c r="G185" s="288"/>
      <c r="H185" s="288" t="s">
        <v>587</v>
      </c>
      <c r="I185" s="288" t="s">
        <v>511</v>
      </c>
      <c r="J185" s="288">
        <v>50</v>
      </c>
      <c r="K185" s="336"/>
    </row>
    <row r="186" s="1" customFormat="1" ht="15" customHeight="1">
      <c r="B186" s="313"/>
      <c r="C186" s="288" t="s">
        <v>588</v>
      </c>
      <c r="D186" s="288"/>
      <c r="E186" s="288"/>
      <c r="F186" s="311" t="s">
        <v>515</v>
      </c>
      <c r="G186" s="288"/>
      <c r="H186" s="288" t="s">
        <v>589</v>
      </c>
      <c r="I186" s="288" t="s">
        <v>590</v>
      </c>
      <c r="J186" s="288"/>
      <c r="K186" s="336"/>
    </row>
    <row r="187" s="1" customFormat="1" ht="15" customHeight="1">
      <c r="B187" s="313"/>
      <c r="C187" s="288" t="s">
        <v>591</v>
      </c>
      <c r="D187" s="288"/>
      <c r="E187" s="288"/>
      <c r="F187" s="311" t="s">
        <v>515</v>
      </c>
      <c r="G187" s="288"/>
      <c r="H187" s="288" t="s">
        <v>592</v>
      </c>
      <c r="I187" s="288" t="s">
        <v>590</v>
      </c>
      <c r="J187" s="288"/>
      <c r="K187" s="336"/>
    </row>
    <row r="188" s="1" customFormat="1" ht="15" customHeight="1">
      <c r="B188" s="313"/>
      <c r="C188" s="288" t="s">
        <v>593</v>
      </c>
      <c r="D188" s="288"/>
      <c r="E188" s="288"/>
      <c r="F188" s="311" t="s">
        <v>515</v>
      </c>
      <c r="G188" s="288"/>
      <c r="H188" s="288" t="s">
        <v>594</v>
      </c>
      <c r="I188" s="288" t="s">
        <v>590</v>
      </c>
      <c r="J188" s="288"/>
      <c r="K188" s="336"/>
    </row>
    <row r="189" s="1" customFormat="1" ht="15" customHeight="1">
      <c r="B189" s="313"/>
      <c r="C189" s="349" t="s">
        <v>595</v>
      </c>
      <c r="D189" s="288"/>
      <c r="E189" s="288"/>
      <c r="F189" s="311" t="s">
        <v>515</v>
      </c>
      <c r="G189" s="288"/>
      <c r="H189" s="288" t="s">
        <v>596</v>
      </c>
      <c r="I189" s="288" t="s">
        <v>597</v>
      </c>
      <c r="J189" s="350" t="s">
        <v>598</v>
      </c>
      <c r="K189" s="336"/>
    </row>
    <row r="190" s="17" customFormat="1" ht="15" customHeight="1">
      <c r="B190" s="351"/>
      <c r="C190" s="352" t="s">
        <v>599</v>
      </c>
      <c r="D190" s="353"/>
      <c r="E190" s="353"/>
      <c r="F190" s="354" t="s">
        <v>515</v>
      </c>
      <c r="G190" s="353"/>
      <c r="H190" s="353" t="s">
        <v>600</v>
      </c>
      <c r="I190" s="353" t="s">
        <v>597</v>
      </c>
      <c r="J190" s="355" t="s">
        <v>598</v>
      </c>
      <c r="K190" s="356"/>
    </row>
    <row r="191" s="1" customFormat="1" ht="15" customHeight="1">
      <c r="B191" s="313"/>
      <c r="C191" s="349" t="s">
        <v>43</v>
      </c>
      <c r="D191" s="288"/>
      <c r="E191" s="288"/>
      <c r="F191" s="311" t="s">
        <v>509</v>
      </c>
      <c r="G191" s="288"/>
      <c r="H191" s="285" t="s">
        <v>601</v>
      </c>
      <c r="I191" s="288" t="s">
        <v>602</v>
      </c>
      <c r="J191" s="288"/>
      <c r="K191" s="336"/>
    </row>
    <row r="192" s="1" customFormat="1" ht="15" customHeight="1">
      <c r="B192" s="313"/>
      <c r="C192" s="349" t="s">
        <v>603</v>
      </c>
      <c r="D192" s="288"/>
      <c r="E192" s="288"/>
      <c r="F192" s="311" t="s">
        <v>509</v>
      </c>
      <c r="G192" s="288"/>
      <c r="H192" s="288" t="s">
        <v>604</v>
      </c>
      <c r="I192" s="288" t="s">
        <v>544</v>
      </c>
      <c r="J192" s="288"/>
      <c r="K192" s="336"/>
    </row>
    <row r="193" s="1" customFormat="1" ht="15" customHeight="1">
      <c r="B193" s="313"/>
      <c r="C193" s="349" t="s">
        <v>605</v>
      </c>
      <c r="D193" s="288"/>
      <c r="E193" s="288"/>
      <c r="F193" s="311" t="s">
        <v>509</v>
      </c>
      <c r="G193" s="288"/>
      <c r="H193" s="288" t="s">
        <v>606</v>
      </c>
      <c r="I193" s="288" t="s">
        <v>544</v>
      </c>
      <c r="J193" s="288"/>
      <c r="K193" s="336"/>
    </row>
    <row r="194" s="1" customFormat="1" ht="15" customHeight="1">
      <c r="B194" s="313"/>
      <c r="C194" s="349" t="s">
        <v>607</v>
      </c>
      <c r="D194" s="288"/>
      <c r="E194" s="288"/>
      <c r="F194" s="311" t="s">
        <v>515</v>
      </c>
      <c r="G194" s="288"/>
      <c r="H194" s="288" t="s">
        <v>608</v>
      </c>
      <c r="I194" s="288" t="s">
        <v>544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609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610</v>
      </c>
      <c r="D201" s="358"/>
      <c r="E201" s="358"/>
      <c r="F201" s="358" t="s">
        <v>611</v>
      </c>
      <c r="G201" s="359"/>
      <c r="H201" s="358" t="s">
        <v>612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602</v>
      </c>
      <c r="D203" s="288"/>
      <c r="E203" s="288"/>
      <c r="F203" s="311" t="s">
        <v>44</v>
      </c>
      <c r="G203" s="288"/>
      <c r="H203" s="288" t="s">
        <v>613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45</v>
      </c>
      <c r="G204" s="288"/>
      <c r="H204" s="288" t="s">
        <v>614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48</v>
      </c>
      <c r="G205" s="288"/>
      <c r="H205" s="288" t="s">
        <v>615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46</v>
      </c>
      <c r="G206" s="288"/>
      <c r="H206" s="288" t="s">
        <v>616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47</v>
      </c>
      <c r="G207" s="288"/>
      <c r="H207" s="288" t="s">
        <v>617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556</v>
      </c>
      <c r="D209" s="288"/>
      <c r="E209" s="288"/>
      <c r="F209" s="311" t="s">
        <v>80</v>
      </c>
      <c r="G209" s="288"/>
      <c r="H209" s="288" t="s">
        <v>618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451</v>
      </c>
      <c r="G210" s="288"/>
      <c r="H210" s="288" t="s">
        <v>452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449</v>
      </c>
      <c r="G211" s="288"/>
      <c r="H211" s="288" t="s">
        <v>619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453</v>
      </c>
      <c r="G212" s="349"/>
      <c r="H212" s="340" t="s">
        <v>454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455</v>
      </c>
      <c r="G213" s="349"/>
      <c r="H213" s="340" t="s">
        <v>620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580</v>
      </c>
      <c r="D215" s="288"/>
      <c r="E215" s="288"/>
      <c r="F215" s="311">
        <v>1</v>
      </c>
      <c r="G215" s="349"/>
      <c r="H215" s="340" t="s">
        <v>621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622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623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624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2025-03-13T11:04:18Z</dcterms:created>
  <dcterms:modified xsi:type="dcterms:W3CDTF">2025-03-13T11:04:22Z</dcterms:modified>
</cp:coreProperties>
</file>