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tavová\Desktop\Rozpočty\DEKPROJEKT\ZŠ Bílina Aléská_nová\Výkaz výměr_odevzdání\"/>
    </mc:Choice>
  </mc:AlternateContent>
  <bookViews>
    <workbookView xWindow="0" yWindow="0" windowWidth="0" windowHeight="0"/>
  </bookViews>
  <sheets>
    <sheet name="Rekapitulace stavby" sheetId="1" r:id="rId1"/>
    <sheet name="SO 00 - Vedlejší rozpočto..." sheetId="2" r:id="rId2"/>
    <sheet name="SO 01 - Střecha A" sheetId="3" r:id="rId3"/>
    <sheet name="SO 02 - Střecha B" sheetId="4" r:id="rId4"/>
    <sheet name="SO 03 - Střecha C" sheetId="5" r:id="rId5"/>
    <sheet name="SO 04 - Střecha C1" sheetId="6" r:id="rId6"/>
    <sheet name="SO 05 - Střecha C2" sheetId="7" r:id="rId7"/>
    <sheet name="SO 06 - Střecha D" sheetId="8" r:id="rId8"/>
    <sheet name="SO 07 - Střecha E" sheetId="9" r:id="rId9"/>
    <sheet name="SO 08 - Střecha F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'SO 00 - Vedlejší rozpočto...'!$C$79:$K$92</definedName>
    <definedName name="_xlnm.Print_Area" localSheetId="1">'SO 00 - Vedlejší rozpočto...'!$C$4:$J$39,'SO 00 - Vedlejší rozpočto...'!$C$45:$J$61,'SO 00 - Vedlejší rozpočto...'!$C$67:$K$92</definedName>
    <definedName name="_xlnm.Print_Titles" localSheetId="1">'SO 00 - Vedlejší rozpočto...'!$79:$79</definedName>
    <definedName name="_xlnm._FilterDatabase" localSheetId="2" hidden="1">'SO 01 - Střecha A'!$C$93:$K$459</definedName>
    <definedName name="_xlnm.Print_Area" localSheetId="2">'SO 01 - Střecha A'!$C$4:$J$39,'SO 01 - Střecha A'!$C$45:$J$75,'SO 01 - Střecha A'!$C$81:$K$459</definedName>
    <definedName name="_xlnm.Print_Titles" localSheetId="2">'SO 01 - Střecha A'!$93:$93</definedName>
    <definedName name="_xlnm._FilterDatabase" localSheetId="3" hidden="1">'SO 02 - Střecha B'!$C$93:$K$447</definedName>
    <definedName name="_xlnm.Print_Area" localSheetId="3">'SO 02 - Střecha B'!$C$4:$J$39,'SO 02 - Střecha B'!$C$45:$J$75,'SO 02 - Střecha B'!$C$81:$K$447</definedName>
    <definedName name="_xlnm.Print_Titles" localSheetId="3">'SO 02 - Střecha B'!$93:$93</definedName>
    <definedName name="_xlnm._FilterDatabase" localSheetId="4" hidden="1">'SO 03 - Střecha C'!$C$93:$K$435</definedName>
    <definedName name="_xlnm.Print_Area" localSheetId="4">'SO 03 - Střecha C'!$C$4:$J$39,'SO 03 - Střecha C'!$C$45:$J$75,'SO 03 - Střecha C'!$C$81:$K$435</definedName>
    <definedName name="_xlnm.Print_Titles" localSheetId="4">'SO 03 - Střecha C'!$93:$93</definedName>
    <definedName name="_xlnm._FilterDatabase" localSheetId="5" hidden="1">'SO 04 - Střecha C1'!$C$94:$K$463</definedName>
    <definedName name="_xlnm.Print_Area" localSheetId="5">'SO 04 - Střecha C1'!$C$4:$J$39,'SO 04 - Střecha C1'!$C$45:$J$76,'SO 04 - Střecha C1'!$C$82:$K$463</definedName>
    <definedName name="_xlnm.Print_Titles" localSheetId="5">'SO 04 - Střecha C1'!$94:$94</definedName>
    <definedName name="_xlnm._FilterDatabase" localSheetId="6" hidden="1">'SO 05 - Střecha C2'!$C$93:$K$434</definedName>
    <definedName name="_xlnm.Print_Area" localSheetId="6">'SO 05 - Střecha C2'!$C$4:$J$39,'SO 05 - Střecha C2'!$C$45:$J$75,'SO 05 - Střecha C2'!$C$81:$K$434</definedName>
    <definedName name="_xlnm.Print_Titles" localSheetId="6">'SO 05 - Střecha C2'!$93:$93</definedName>
    <definedName name="_xlnm._FilterDatabase" localSheetId="7" hidden="1">'SO 06 - Střecha D'!$C$93:$K$470</definedName>
    <definedName name="_xlnm.Print_Area" localSheetId="7">'SO 06 - Střecha D'!$C$4:$J$39,'SO 06 - Střecha D'!$C$45:$J$75,'SO 06 - Střecha D'!$C$81:$K$470</definedName>
    <definedName name="_xlnm.Print_Titles" localSheetId="7">'SO 06 - Střecha D'!$93:$93</definedName>
    <definedName name="_xlnm._FilterDatabase" localSheetId="8" hidden="1">'SO 07 - Střecha E'!$C$94:$K$475</definedName>
    <definedName name="_xlnm.Print_Area" localSheetId="8">'SO 07 - Střecha E'!$C$4:$J$39,'SO 07 - Střecha E'!$C$45:$J$76,'SO 07 - Střecha E'!$C$82:$K$475</definedName>
    <definedName name="_xlnm.Print_Titles" localSheetId="8">'SO 07 - Střecha E'!$94:$94</definedName>
    <definedName name="_xlnm._FilterDatabase" localSheetId="9" hidden="1">'SO 08 - Střecha F'!$C$94:$K$459</definedName>
    <definedName name="_xlnm.Print_Area" localSheetId="9">'SO 08 - Střecha F'!$C$4:$J$39,'SO 08 - Střecha F'!$C$45:$J$76,'SO 08 - Střecha F'!$C$82:$K$459</definedName>
    <definedName name="_xlnm.Print_Titles" localSheetId="9">'SO 08 - Střecha F'!$94:$94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6"/>
  <c r="BH446"/>
  <c r="BG446"/>
  <c r="BF446"/>
  <c r="T446"/>
  <c r="R446"/>
  <c r="P446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R435"/>
  <c r="P435"/>
  <c r="BI431"/>
  <c r="BH431"/>
  <c r="BG431"/>
  <c r="BF431"/>
  <c r="T431"/>
  <c r="R431"/>
  <c r="P431"/>
  <c r="BI428"/>
  <c r="BH428"/>
  <c r="BG428"/>
  <c r="BF428"/>
  <c r="T428"/>
  <c r="R428"/>
  <c r="P428"/>
  <c r="BI424"/>
  <c r="BH424"/>
  <c r="BG424"/>
  <c r="BF424"/>
  <c r="T424"/>
  <c r="R424"/>
  <c r="P424"/>
  <c r="BI420"/>
  <c r="BH420"/>
  <c r="BG420"/>
  <c r="BF420"/>
  <c r="T420"/>
  <c r="R420"/>
  <c r="P420"/>
  <c r="BI414"/>
  <c r="BH414"/>
  <c r="BG414"/>
  <c r="BF414"/>
  <c r="T414"/>
  <c r="R414"/>
  <c r="P414"/>
  <c r="BI411"/>
  <c r="BH411"/>
  <c r="BG411"/>
  <c r="BF411"/>
  <c r="T411"/>
  <c r="R411"/>
  <c r="P411"/>
  <c r="BI406"/>
  <c r="BH406"/>
  <c r="BG406"/>
  <c r="BF406"/>
  <c r="T406"/>
  <c r="R406"/>
  <c r="P406"/>
  <c r="BI401"/>
  <c r="BH401"/>
  <c r="BG401"/>
  <c r="BF401"/>
  <c r="T401"/>
  <c r="R401"/>
  <c r="P401"/>
  <c r="BI396"/>
  <c r="BH396"/>
  <c r="BG396"/>
  <c r="BF396"/>
  <c r="T396"/>
  <c r="R396"/>
  <c r="P396"/>
  <c r="BI395"/>
  <c r="BH395"/>
  <c r="BG395"/>
  <c r="BF395"/>
  <c r="T395"/>
  <c r="R395"/>
  <c r="P395"/>
  <c r="BI392"/>
  <c r="BH392"/>
  <c r="BG392"/>
  <c r="BF392"/>
  <c r="T392"/>
  <c r="R392"/>
  <c r="P392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3"/>
  <c r="BH373"/>
  <c r="BG373"/>
  <c r="BF373"/>
  <c r="T373"/>
  <c r="R373"/>
  <c r="P373"/>
  <c r="BI368"/>
  <c r="BH368"/>
  <c r="BG368"/>
  <c r="BF368"/>
  <c r="T368"/>
  <c r="R368"/>
  <c r="P368"/>
  <c r="BI365"/>
  <c r="BH365"/>
  <c r="BG365"/>
  <c r="BF365"/>
  <c r="T365"/>
  <c r="R365"/>
  <c r="P365"/>
  <c r="BI360"/>
  <c r="BH360"/>
  <c r="BG360"/>
  <c r="BF360"/>
  <c r="T360"/>
  <c r="R360"/>
  <c r="P360"/>
  <c r="BI353"/>
  <c r="BH353"/>
  <c r="BG353"/>
  <c r="BF353"/>
  <c r="T353"/>
  <c r="R353"/>
  <c r="P353"/>
  <c r="BI347"/>
  <c r="BH347"/>
  <c r="BG347"/>
  <c r="BF347"/>
  <c r="T347"/>
  <c r="R347"/>
  <c r="P347"/>
  <c r="BI340"/>
  <c r="BH340"/>
  <c r="BG340"/>
  <c r="BF340"/>
  <c r="T340"/>
  <c r="R340"/>
  <c r="P340"/>
  <c r="BI334"/>
  <c r="BH334"/>
  <c r="BG334"/>
  <c r="BF334"/>
  <c r="T334"/>
  <c r="R334"/>
  <c r="P334"/>
  <c r="BI332"/>
  <c r="BH332"/>
  <c r="BG332"/>
  <c r="BF332"/>
  <c r="T332"/>
  <c r="R332"/>
  <c r="P332"/>
  <c r="BI325"/>
  <c r="BH325"/>
  <c r="BG325"/>
  <c r="BF325"/>
  <c r="T325"/>
  <c r="R325"/>
  <c r="P325"/>
  <c r="BI323"/>
  <c r="BH323"/>
  <c r="BG323"/>
  <c r="BF323"/>
  <c r="T323"/>
  <c r="R323"/>
  <c r="P323"/>
  <c r="BI317"/>
  <c r="BH317"/>
  <c r="BG317"/>
  <c r="BF317"/>
  <c r="T317"/>
  <c r="R317"/>
  <c r="P317"/>
  <c r="BI310"/>
  <c r="BH310"/>
  <c r="BG310"/>
  <c r="BF310"/>
  <c r="T310"/>
  <c r="R310"/>
  <c r="P310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0"/>
  <c r="BH290"/>
  <c r="BG290"/>
  <c r="BF290"/>
  <c r="T290"/>
  <c r="R290"/>
  <c r="P290"/>
  <c r="BI283"/>
  <c r="BH283"/>
  <c r="BG283"/>
  <c r="BF283"/>
  <c r="T283"/>
  <c r="R283"/>
  <c r="P283"/>
  <c r="BI276"/>
  <c r="BH276"/>
  <c r="BG276"/>
  <c r="BF276"/>
  <c r="T276"/>
  <c r="R276"/>
  <c r="P276"/>
  <c r="BI269"/>
  <c r="BH269"/>
  <c r="BG269"/>
  <c r="BF269"/>
  <c r="T269"/>
  <c r="R269"/>
  <c r="P269"/>
  <c r="BI263"/>
  <c r="BH263"/>
  <c r="BG263"/>
  <c r="BF263"/>
  <c r="T263"/>
  <c r="R263"/>
  <c r="P263"/>
  <c r="BI258"/>
  <c r="BH258"/>
  <c r="BG258"/>
  <c r="BF258"/>
  <c r="T258"/>
  <c r="R258"/>
  <c r="P258"/>
  <c r="BI252"/>
  <c r="BH252"/>
  <c r="BG252"/>
  <c r="BF252"/>
  <c r="T252"/>
  <c r="R252"/>
  <c r="P252"/>
  <c r="BI247"/>
  <c r="BH247"/>
  <c r="BG247"/>
  <c r="BF247"/>
  <c r="T247"/>
  <c r="R247"/>
  <c r="P247"/>
  <c r="BI241"/>
  <c r="BH241"/>
  <c r="BG241"/>
  <c r="BF241"/>
  <c r="T241"/>
  <c r="R241"/>
  <c r="P241"/>
  <c r="BI236"/>
  <c r="BH236"/>
  <c r="BG236"/>
  <c r="BF236"/>
  <c r="T236"/>
  <c r="R236"/>
  <c r="P236"/>
  <c r="BI229"/>
  <c r="BH229"/>
  <c r="BG229"/>
  <c r="BF229"/>
  <c r="T229"/>
  <c r="R229"/>
  <c r="P229"/>
  <c r="BI224"/>
  <c r="BH224"/>
  <c r="BG224"/>
  <c r="BF224"/>
  <c r="T224"/>
  <c r="R224"/>
  <c r="P224"/>
  <c r="BI218"/>
  <c r="BH218"/>
  <c r="BG218"/>
  <c r="BF218"/>
  <c r="T218"/>
  <c r="R218"/>
  <c r="P218"/>
  <c r="BI212"/>
  <c r="BH212"/>
  <c r="BG212"/>
  <c r="BF212"/>
  <c r="T212"/>
  <c r="R212"/>
  <c r="P212"/>
  <c r="BI205"/>
  <c r="BH205"/>
  <c r="BG205"/>
  <c r="BF205"/>
  <c r="T205"/>
  <c r="R205"/>
  <c r="P205"/>
  <c r="BI200"/>
  <c r="BH200"/>
  <c r="BG200"/>
  <c r="BF200"/>
  <c r="T200"/>
  <c r="R200"/>
  <c r="P200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1"/>
  <c r="BH181"/>
  <c r="BG181"/>
  <c r="BF181"/>
  <c r="T181"/>
  <c r="R181"/>
  <c r="P181"/>
  <c r="BI173"/>
  <c r="BH173"/>
  <c r="BG173"/>
  <c r="BF173"/>
  <c r="T173"/>
  <c r="R173"/>
  <c r="P173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2"/>
  <c r="BH122"/>
  <c r="BG122"/>
  <c r="BF122"/>
  <c r="T122"/>
  <c r="R122"/>
  <c r="P122"/>
  <c r="BI114"/>
  <c r="BH114"/>
  <c r="BG114"/>
  <c r="BF114"/>
  <c r="T114"/>
  <c r="R114"/>
  <c r="P114"/>
  <c r="BI107"/>
  <c r="BH107"/>
  <c r="BG107"/>
  <c r="BF107"/>
  <c r="T107"/>
  <c r="R107"/>
  <c r="P107"/>
  <c r="BI101"/>
  <c r="BH101"/>
  <c r="BG101"/>
  <c r="BF101"/>
  <c r="T101"/>
  <c r="R101"/>
  <c r="P101"/>
  <c r="BI99"/>
  <c r="BH99"/>
  <c r="BG99"/>
  <c r="BF99"/>
  <c r="T99"/>
  <c r="R99"/>
  <c r="P99"/>
  <c r="J92"/>
  <c r="J91"/>
  <c r="F91"/>
  <c r="F89"/>
  <c r="E87"/>
  <c r="J55"/>
  <c r="J54"/>
  <c r="F54"/>
  <c r="F52"/>
  <c r="E50"/>
  <c r="J18"/>
  <c r="E18"/>
  <c r="F92"/>
  <c r="J17"/>
  <c r="J12"/>
  <c r="J89"/>
  <c r="E7"/>
  <c r="E85"/>
  <c i="9" r="J37"/>
  <c r="J36"/>
  <c i="1" r="AY62"/>
  <c i="9" r="J35"/>
  <c i="1" r="AX62"/>
  <c i="9" r="BI474"/>
  <c r="BH474"/>
  <c r="BG474"/>
  <c r="BF474"/>
  <c r="T474"/>
  <c r="R474"/>
  <c r="P474"/>
  <c r="BI472"/>
  <c r="BH472"/>
  <c r="BG472"/>
  <c r="BF472"/>
  <c r="T472"/>
  <c r="R472"/>
  <c r="P472"/>
  <c r="BI470"/>
  <c r="BH470"/>
  <c r="BG470"/>
  <c r="BF470"/>
  <c r="T470"/>
  <c r="R470"/>
  <c r="P470"/>
  <c r="BI468"/>
  <c r="BH468"/>
  <c r="BG468"/>
  <c r="BF468"/>
  <c r="T468"/>
  <c r="R468"/>
  <c r="P468"/>
  <c r="BI466"/>
  <c r="BH466"/>
  <c r="BG466"/>
  <c r="BF466"/>
  <c r="T466"/>
  <c r="R466"/>
  <c r="P466"/>
  <c r="BI462"/>
  <c r="BH462"/>
  <c r="BG462"/>
  <c r="BF462"/>
  <c r="T462"/>
  <c r="R462"/>
  <c r="P462"/>
  <c r="BI459"/>
  <c r="BH459"/>
  <c r="BG459"/>
  <c r="BF459"/>
  <c r="T459"/>
  <c r="R459"/>
  <c r="P459"/>
  <c r="BI455"/>
  <c r="BH455"/>
  <c r="BG455"/>
  <c r="BF455"/>
  <c r="T455"/>
  <c r="R455"/>
  <c r="P455"/>
  <c r="BI451"/>
  <c r="BH451"/>
  <c r="BG451"/>
  <c r="BF451"/>
  <c r="T451"/>
  <c r="R451"/>
  <c r="P451"/>
  <c r="BI447"/>
  <c r="BH447"/>
  <c r="BG447"/>
  <c r="BF447"/>
  <c r="T447"/>
  <c r="R447"/>
  <c r="P447"/>
  <c r="BI444"/>
  <c r="BH444"/>
  <c r="BG444"/>
  <c r="BF444"/>
  <c r="T444"/>
  <c r="R444"/>
  <c r="P444"/>
  <c r="BI440"/>
  <c r="BH440"/>
  <c r="BG440"/>
  <c r="BF440"/>
  <c r="T440"/>
  <c r="R440"/>
  <c r="P440"/>
  <c r="BI436"/>
  <c r="BH436"/>
  <c r="BG436"/>
  <c r="BF436"/>
  <c r="T436"/>
  <c r="R436"/>
  <c r="P436"/>
  <c r="BI429"/>
  <c r="BH429"/>
  <c r="BG429"/>
  <c r="BF429"/>
  <c r="T429"/>
  <c r="R429"/>
  <c r="P429"/>
  <c r="BI426"/>
  <c r="BH426"/>
  <c r="BG426"/>
  <c r="BF426"/>
  <c r="T426"/>
  <c r="R426"/>
  <c r="P426"/>
  <c r="BI421"/>
  <c r="BH421"/>
  <c r="BG421"/>
  <c r="BF421"/>
  <c r="T421"/>
  <c r="R421"/>
  <c r="P421"/>
  <c r="BI416"/>
  <c r="BH416"/>
  <c r="BG416"/>
  <c r="BF416"/>
  <c r="T416"/>
  <c r="R416"/>
  <c r="P416"/>
  <c r="BI411"/>
  <c r="BH411"/>
  <c r="BG411"/>
  <c r="BF411"/>
  <c r="T411"/>
  <c r="R411"/>
  <c r="P411"/>
  <c r="BI410"/>
  <c r="BH410"/>
  <c r="BG410"/>
  <c r="BF410"/>
  <c r="T410"/>
  <c r="R410"/>
  <c r="P410"/>
  <c r="BI407"/>
  <c r="BH407"/>
  <c r="BG407"/>
  <c r="BF407"/>
  <c r="T407"/>
  <c r="R407"/>
  <c r="P407"/>
  <c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88"/>
  <c r="BH388"/>
  <c r="BG388"/>
  <c r="BF388"/>
  <c r="T388"/>
  <c r="R388"/>
  <c r="P388"/>
  <c r="BI383"/>
  <c r="BH383"/>
  <c r="BG383"/>
  <c r="BF383"/>
  <c r="T383"/>
  <c r="R383"/>
  <c r="P383"/>
  <c r="BI380"/>
  <c r="BH380"/>
  <c r="BG380"/>
  <c r="BF380"/>
  <c r="T380"/>
  <c r="R380"/>
  <c r="P380"/>
  <c r="BI375"/>
  <c r="BH375"/>
  <c r="BG375"/>
  <c r="BF375"/>
  <c r="T375"/>
  <c r="R375"/>
  <c r="P375"/>
  <c r="BI367"/>
  <c r="BH367"/>
  <c r="BG367"/>
  <c r="BF367"/>
  <c r="T367"/>
  <c r="R367"/>
  <c r="P367"/>
  <c r="BI361"/>
  <c r="BH361"/>
  <c r="BG361"/>
  <c r="BF361"/>
  <c r="T361"/>
  <c r="R361"/>
  <c r="P361"/>
  <c r="BI355"/>
  <c r="BH355"/>
  <c r="BG355"/>
  <c r="BF355"/>
  <c r="T355"/>
  <c r="R355"/>
  <c r="P355"/>
  <c r="BI348"/>
  <c r="BH348"/>
  <c r="BG348"/>
  <c r="BF348"/>
  <c r="T348"/>
  <c r="R348"/>
  <c r="P348"/>
  <c r="BI342"/>
  <c r="BH342"/>
  <c r="BG342"/>
  <c r="BF342"/>
  <c r="T342"/>
  <c r="R342"/>
  <c r="P342"/>
  <c r="BI340"/>
  <c r="BH340"/>
  <c r="BG340"/>
  <c r="BF340"/>
  <c r="T340"/>
  <c r="R340"/>
  <c r="P340"/>
  <c r="BI333"/>
  <c r="BH333"/>
  <c r="BG333"/>
  <c r="BF333"/>
  <c r="T333"/>
  <c r="R333"/>
  <c r="P333"/>
  <c r="BI331"/>
  <c r="BH331"/>
  <c r="BG331"/>
  <c r="BF331"/>
  <c r="T331"/>
  <c r="R331"/>
  <c r="P331"/>
  <c r="BI325"/>
  <c r="BH325"/>
  <c r="BG325"/>
  <c r="BF325"/>
  <c r="T325"/>
  <c r="R325"/>
  <c r="P325"/>
  <c r="BI317"/>
  <c r="BH317"/>
  <c r="BG317"/>
  <c r="BF317"/>
  <c r="T317"/>
  <c r="R317"/>
  <c r="P317"/>
  <c r="BI310"/>
  <c r="BH310"/>
  <c r="BG310"/>
  <c r="BF310"/>
  <c r="T310"/>
  <c r="R310"/>
  <c r="P310"/>
  <c r="BI307"/>
  <c r="BH307"/>
  <c r="BG307"/>
  <c r="BF307"/>
  <c r="T307"/>
  <c r="R307"/>
  <c r="P307"/>
  <c r="BI303"/>
  <c r="BH303"/>
  <c r="BG303"/>
  <c r="BF303"/>
  <c r="T303"/>
  <c r="R303"/>
  <c r="P303"/>
  <c r="BI296"/>
  <c r="BH296"/>
  <c r="BG296"/>
  <c r="BF296"/>
  <c r="T296"/>
  <c r="R296"/>
  <c r="P296"/>
  <c r="BI289"/>
  <c r="BH289"/>
  <c r="BG289"/>
  <c r="BF289"/>
  <c r="T289"/>
  <c r="R289"/>
  <c r="P289"/>
  <c r="BI282"/>
  <c r="BH282"/>
  <c r="BG282"/>
  <c r="BF282"/>
  <c r="T282"/>
  <c r="R282"/>
  <c r="P282"/>
  <c r="BI275"/>
  <c r="BH275"/>
  <c r="BG275"/>
  <c r="BF275"/>
  <c r="T275"/>
  <c r="R275"/>
  <c r="P275"/>
  <c r="BI267"/>
  <c r="BH267"/>
  <c r="BG267"/>
  <c r="BF267"/>
  <c r="T267"/>
  <c r="R267"/>
  <c r="P267"/>
  <c r="BI262"/>
  <c r="BH262"/>
  <c r="BG262"/>
  <c r="BF262"/>
  <c r="T262"/>
  <c r="R262"/>
  <c r="P262"/>
  <c r="BI256"/>
  <c r="BH256"/>
  <c r="BG256"/>
  <c r="BF256"/>
  <c r="T256"/>
  <c r="R256"/>
  <c r="P256"/>
  <c r="BI250"/>
  <c r="BH250"/>
  <c r="BG250"/>
  <c r="BF250"/>
  <c r="T250"/>
  <c r="R250"/>
  <c r="P250"/>
  <c r="BI245"/>
  <c r="BH245"/>
  <c r="BG245"/>
  <c r="BF245"/>
  <c r="T245"/>
  <c r="R245"/>
  <c r="P245"/>
  <c r="BI239"/>
  <c r="BH239"/>
  <c r="BG239"/>
  <c r="BF239"/>
  <c r="T239"/>
  <c r="R239"/>
  <c r="P239"/>
  <c r="BI234"/>
  <c r="BH234"/>
  <c r="BG234"/>
  <c r="BF234"/>
  <c r="T234"/>
  <c r="R234"/>
  <c r="P234"/>
  <c r="BI228"/>
  <c r="BH228"/>
  <c r="BG228"/>
  <c r="BF228"/>
  <c r="T228"/>
  <c r="R228"/>
  <c r="P228"/>
  <c r="BI223"/>
  <c r="BH223"/>
  <c r="BG223"/>
  <c r="BF223"/>
  <c r="T223"/>
  <c r="R223"/>
  <c r="P223"/>
  <c r="BI217"/>
  <c r="BH217"/>
  <c r="BG217"/>
  <c r="BF217"/>
  <c r="T217"/>
  <c r="R217"/>
  <c r="P217"/>
  <c r="BI211"/>
  <c r="BH211"/>
  <c r="BG211"/>
  <c r="BF211"/>
  <c r="T211"/>
  <c r="R211"/>
  <c r="P211"/>
  <c r="BI204"/>
  <c r="BH204"/>
  <c r="BG204"/>
  <c r="BF204"/>
  <c r="T204"/>
  <c r="R204"/>
  <c r="P204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0"/>
  <c r="BH180"/>
  <c r="BG180"/>
  <c r="BF180"/>
  <c r="T180"/>
  <c r="R180"/>
  <c r="P180"/>
  <c r="BI172"/>
  <c r="BH172"/>
  <c r="BG172"/>
  <c r="BF172"/>
  <c r="T172"/>
  <c r="R172"/>
  <c r="P172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4"/>
  <c r="BH114"/>
  <c r="BG114"/>
  <c r="BF114"/>
  <c r="T114"/>
  <c r="R114"/>
  <c r="P114"/>
  <c r="BI107"/>
  <c r="BH107"/>
  <c r="BG107"/>
  <c r="BF107"/>
  <c r="T107"/>
  <c r="R107"/>
  <c r="P107"/>
  <c r="BI101"/>
  <c r="BH101"/>
  <c r="BG101"/>
  <c r="BF101"/>
  <c r="T101"/>
  <c r="R101"/>
  <c r="P101"/>
  <c r="BI99"/>
  <c r="BH99"/>
  <c r="BG99"/>
  <c r="BF99"/>
  <c r="T99"/>
  <c r="R99"/>
  <c r="P99"/>
  <c r="J92"/>
  <c r="J91"/>
  <c r="F91"/>
  <c r="F89"/>
  <c r="E87"/>
  <c r="J55"/>
  <c r="J54"/>
  <c r="F54"/>
  <c r="F52"/>
  <c r="E50"/>
  <c r="J18"/>
  <c r="E18"/>
  <c r="F55"/>
  <c r="J17"/>
  <c r="J12"/>
  <c r="J89"/>
  <c r="E7"/>
  <c r="E85"/>
  <c i="8" r="J37"/>
  <c r="J36"/>
  <c i="1" r="AY61"/>
  <c i="8" r="J35"/>
  <c i="1" r="AX61"/>
  <c i="8" r="BI469"/>
  <c r="BH469"/>
  <c r="BG469"/>
  <c r="BF469"/>
  <c r="T469"/>
  <c r="R469"/>
  <c r="P469"/>
  <c r="BI465"/>
  <c r="BH465"/>
  <c r="BG465"/>
  <c r="BF465"/>
  <c r="T465"/>
  <c r="R465"/>
  <c r="P465"/>
  <c r="BI461"/>
  <c r="BH461"/>
  <c r="BG461"/>
  <c r="BF461"/>
  <c r="T461"/>
  <c r="R461"/>
  <c r="P461"/>
  <c r="BI457"/>
  <c r="BH457"/>
  <c r="BG457"/>
  <c r="BF457"/>
  <c r="T457"/>
  <c r="R457"/>
  <c r="P457"/>
  <c r="BI454"/>
  <c r="BH454"/>
  <c r="BG454"/>
  <c r="BF454"/>
  <c r="T454"/>
  <c r="R454"/>
  <c r="P454"/>
  <c r="BI450"/>
  <c r="BH450"/>
  <c r="BG450"/>
  <c r="BF450"/>
  <c r="T450"/>
  <c r="R450"/>
  <c r="P450"/>
  <c r="BI446"/>
  <c r="BH446"/>
  <c r="BG446"/>
  <c r="BF446"/>
  <c r="T446"/>
  <c r="R446"/>
  <c r="P446"/>
  <c r="BI439"/>
  <c r="BH439"/>
  <c r="BG439"/>
  <c r="BF439"/>
  <c r="T439"/>
  <c r="R439"/>
  <c r="P439"/>
  <c r="BI436"/>
  <c r="BH436"/>
  <c r="BG436"/>
  <c r="BF436"/>
  <c r="T436"/>
  <c r="R436"/>
  <c r="P436"/>
  <c r="BI431"/>
  <c r="BH431"/>
  <c r="BG431"/>
  <c r="BF431"/>
  <c r="T431"/>
  <c r="R431"/>
  <c r="P431"/>
  <c r="BI426"/>
  <c r="BH426"/>
  <c r="BG426"/>
  <c r="BF426"/>
  <c r="T426"/>
  <c r="R426"/>
  <c r="P426"/>
  <c r="BI421"/>
  <c r="BH421"/>
  <c r="BG421"/>
  <c r="BF421"/>
  <c r="T421"/>
  <c r="R421"/>
  <c r="P421"/>
  <c r="BI420"/>
  <c r="BH420"/>
  <c r="BG420"/>
  <c r="BF420"/>
  <c r="T420"/>
  <c r="R420"/>
  <c r="P420"/>
  <c r="BI417"/>
  <c r="BH417"/>
  <c r="BG417"/>
  <c r="BF417"/>
  <c r="T417"/>
  <c r="R417"/>
  <c r="P417"/>
  <c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R403"/>
  <c r="P403"/>
  <c r="BI398"/>
  <c r="BH398"/>
  <c r="BG398"/>
  <c r="BF398"/>
  <c r="T398"/>
  <c r="R398"/>
  <c r="P398"/>
  <c r="BI393"/>
  <c r="BH393"/>
  <c r="BG393"/>
  <c r="BF393"/>
  <c r="T393"/>
  <c r="R393"/>
  <c r="P393"/>
  <c r="BI390"/>
  <c r="BH390"/>
  <c r="BG390"/>
  <c r="BF390"/>
  <c r="T390"/>
  <c r="R390"/>
  <c r="P390"/>
  <c r="BI385"/>
  <c r="BH385"/>
  <c r="BG385"/>
  <c r="BF385"/>
  <c r="T385"/>
  <c r="R385"/>
  <c r="P385"/>
  <c r="BI377"/>
  <c r="BH377"/>
  <c r="BG377"/>
  <c r="BF377"/>
  <c r="T377"/>
  <c r="R377"/>
  <c r="P377"/>
  <c r="BI371"/>
  <c r="BH371"/>
  <c r="BG371"/>
  <c r="BF371"/>
  <c r="T371"/>
  <c r="R371"/>
  <c r="P371"/>
  <c r="BI365"/>
  <c r="BH365"/>
  <c r="BG365"/>
  <c r="BF365"/>
  <c r="T365"/>
  <c r="R365"/>
  <c r="P365"/>
  <c r="BI358"/>
  <c r="BH358"/>
  <c r="BG358"/>
  <c r="BF358"/>
  <c r="T358"/>
  <c r="R358"/>
  <c r="P358"/>
  <c r="BI352"/>
  <c r="BH352"/>
  <c r="BG352"/>
  <c r="BF352"/>
  <c r="T352"/>
  <c r="R352"/>
  <c r="P352"/>
  <c r="BI350"/>
  <c r="BH350"/>
  <c r="BG350"/>
  <c r="BF350"/>
  <c r="T350"/>
  <c r="R350"/>
  <c r="P350"/>
  <c r="BI343"/>
  <c r="BH343"/>
  <c r="BG343"/>
  <c r="BF343"/>
  <c r="T343"/>
  <c r="R343"/>
  <c r="P343"/>
  <c r="BI341"/>
  <c r="BH341"/>
  <c r="BG341"/>
  <c r="BF341"/>
  <c r="T341"/>
  <c r="R341"/>
  <c r="P341"/>
  <c r="BI335"/>
  <c r="BH335"/>
  <c r="BG335"/>
  <c r="BF335"/>
  <c r="T335"/>
  <c r="R335"/>
  <c r="P335"/>
  <c r="BI326"/>
  <c r="BH326"/>
  <c r="BG326"/>
  <c r="BF326"/>
  <c r="T326"/>
  <c r="R326"/>
  <c r="P326"/>
  <c r="BI318"/>
  <c r="BH318"/>
  <c r="BG318"/>
  <c r="BF318"/>
  <c r="T318"/>
  <c r="R318"/>
  <c r="P318"/>
  <c r="BI315"/>
  <c r="BH315"/>
  <c r="BG315"/>
  <c r="BF315"/>
  <c r="T315"/>
  <c r="R315"/>
  <c r="P315"/>
  <c r="BI311"/>
  <c r="BH311"/>
  <c r="BG311"/>
  <c r="BF311"/>
  <c r="T311"/>
  <c r="R311"/>
  <c r="P311"/>
  <c r="BI304"/>
  <c r="BH304"/>
  <c r="BG304"/>
  <c r="BF304"/>
  <c r="T304"/>
  <c r="R304"/>
  <c r="P304"/>
  <c r="BI297"/>
  <c r="BH297"/>
  <c r="BG297"/>
  <c r="BF297"/>
  <c r="T297"/>
  <c r="R297"/>
  <c r="P297"/>
  <c r="BI290"/>
  <c r="BH290"/>
  <c r="BG290"/>
  <c r="BF290"/>
  <c r="T290"/>
  <c r="R290"/>
  <c r="P290"/>
  <c r="BI283"/>
  <c r="BH283"/>
  <c r="BG283"/>
  <c r="BF283"/>
  <c r="T283"/>
  <c r="R283"/>
  <c r="P283"/>
  <c r="BI275"/>
  <c r="BH275"/>
  <c r="BG275"/>
  <c r="BF275"/>
  <c r="T275"/>
  <c r="R275"/>
  <c r="P275"/>
  <c r="BI270"/>
  <c r="BH270"/>
  <c r="BG270"/>
  <c r="BF270"/>
  <c r="T270"/>
  <c r="R270"/>
  <c r="P270"/>
  <c r="BI264"/>
  <c r="BH264"/>
  <c r="BG264"/>
  <c r="BF264"/>
  <c r="T264"/>
  <c r="R264"/>
  <c r="P264"/>
  <c r="BI258"/>
  <c r="BH258"/>
  <c r="BG258"/>
  <c r="BF258"/>
  <c r="T258"/>
  <c r="R258"/>
  <c r="P258"/>
  <c r="BI253"/>
  <c r="BH253"/>
  <c r="BG253"/>
  <c r="BF253"/>
  <c r="T253"/>
  <c r="R253"/>
  <c r="P253"/>
  <c r="BI247"/>
  <c r="BH247"/>
  <c r="BG247"/>
  <c r="BF247"/>
  <c r="T247"/>
  <c r="R247"/>
  <c r="P247"/>
  <c r="BI242"/>
  <c r="BH242"/>
  <c r="BG242"/>
  <c r="BF242"/>
  <c r="T242"/>
  <c r="R242"/>
  <c r="P242"/>
  <c r="BI237"/>
  <c r="BH237"/>
  <c r="BG237"/>
  <c r="BF237"/>
  <c r="T237"/>
  <c r="R237"/>
  <c r="P237"/>
  <c r="BI232"/>
  <c r="BH232"/>
  <c r="BG232"/>
  <c r="BF232"/>
  <c r="T232"/>
  <c r="R232"/>
  <c r="P232"/>
  <c r="BI226"/>
  <c r="BH226"/>
  <c r="BG226"/>
  <c r="BF226"/>
  <c r="T226"/>
  <c r="R226"/>
  <c r="P226"/>
  <c r="BI220"/>
  <c r="BH220"/>
  <c r="BG220"/>
  <c r="BF220"/>
  <c r="T220"/>
  <c r="R220"/>
  <c r="P220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1"/>
  <c r="BH201"/>
  <c r="BG201"/>
  <c r="BF201"/>
  <c r="T201"/>
  <c r="R201"/>
  <c r="P201"/>
  <c r="BI196"/>
  <c r="BH196"/>
  <c r="BG196"/>
  <c r="BF196"/>
  <c r="T196"/>
  <c r="R196"/>
  <c r="P196"/>
  <c r="BI189"/>
  <c r="BH189"/>
  <c r="BG189"/>
  <c r="BF189"/>
  <c r="T189"/>
  <c r="R189"/>
  <c r="P189"/>
  <c r="BI181"/>
  <c r="BH181"/>
  <c r="BG181"/>
  <c r="BF181"/>
  <c r="T181"/>
  <c r="R181"/>
  <c r="P181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3"/>
  <c r="BH113"/>
  <c r="BG113"/>
  <c r="BF113"/>
  <c r="T113"/>
  <c r="R113"/>
  <c r="P113"/>
  <c r="BI106"/>
  <c r="BH106"/>
  <c r="BG106"/>
  <c r="BF106"/>
  <c r="T106"/>
  <c r="R106"/>
  <c r="P106"/>
  <c r="BI100"/>
  <c r="BH100"/>
  <c r="BG100"/>
  <c r="BF100"/>
  <c r="T100"/>
  <c r="R100"/>
  <c r="P100"/>
  <c r="BI98"/>
  <c r="BH98"/>
  <c r="BG98"/>
  <c r="BF98"/>
  <c r="T98"/>
  <c r="R98"/>
  <c r="P98"/>
  <c r="J91"/>
  <c r="J90"/>
  <c r="F90"/>
  <c r="F88"/>
  <c r="E86"/>
  <c r="J55"/>
  <c r="J54"/>
  <c r="F54"/>
  <c r="F52"/>
  <c r="E50"/>
  <c r="J18"/>
  <c r="E18"/>
  <c r="F91"/>
  <c r="J17"/>
  <c r="J12"/>
  <c r="J52"/>
  <c r="E7"/>
  <c r="E48"/>
  <c i="7" r="J37"/>
  <c r="J36"/>
  <c i="1" r="AY60"/>
  <c i="7" r="J35"/>
  <c i="1" r="AX60"/>
  <c i="7" r="BI433"/>
  <c r="BH433"/>
  <c r="BG433"/>
  <c r="BF433"/>
  <c r="T433"/>
  <c r="R433"/>
  <c r="P433"/>
  <c r="BI429"/>
  <c r="BH429"/>
  <c r="BG429"/>
  <c r="BF429"/>
  <c r="T429"/>
  <c r="R429"/>
  <c r="P429"/>
  <c r="BI425"/>
  <c r="BH425"/>
  <c r="BG425"/>
  <c r="BF425"/>
  <c r="T425"/>
  <c r="R425"/>
  <c r="P425"/>
  <c r="BI422"/>
  <c r="BH422"/>
  <c r="BG422"/>
  <c r="BF422"/>
  <c r="T422"/>
  <c r="R422"/>
  <c r="P422"/>
  <c r="BI418"/>
  <c r="BH418"/>
  <c r="BG418"/>
  <c r="BF418"/>
  <c r="T418"/>
  <c r="R418"/>
  <c r="P418"/>
  <c r="BI414"/>
  <c r="BH414"/>
  <c r="BG414"/>
  <c r="BF414"/>
  <c r="T414"/>
  <c r="R414"/>
  <c r="P414"/>
  <c r="BI408"/>
  <c r="BH408"/>
  <c r="BG408"/>
  <c r="BF408"/>
  <c r="T408"/>
  <c r="R408"/>
  <c r="P408"/>
  <c r="BI405"/>
  <c r="BH405"/>
  <c r="BG405"/>
  <c r="BF405"/>
  <c r="T405"/>
  <c r="R405"/>
  <c r="P405"/>
  <c r="BI400"/>
  <c r="BH400"/>
  <c r="BG400"/>
  <c r="BF400"/>
  <c r="T400"/>
  <c r="R400"/>
  <c r="P400"/>
  <c r="BI395"/>
  <c r="BH395"/>
  <c r="BG395"/>
  <c r="BF395"/>
  <c r="T395"/>
  <c r="R395"/>
  <c r="P395"/>
  <c r="BI390"/>
  <c r="BH390"/>
  <c r="BG390"/>
  <c r="BF390"/>
  <c r="T390"/>
  <c r="R390"/>
  <c r="P390"/>
  <c r="BI389"/>
  <c r="BH389"/>
  <c r="BG389"/>
  <c r="BF389"/>
  <c r="T389"/>
  <c r="R389"/>
  <c r="P389"/>
  <c r="BI386"/>
  <c r="BH386"/>
  <c r="BG386"/>
  <c r="BF386"/>
  <c r="T386"/>
  <c r="R386"/>
  <c r="P386"/>
  <c r="BI380"/>
  <c r="BH380"/>
  <c r="BG380"/>
  <c r="BF380"/>
  <c r="T380"/>
  <c r="R380"/>
  <c r="P380"/>
  <c r="BI376"/>
  <c r="BH376"/>
  <c r="BG376"/>
  <c r="BF376"/>
  <c r="T376"/>
  <c r="R376"/>
  <c r="P376"/>
  <c r="BI372"/>
  <c r="BH372"/>
  <c r="BG372"/>
  <c r="BF372"/>
  <c r="T372"/>
  <c r="R372"/>
  <c r="P372"/>
  <c r="BI367"/>
  <c r="BH367"/>
  <c r="BG367"/>
  <c r="BF367"/>
  <c r="T367"/>
  <c r="R367"/>
  <c r="P367"/>
  <c r="BI362"/>
  <c r="BH362"/>
  <c r="BG362"/>
  <c r="BF362"/>
  <c r="T362"/>
  <c r="R362"/>
  <c r="P362"/>
  <c r="BI359"/>
  <c r="BH359"/>
  <c r="BG359"/>
  <c r="BF359"/>
  <c r="T359"/>
  <c r="R359"/>
  <c r="P359"/>
  <c r="BI354"/>
  <c r="BH354"/>
  <c r="BG354"/>
  <c r="BF354"/>
  <c r="T354"/>
  <c r="R354"/>
  <c r="P354"/>
  <c r="BI347"/>
  <c r="BH347"/>
  <c r="BG347"/>
  <c r="BF347"/>
  <c r="T347"/>
  <c r="R347"/>
  <c r="P347"/>
  <c r="BI341"/>
  <c r="BH341"/>
  <c r="BG341"/>
  <c r="BF341"/>
  <c r="T341"/>
  <c r="R341"/>
  <c r="P341"/>
  <c r="BI334"/>
  <c r="BH334"/>
  <c r="BG334"/>
  <c r="BF334"/>
  <c r="T334"/>
  <c r="R334"/>
  <c r="P334"/>
  <c r="BI328"/>
  <c r="BH328"/>
  <c r="BG328"/>
  <c r="BF328"/>
  <c r="T328"/>
  <c r="R328"/>
  <c r="P328"/>
  <c r="BI326"/>
  <c r="BH326"/>
  <c r="BG326"/>
  <c r="BF326"/>
  <c r="T326"/>
  <c r="R326"/>
  <c r="P326"/>
  <c r="BI319"/>
  <c r="BH319"/>
  <c r="BG319"/>
  <c r="BF319"/>
  <c r="T319"/>
  <c r="R319"/>
  <c r="P319"/>
  <c r="BI317"/>
  <c r="BH317"/>
  <c r="BG317"/>
  <c r="BF317"/>
  <c r="T317"/>
  <c r="R317"/>
  <c r="P317"/>
  <c r="BI311"/>
  <c r="BH311"/>
  <c r="BG311"/>
  <c r="BF311"/>
  <c r="T311"/>
  <c r="R311"/>
  <c r="P311"/>
  <c r="BI304"/>
  <c r="BH304"/>
  <c r="BG304"/>
  <c r="BF304"/>
  <c r="T304"/>
  <c r="R304"/>
  <c r="P304"/>
  <c r="BI298"/>
  <c r="BH298"/>
  <c r="BG298"/>
  <c r="BF298"/>
  <c r="T298"/>
  <c r="R298"/>
  <c r="P298"/>
  <c r="BI295"/>
  <c r="BH295"/>
  <c r="BG295"/>
  <c r="BF295"/>
  <c r="T295"/>
  <c r="R295"/>
  <c r="P295"/>
  <c r="BI291"/>
  <c r="BH291"/>
  <c r="BG291"/>
  <c r="BF291"/>
  <c r="T291"/>
  <c r="R291"/>
  <c r="P291"/>
  <c r="BI285"/>
  <c r="BH285"/>
  <c r="BG285"/>
  <c r="BF285"/>
  <c r="T285"/>
  <c r="R285"/>
  <c r="P285"/>
  <c r="BI279"/>
  <c r="BH279"/>
  <c r="BG279"/>
  <c r="BF279"/>
  <c r="T279"/>
  <c r="R279"/>
  <c r="P279"/>
  <c r="BI273"/>
  <c r="BH273"/>
  <c r="BG273"/>
  <c r="BF273"/>
  <c r="T273"/>
  <c r="R273"/>
  <c r="P273"/>
  <c r="BI267"/>
  <c r="BH267"/>
  <c r="BG267"/>
  <c r="BF267"/>
  <c r="T267"/>
  <c r="R267"/>
  <c r="P267"/>
  <c r="BI261"/>
  <c r="BH261"/>
  <c r="BG261"/>
  <c r="BF261"/>
  <c r="T261"/>
  <c r="R261"/>
  <c r="P261"/>
  <c r="BI256"/>
  <c r="BH256"/>
  <c r="BG256"/>
  <c r="BF256"/>
  <c r="T256"/>
  <c r="R256"/>
  <c r="P256"/>
  <c r="BI250"/>
  <c r="BH250"/>
  <c r="BG250"/>
  <c r="BF250"/>
  <c r="T250"/>
  <c r="R250"/>
  <c r="P250"/>
  <c r="BI245"/>
  <c r="BH245"/>
  <c r="BG245"/>
  <c r="BF245"/>
  <c r="T245"/>
  <c r="R245"/>
  <c r="P245"/>
  <c r="BI239"/>
  <c r="BH239"/>
  <c r="BG239"/>
  <c r="BF239"/>
  <c r="T239"/>
  <c r="R239"/>
  <c r="P239"/>
  <c r="BI234"/>
  <c r="BH234"/>
  <c r="BG234"/>
  <c r="BF234"/>
  <c r="T234"/>
  <c r="R234"/>
  <c r="P234"/>
  <c r="BI228"/>
  <c r="BH228"/>
  <c r="BG228"/>
  <c r="BF228"/>
  <c r="T228"/>
  <c r="R228"/>
  <c r="P228"/>
  <c r="BI223"/>
  <c r="BH223"/>
  <c r="BG223"/>
  <c r="BF223"/>
  <c r="T223"/>
  <c r="R223"/>
  <c r="P223"/>
  <c r="BI217"/>
  <c r="BH217"/>
  <c r="BG217"/>
  <c r="BF217"/>
  <c r="T217"/>
  <c r="R217"/>
  <c r="P217"/>
  <c r="BI211"/>
  <c r="BH211"/>
  <c r="BG211"/>
  <c r="BF211"/>
  <c r="T211"/>
  <c r="R211"/>
  <c r="P211"/>
  <c r="BI204"/>
  <c r="BH204"/>
  <c r="BG204"/>
  <c r="BF204"/>
  <c r="T204"/>
  <c r="R204"/>
  <c r="P204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0"/>
  <c r="BH180"/>
  <c r="BG180"/>
  <c r="BF180"/>
  <c r="T180"/>
  <c r="R180"/>
  <c r="P180"/>
  <c r="BI172"/>
  <c r="BH172"/>
  <c r="BG172"/>
  <c r="BF172"/>
  <c r="T172"/>
  <c r="R172"/>
  <c r="P172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3"/>
  <c r="BH113"/>
  <c r="BG113"/>
  <c r="BF113"/>
  <c r="T113"/>
  <c r="R113"/>
  <c r="P113"/>
  <c r="BI106"/>
  <c r="BH106"/>
  <c r="BG106"/>
  <c r="BF106"/>
  <c r="T106"/>
  <c r="R106"/>
  <c r="P106"/>
  <c r="BI100"/>
  <c r="BH100"/>
  <c r="BG100"/>
  <c r="BF100"/>
  <c r="T100"/>
  <c r="R100"/>
  <c r="P100"/>
  <c r="BI98"/>
  <c r="BH98"/>
  <c r="BG98"/>
  <c r="BF98"/>
  <c r="T98"/>
  <c r="R98"/>
  <c r="P98"/>
  <c r="J91"/>
  <c r="J90"/>
  <c r="F90"/>
  <c r="F88"/>
  <c r="E86"/>
  <c r="J55"/>
  <c r="J54"/>
  <c r="F54"/>
  <c r="F52"/>
  <c r="E50"/>
  <c r="J18"/>
  <c r="E18"/>
  <c r="F91"/>
  <c r="J17"/>
  <c r="J12"/>
  <c r="J88"/>
  <c r="E7"/>
  <c r="E84"/>
  <c i="6" r="J37"/>
  <c r="J36"/>
  <c i="1" r="AY59"/>
  <c i="6" r="J35"/>
  <c i="1" r="AX59"/>
  <c i="6"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0"/>
  <c r="BH450"/>
  <c r="BG450"/>
  <c r="BF450"/>
  <c r="T450"/>
  <c r="R450"/>
  <c r="P450"/>
  <c r="BI447"/>
  <c r="BH447"/>
  <c r="BG447"/>
  <c r="BF447"/>
  <c r="T447"/>
  <c r="R447"/>
  <c r="P447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R435"/>
  <c r="P435"/>
  <c r="BI432"/>
  <c r="BH432"/>
  <c r="BG432"/>
  <c r="BF432"/>
  <c r="T432"/>
  <c r="R432"/>
  <c r="P432"/>
  <c r="BI428"/>
  <c r="BH428"/>
  <c r="BG428"/>
  <c r="BF428"/>
  <c r="T428"/>
  <c r="R428"/>
  <c r="P428"/>
  <c r="BI424"/>
  <c r="BH424"/>
  <c r="BG424"/>
  <c r="BF424"/>
  <c r="T424"/>
  <c r="R424"/>
  <c r="P424"/>
  <c r="BI418"/>
  <c r="BH418"/>
  <c r="BG418"/>
  <c r="BF418"/>
  <c r="T418"/>
  <c r="R418"/>
  <c r="P418"/>
  <c r="BI415"/>
  <c r="BH415"/>
  <c r="BG415"/>
  <c r="BF415"/>
  <c r="T415"/>
  <c r="R415"/>
  <c r="P415"/>
  <c r="BI410"/>
  <c r="BH410"/>
  <c r="BG410"/>
  <c r="BF410"/>
  <c r="T410"/>
  <c r="R410"/>
  <c r="P410"/>
  <c r="BI405"/>
  <c r="BH405"/>
  <c r="BG405"/>
  <c r="BF405"/>
  <c r="T405"/>
  <c r="R405"/>
  <c r="P405"/>
  <c r="BI400"/>
  <c r="BH400"/>
  <c r="BG400"/>
  <c r="BF400"/>
  <c r="T400"/>
  <c r="R400"/>
  <c r="P400"/>
  <c r="BI399"/>
  <c r="BH399"/>
  <c r="BG399"/>
  <c r="BF399"/>
  <c r="T399"/>
  <c r="R399"/>
  <c r="P399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79"/>
  <c r="BH379"/>
  <c r="BG379"/>
  <c r="BF379"/>
  <c r="T379"/>
  <c r="R379"/>
  <c r="P379"/>
  <c r="BI374"/>
  <c r="BH374"/>
  <c r="BG374"/>
  <c r="BF374"/>
  <c r="T374"/>
  <c r="R374"/>
  <c r="P374"/>
  <c r="BI371"/>
  <c r="BH371"/>
  <c r="BG371"/>
  <c r="BF371"/>
  <c r="T371"/>
  <c r="R371"/>
  <c r="P371"/>
  <c r="BI366"/>
  <c r="BH366"/>
  <c r="BG366"/>
  <c r="BF366"/>
  <c r="T366"/>
  <c r="R366"/>
  <c r="P366"/>
  <c r="BI358"/>
  <c r="BH358"/>
  <c r="BG358"/>
  <c r="BF358"/>
  <c r="T358"/>
  <c r="R358"/>
  <c r="P358"/>
  <c r="BI352"/>
  <c r="BH352"/>
  <c r="BG352"/>
  <c r="BF352"/>
  <c r="T352"/>
  <c r="R352"/>
  <c r="P352"/>
  <c r="BI346"/>
  <c r="BH346"/>
  <c r="BG346"/>
  <c r="BF346"/>
  <c r="T346"/>
  <c r="R346"/>
  <c r="P346"/>
  <c r="BI339"/>
  <c r="BH339"/>
  <c r="BG339"/>
  <c r="BF339"/>
  <c r="T339"/>
  <c r="R339"/>
  <c r="P339"/>
  <c r="BI333"/>
  <c r="BH333"/>
  <c r="BG333"/>
  <c r="BF333"/>
  <c r="T333"/>
  <c r="R333"/>
  <c r="P333"/>
  <c r="BI331"/>
  <c r="BH331"/>
  <c r="BG331"/>
  <c r="BF331"/>
  <c r="T331"/>
  <c r="R331"/>
  <c r="P331"/>
  <c r="BI324"/>
  <c r="BH324"/>
  <c r="BG324"/>
  <c r="BF324"/>
  <c r="T324"/>
  <c r="R324"/>
  <c r="P324"/>
  <c r="BI322"/>
  <c r="BH322"/>
  <c r="BG322"/>
  <c r="BF322"/>
  <c r="T322"/>
  <c r="R322"/>
  <c r="P322"/>
  <c r="BI316"/>
  <c r="BH316"/>
  <c r="BG316"/>
  <c r="BF316"/>
  <c r="T316"/>
  <c r="R316"/>
  <c r="P316"/>
  <c r="BI307"/>
  <c r="BH307"/>
  <c r="BG307"/>
  <c r="BF307"/>
  <c r="T307"/>
  <c r="R307"/>
  <c r="P307"/>
  <c r="BI299"/>
  <c r="BH299"/>
  <c r="BG299"/>
  <c r="BF299"/>
  <c r="T299"/>
  <c r="R299"/>
  <c r="P299"/>
  <c r="BI296"/>
  <c r="BH296"/>
  <c r="BG296"/>
  <c r="BF296"/>
  <c r="T296"/>
  <c r="R296"/>
  <c r="P296"/>
  <c r="BI292"/>
  <c r="BH292"/>
  <c r="BG292"/>
  <c r="BF292"/>
  <c r="T292"/>
  <c r="R292"/>
  <c r="P292"/>
  <c r="BI284"/>
  <c r="BH284"/>
  <c r="BG284"/>
  <c r="BF284"/>
  <c r="T284"/>
  <c r="R284"/>
  <c r="P284"/>
  <c r="BI276"/>
  <c r="BH276"/>
  <c r="BG276"/>
  <c r="BF276"/>
  <c r="T276"/>
  <c r="R276"/>
  <c r="P276"/>
  <c r="BI268"/>
  <c r="BH268"/>
  <c r="BG268"/>
  <c r="BF268"/>
  <c r="T268"/>
  <c r="R268"/>
  <c r="P268"/>
  <c r="BI260"/>
  <c r="BH260"/>
  <c r="BG260"/>
  <c r="BF260"/>
  <c r="T260"/>
  <c r="R260"/>
  <c r="P260"/>
  <c r="BI252"/>
  <c r="BH252"/>
  <c r="BG252"/>
  <c r="BF252"/>
  <c r="T252"/>
  <c r="R252"/>
  <c r="P252"/>
  <c r="BI247"/>
  <c r="BH247"/>
  <c r="BG247"/>
  <c r="BF247"/>
  <c r="T247"/>
  <c r="R247"/>
  <c r="P247"/>
  <c r="BI241"/>
  <c r="BH241"/>
  <c r="BG241"/>
  <c r="BF241"/>
  <c r="T241"/>
  <c r="R241"/>
  <c r="P241"/>
  <c r="BI235"/>
  <c r="BH235"/>
  <c r="BG235"/>
  <c r="BF235"/>
  <c r="T235"/>
  <c r="R235"/>
  <c r="P235"/>
  <c r="BI230"/>
  <c r="BH230"/>
  <c r="BG230"/>
  <c r="BF230"/>
  <c r="T230"/>
  <c r="R230"/>
  <c r="P230"/>
  <c r="BI224"/>
  <c r="BH224"/>
  <c r="BG224"/>
  <c r="BF224"/>
  <c r="T224"/>
  <c r="R224"/>
  <c r="P224"/>
  <c r="BI219"/>
  <c r="BH219"/>
  <c r="BG219"/>
  <c r="BF219"/>
  <c r="T219"/>
  <c r="R219"/>
  <c r="P219"/>
  <c r="BI212"/>
  <c r="BH212"/>
  <c r="BG212"/>
  <c r="BF212"/>
  <c r="T212"/>
  <c r="R212"/>
  <c r="P212"/>
  <c r="BI207"/>
  <c r="BH207"/>
  <c r="BG207"/>
  <c r="BF207"/>
  <c r="T207"/>
  <c r="R207"/>
  <c r="P207"/>
  <c r="BI201"/>
  <c r="BH201"/>
  <c r="BG201"/>
  <c r="BF201"/>
  <c r="T201"/>
  <c r="R201"/>
  <c r="P201"/>
  <c r="BI195"/>
  <c r="BH195"/>
  <c r="BG195"/>
  <c r="BF195"/>
  <c r="T195"/>
  <c r="R195"/>
  <c r="P195"/>
  <c r="BI187"/>
  <c r="BH187"/>
  <c r="BG187"/>
  <c r="BF187"/>
  <c r="T187"/>
  <c r="R187"/>
  <c r="P187"/>
  <c r="BI180"/>
  <c r="BH180"/>
  <c r="BG180"/>
  <c r="BF180"/>
  <c r="T180"/>
  <c r="R180"/>
  <c r="P180"/>
  <c r="BI172"/>
  <c r="BH172"/>
  <c r="BG172"/>
  <c r="BF172"/>
  <c r="T172"/>
  <c r="R172"/>
  <c r="P172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4"/>
  <c r="BH114"/>
  <c r="BG114"/>
  <c r="BF114"/>
  <c r="T114"/>
  <c r="R114"/>
  <c r="P114"/>
  <c r="BI107"/>
  <c r="BH107"/>
  <c r="BG107"/>
  <c r="BF107"/>
  <c r="T107"/>
  <c r="R107"/>
  <c r="P107"/>
  <c r="BI101"/>
  <c r="BH101"/>
  <c r="BG101"/>
  <c r="BF101"/>
  <c r="T101"/>
  <c r="R101"/>
  <c r="P101"/>
  <c r="BI99"/>
  <c r="BH99"/>
  <c r="BG99"/>
  <c r="BF99"/>
  <c r="T99"/>
  <c r="R99"/>
  <c r="P99"/>
  <c r="J92"/>
  <c r="J91"/>
  <c r="F91"/>
  <c r="F89"/>
  <c r="E87"/>
  <c r="J55"/>
  <c r="J54"/>
  <c r="F54"/>
  <c r="F52"/>
  <c r="E50"/>
  <c r="J18"/>
  <c r="E18"/>
  <c r="F55"/>
  <c r="J17"/>
  <c r="J12"/>
  <c r="J89"/>
  <c r="E7"/>
  <c r="E85"/>
  <c i="5" r="J37"/>
  <c r="J36"/>
  <c i="1" r="AY58"/>
  <c i="5" r="J35"/>
  <c i="1" r="AX58"/>
  <c i="5" r="BI434"/>
  <c r="BH434"/>
  <c r="BG434"/>
  <c r="BF434"/>
  <c r="T434"/>
  <c r="R434"/>
  <c r="P434"/>
  <c r="BI430"/>
  <c r="BH430"/>
  <c r="BG430"/>
  <c r="BF430"/>
  <c r="T430"/>
  <c r="R430"/>
  <c r="P430"/>
  <c r="BI426"/>
  <c r="BH426"/>
  <c r="BG426"/>
  <c r="BF426"/>
  <c r="T426"/>
  <c r="R426"/>
  <c r="P426"/>
  <c r="BI423"/>
  <c r="BH423"/>
  <c r="BG423"/>
  <c r="BF423"/>
  <c r="T423"/>
  <c r="R423"/>
  <c r="P423"/>
  <c r="BI419"/>
  <c r="BH419"/>
  <c r="BG419"/>
  <c r="BF419"/>
  <c r="T419"/>
  <c r="R419"/>
  <c r="P419"/>
  <c r="BI415"/>
  <c r="BH415"/>
  <c r="BG415"/>
  <c r="BF415"/>
  <c r="T415"/>
  <c r="R415"/>
  <c r="P415"/>
  <c r="BI409"/>
  <c r="BH409"/>
  <c r="BG409"/>
  <c r="BF409"/>
  <c r="T409"/>
  <c r="R409"/>
  <c r="P409"/>
  <c r="BI406"/>
  <c r="BH406"/>
  <c r="BG406"/>
  <c r="BF406"/>
  <c r="T406"/>
  <c r="R406"/>
  <c r="P406"/>
  <c r="BI401"/>
  <c r="BH401"/>
  <c r="BG401"/>
  <c r="BF401"/>
  <c r="T401"/>
  <c r="R401"/>
  <c r="P401"/>
  <c r="BI396"/>
  <c r="BH396"/>
  <c r="BG396"/>
  <c r="BF396"/>
  <c r="T396"/>
  <c r="R396"/>
  <c r="P396"/>
  <c r="BI391"/>
  <c r="BH391"/>
  <c r="BG391"/>
  <c r="BF391"/>
  <c r="T391"/>
  <c r="R391"/>
  <c r="P391"/>
  <c r="BI390"/>
  <c r="BH390"/>
  <c r="BG390"/>
  <c r="BF390"/>
  <c r="T390"/>
  <c r="R390"/>
  <c r="P390"/>
  <c r="BI387"/>
  <c r="BH387"/>
  <c r="BG387"/>
  <c r="BF387"/>
  <c r="T387"/>
  <c r="R387"/>
  <c r="P387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8"/>
  <c r="BH368"/>
  <c r="BG368"/>
  <c r="BF368"/>
  <c r="T368"/>
  <c r="R368"/>
  <c r="P368"/>
  <c r="BI363"/>
  <c r="BH363"/>
  <c r="BG363"/>
  <c r="BF363"/>
  <c r="T363"/>
  <c r="R363"/>
  <c r="P363"/>
  <c r="BI360"/>
  <c r="BH360"/>
  <c r="BG360"/>
  <c r="BF360"/>
  <c r="T360"/>
  <c r="R360"/>
  <c r="P360"/>
  <c r="BI355"/>
  <c r="BH355"/>
  <c r="BG355"/>
  <c r="BF355"/>
  <c r="T355"/>
  <c r="R355"/>
  <c r="P355"/>
  <c r="BI348"/>
  <c r="BH348"/>
  <c r="BG348"/>
  <c r="BF348"/>
  <c r="T348"/>
  <c r="R348"/>
  <c r="P348"/>
  <c r="BI342"/>
  <c r="BH342"/>
  <c r="BG342"/>
  <c r="BF342"/>
  <c r="T342"/>
  <c r="R342"/>
  <c r="P342"/>
  <c r="BI335"/>
  <c r="BH335"/>
  <c r="BG335"/>
  <c r="BF335"/>
  <c r="T335"/>
  <c r="R335"/>
  <c r="P335"/>
  <c r="BI329"/>
  <c r="BH329"/>
  <c r="BG329"/>
  <c r="BF329"/>
  <c r="T329"/>
  <c r="R329"/>
  <c r="P329"/>
  <c r="BI327"/>
  <c r="BH327"/>
  <c r="BG327"/>
  <c r="BF327"/>
  <c r="T327"/>
  <c r="R327"/>
  <c r="P327"/>
  <c r="BI320"/>
  <c r="BH320"/>
  <c r="BG320"/>
  <c r="BF320"/>
  <c r="T320"/>
  <c r="R320"/>
  <c r="P320"/>
  <c r="BI318"/>
  <c r="BH318"/>
  <c r="BG318"/>
  <c r="BF318"/>
  <c r="T318"/>
  <c r="R318"/>
  <c r="P318"/>
  <c r="BI312"/>
  <c r="BH312"/>
  <c r="BG312"/>
  <c r="BF312"/>
  <c r="T312"/>
  <c r="R312"/>
  <c r="P312"/>
  <c r="BI305"/>
  <c r="BH305"/>
  <c r="BG305"/>
  <c r="BF305"/>
  <c r="T305"/>
  <c r="R305"/>
  <c r="P305"/>
  <c r="BI299"/>
  <c r="BH299"/>
  <c r="BG299"/>
  <c r="BF299"/>
  <c r="T299"/>
  <c r="R299"/>
  <c r="P299"/>
  <c r="BI296"/>
  <c r="BH296"/>
  <c r="BG296"/>
  <c r="BF296"/>
  <c r="T296"/>
  <c r="R296"/>
  <c r="P296"/>
  <c r="BI292"/>
  <c r="BH292"/>
  <c r="BG292"/>
  <c r="BF292"/>
  <c r="T292"/>
  <c r="R292"/>
  <c r="P292"/>
  <c r="BI286"/>
  <c r="BH286"/>
  <c r="BG286"/>
  <c r="BF286"/>
  <c r="T286"/>
  <c r="R286"/>
  <c r="P286"/>
  <c r="BI280"/>
  <c r="BH280"/>
  <c r="BG280"/>
  <c r="BF280"/>
  <c r="T280"/>
  <c r="R280"/>
  <c r="P280"/>
  <c r="BI274"/>
  <c r="BH274"/>
  <c r="BG274"/>
  <c r="BF274"/>
  <c r="T274"/>
  <c r="R274"/>
  <c r="P274"/>
  <c r="BI268"/>
  <c r="BH268"/>
  <c r="BG268"/>
  <c r="BF268"/>
  <c r="T268"/>
  <c r="R268"/>
  <c r="P268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4"/>
  <c r="BH244"/>
  <c r="BG244"/>
  <c r="BF244"/>
  <c r="T244"/>
  <c r="R244"/>
  <c r="P244"/>
  <c r="BI239"/>
  <c r="BH239"/>
  <c r="BG239"/>
  <c r="BF239"/>
  <c r="T239"/>
  <c r="R239"/>
  <c r="P239"/>
  <c r="BI233"/>
  <c r="BH233"/>
  <c r="BG233"/>
  <c r="BF233"/>
  <c r="T233"/>
  <c r="R233"/>
  <c r="P233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0"/>
  <c r="BH210"/>
  <c r="BG210"/>
  <c r="BF210"/>
  <c r="T210"/>
  <c r="R210"/>
  <c r="P210"/>
  <c r="BI204"/>
  <c r="BH204"/>
  <c r="BG204"/>
  <c r="BF204"/>
  <c r="T204"/>
  <c r="R204"/>
  <c r="P204"/>
  <c r="BI198"/>
  <c r="BH198"/>
  <c r="BG198"/>
  <c r="BF198"/>
  <c r="T198"/>
  <c r="R198"/>
  <c r="P198"/>
  <c r="BI193"/>
  <c r="BH193"/>
  <c r="BG193"/>
  <c r="BF193"/>
  <c r="T193"/>
  <c r="R193"/>
  <c r="P193"/>
  <c r="BI191"/>
  <c r="BH191"/>
  <c r="BG191"/>
  <c r="BF191"/>
  <c r="T191"/>
  <c r="R191"/>
  <c r="P191"/>
  <c r="BI186"/>
  <c r="BH186"/>
  <c r="BG186"/>
  <c r="BF186"/>
  <c r="T186"/>
  <c r="R186"/>
  <c r="P186"/>
  <c r="BI181"/>
  <c r="BH181"/>
  <c r="BG181"/>
  <c r="BF181"/>
  <c r="T181"/>
  <c r="R181"/>
  <c r="P181"/>
  <c r="BI175"/>
  <c r="BH175"/>
  <c r="BG175"/>
  <c r="BF175"/>
  <c r="T175"/>
  <c r="R175"/>
  <c r="P175"/>
  <c r="BI167"/>
  <c r="BH167"/>
  <c r="BG167"/>
  <c r="BF167"/>
  <c r="T167"/>
  <c r="R167"/>
  <c r="P167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3"/>
  <c r="BH113"/>
  <c r="BG113"/>
  <c r="BF113"/>
  <c r="T113"/>
  <c r="R113"/>
  <c r="P113"/>
  <c r="BI106"/>
  <c r="BH106"/>
  <c r="BG106"/>
  <c r="BF106"/>
  <c r="T106"/>
  <c r="R106"/>
  <c r="P106"/>
  <c r="BI100"/>
  <c r="BH100"/>
  <c r="BG100"/>
  <c r="BF100"/>
  <c r="T100"/>
  <c r="R100"/>
  <c r="P100"/>
  <c r="BI98"/>
  <c r="BH98"/>
  <c r="BG98"/>
  <c r="BF98"/>
  <c r="T98"/>
  <c r="R98"/>
  <c r="P98"/>
  <c r="J91"/>
  <c r="J90"/>
  <c r="F90"/>
  <c r="F88"/>
  <c r="E86"/>
  <c r="J55"/>
  <c r="J54"/>
  <c r="F54"/>
  <c r="F52"/>
  <c r="E50"/>
  <c r="J18"/>
  <c r="E18"/>
  <c r="F91"/>
  <c r="J17"/>
  <c r="J12"/>
  <c r="J52"/>
  <c r="E7"/>
  <c r="E48"/>
  <c i="4" r="J37"/>
  <c r="J36"/>
  <c i="1" r="AY57"/>
  <c i="4" r="J35"/>
  <c i="1" r="AX57"/>
  <c i="4" r="BI446"/>
  <c r="BH446"/>
  <c r="BG446"/>
  <c r="BF446"/>
  <c r="T446"/>
  <c r="R446"/>
  <c r="P446"/>
  <c r="BI442"/>
  <c r="BH442"/>
  <c r="BG442"/>
  <c r="BF442"/>
  <c r="T442"/>
  <c r="R442"/>
  <c r="P442"/>
  <c r="BI438"/>
  <c r="BH438"/>
  <c r="BG438"/>
  <c r="BF438"/>
  <c r="T438"/>
  <c r="R438"/>
  <c r="P438"/>
  <c r="BI434"/>
  <c r="BH434"/>
  <c r="BG434"/>
  <c r="BF434"/>
  <c r="T434"/>
  <c r="R434"/>
  <c r="P434"/>
  <c r="BI431"/>
  <c r="BH431"/>
  <c r="BG431"/>
  <c r="BF431"/>
  <c r="T431"/>
  <c r="R431"/>
  <c r="P431"/>
  <c r="BI427"/>
  <c r="BH427"/>
  <c r="BG427"/>
  <c r="BF427"/>
  <c r="T427"/>
  <c r="R427"/>
  <c r="P427"/>
  <c r="BI423"/>
  <c r="BH423"/>
  <c r="BG423"/>
  <c r="BF423"/>
  <c r="T423"/>
  <c r="R423"/>
  <c r="P423"/>
  <c r="BI417"/>
  <c r="BH417"/>
  <c r="BG417"/>
  <c r="BF417"/>
  <c r="T417"/>
  <c r="R417"/>
  <c r="P417"/>
  <c r="BI414"/>
  <c r="BH414"/>
  <c r="BG414"/>
  <c r="BF414"/>
  <c r="T414"/>
  <c r="R414"/>
  <c r="P414"/>
  <c r="BI409"/>
  <c r="BH409"/>
  <c r="BG409"/>
  <c r="BF409"/>
  <c r="T409"/>
  <c r="R409"/>
  <c r="P409"/>
  <c r="BI404"/>
  <c r="BH404"/>
  <c r="BG404"/>
  <c r="BF404"/>
  <c r="T404"/>
  <c r="R404"/>
  <c r="P404"/>
  <c r="BI399"/>
  <c r="BH399"/>
  <c r="BG399"/>
  <c r="BF399"/>
  <c r="T399"/>
  <c r="R399"/>
  <c r="P399"/>
  <c r="BI398"/>
  <c r="BH398"/>
  <c r="BG398"/>
  <c r="BF398"/>
  <c r="T398"/>
  <c r="R398"/>
  <c r="P398"/>
  <c r="BI395"/>
  <c r="BH395"/>
  <c r="BG395"/>
  <c r="BF395"/>
  <c r="T395"/>
  <c r="R395"/>
  <c r="P395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6"/>
  <c r="BH376"/>
  <c r="BG376"/>
  <c r="BF376"/>
  <c r="T376"/>
  <c r="R376"/>
  <c r="P376"/>
  <c r="BI371"/>
  <c r="BH371"/>
  <c r="BG371"/>
  <c r="BF371"/>
  <c r="T371"/>
  <c r="R371"/>
  <c r="P371"/>
  <c r="BI368"/>
  <c r="BH368"/>
  <c r="BG368"/>
  <c r="BF368"/>
  <c r="T368"/>
  <c r="R368"/>
  <c r="P368"/>
  <c r="BI363"/>
  <c r="BH363"/>
  <c r="BG363"/>
  <c r="BF363"/>
  <c r="T363"/>
  <c r="R363"/>
  <c r="P363"/>
  <c r="BI355"/>
  <c r="BH355"/>
  <c r="BG355"/>
  <c r="BF355"/>
  <c r="T355"/>
  <c r="R355"/>
  <c r="P355"/>
  <c r="BI349"/>
  <c r="BH349"/>
  <c r="BG349"/>
  <c r="BF349"/>
  <c r="T349"/>
  <c r="R349"/>
  <c r="P349"/>
  <c r="BI342"/>
  <c r="BH342"/>
  <c r="BG342"/>
  <c r="BF342"/>
  <c r="T342"/>
  <c r="R342"/>
  <c r="P342"/>
  <c r="BI336"/>
  <c r="BH336"/>
  <c r="BG336"/>
  <c r="BF336"/>
  <c r="T336"/>
  <c r="R336"/>
  <c r="P336"/>
  <c r="BI334"/>
  <c r="BH334"/>
  <c r="BG334"/>
  <c r="BF334"/>
  <c r="T334"/>
  <c r="R334"/>
  <c r="P334"/>
  <c r="BI327"/>
  <c r="BH327"/>
  <c r="BG327"/>
  <c r="BF327"/>
  <c r="T327"/>
  <c r="R327"/>
  <c r="P327"/>
  <c r="BI325"/>
  <c r="BH325"/>
  <c r="BG325"/>
  <c r="BF325"/>
  <c r="T325"/>
  <c r="R325"/>
  <c r="P325"/>
  <c r="BI319"/>
  <c r="BH319"/>
  <c r="BG319"/>
  <c r="BF319"/>
  <c r="T319"/>
  <c r="R319"/>
  <c r="P319"/>
  <c r="BI312"/>
  <c r="BH312"/>
  <c r="BG312"/>
  <c r="BF312"/>
  <c r="T312"/>
  <c r="R312"/>
  <c r="P312"/>
  <c r="BI306"/>
  <c r="BH306"/>
  <c r="BG306"/>
  <c r="BF306"/>
  <c r="T306"/>
  <c r="R306"/>
  <c r="P306"/>
  <c r="BI303"/>
  <c r="BH303"/>
  <c r="BG303"/>
  <c r="BF303"/>
  <c r="T303"/>
  <c r="R303"/>
  <c r="P303"/>
  <c r="BI299"/>
  <c r="BH299"/>
  <c r="BG299"/>
  <c r="BF299"/>
  <c r="T299"/>
  <c r="R299"/>
  <c r="P299"/>
  <c r="BI293"/>
  <c r="BH293"/>
  <c r="BG293"/>
  <c r="BF293"/>
  <c r="T293"/>
  <c r="R293"/>
  <c r="P293"/>
  <c r="BI287"/>
  <c r="BH287"/>
  <c r="BG287"/>
  <c r="BF287"/>
  <c r="T287"/>
  <c r="R287"/>
  <c r="P287"/>
  <c r="BI281"/>
  <c r="BH281"/>
  <c r="BG281"/>
  <c r="BF281"/>
  <c r="T281"/>
  <c r="R281"/>
  <c r="P281"/>
  <c r="BI275"/>
  <c r="BH275"/>
  <c r="BG275"/>
  <c r="BF275"/>
  <c r="T275"/>
  <c r="R275"/>
  <c r="P275"/>
  <c r="BI269"/>
  <c r="BH269"/>
  <c r="BG269"/>
  <c r="BF269"/>
  <c r="T269"/>
  <c r="R269"/>
  <c r="P269"/>
  <c r="BI264"/>
  <c r="BH264"/>
  <c r="BG264"/>
  <c r="BF264"/>
  <c r="T264"/>
  <c r="R264"/>
  <c r="P264"/>
  <c r="BI258"/>
  <c r="BH258"/>
  <c r="BG258"/>
  <c r="BF258"/>
  <c r="T258"/>
  <c r="R258"/>
  <c r="P258"/>
  <c r="BI253"/>
  <c r="BH253"/>
  <c r="BG253"/>
  <c r="BF253"/>
  <c r="T253"/>
  <c r="R253"/>
  <c r="P253"/>
  <c r="BI247"/>
  <c r="BH247"/>
  <c r="BG247"/>
  <c r="BF247"/>
  <c r="T247"/>
  <c r="R247"/>
  <c r="P247"/>
  <c r="BI242"/>
  <c r="BH242"/>
  <c r="BG242"/>
  <c r="BF242"/>
  <c r="T242"/>
  <c r="R242"/>
  <c r="P242"/>
  <c r="BI236"/>
  <c r="BH236"/>
  <c r="BG236"/>
  <c r="BF236"/>
  <c r="T236"/>
  <c r="R236"/>
  <c r="P236"/>
  <c r="BI231"/>
  <c r="BH231"/>
  <c r="BG231"/>
  <c r="BF231"/>
  <c r="T231"/>
  <c r="R231"/>
  <c r="P231"/>
  <c r="BI225"/>
  <c r="BH225"/>
  <c r="BG225"/>
  <c r="BF225"/>
  <c r="T225"/>
  <c r="R225"/>
  <c r="P225"/>
  <c r="BI219"/>
  <c r="BH219"/>
  <c r="BG219"/>
  <c r="BF219"/>
  <c r="T219"/>
  <c r="R219"/>
  <c r="P219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1"/>
  <c r="BH201"/>
  <c r="BG201"/>
  <c r="BF201"/>
  <c r="T201"/>
  <c r="R201"/>
  <c r="P201"/>
  <c r="BI196"/>
  <c r="BH196"/>
  <c r="BG196"/>
  <c r="BF196"/>
  <c r="T196"/>
  <c r="R196"/>
  <c r="P196"/>
  <c r="BI189"/>
  <c r="BH189"/>
  <c r="BG189"/>
  <c r="BF189"/>
  <c r="T189"/>
  <c r="R189"/>
  <c r="P189"/>
  <c r="BI181"/>
  <c r="BH181"/>
  <c r="BG181"/>
  <c r="BF181"/>
  <c r="T181"/>
  <c r="R181"/>
  <c r="P181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3"/>
  <c r="BH113"/>
  <c r="BG113"/>
  <c r="BF113"/>
  <c r="T113"/>
  <c r="R113"/>
  <c r="P113"/>
  <c r="BI106"/>
  <c r="BH106"/>
  <c r="BG106"/>
  <c r="BF106"/>
  <c r="T106"/>
  <c r="R106"/>
  <c r="P106"/>
  <c r="BI100"/>
  <c r="BH100"/>
  <c r="BG100"/>
  <c r="BF100"/>
  <c r="T100"/>
  <c r="R100"/>
  <c r="P100"/>
  <c r="BI98"/>
  <c r="BH98"/>
  <c r="BG98"/>
  <c r="BF98"/>
  <c r="T98"/>
  <c r="R98"/>
  <c r="P98"/>
  <c r="J91"/>
  <c r="J90"/>
  <c r="F90"/>
  <c r="F88"/>
  <c r="E86"/>
  <c r="J55"/>
  <c r="J54"/>
  <c r="F54"/>
  <c r="F52"/>
  <c r="E50"/>
  <c r="J18"/>
  <c r="E18"/>
  <c r="F91"/>
  <c r="J17"/>
  <c r="J12"/>
  <c r="J88"/>
  <c r="E7"/>
  <c r="E84"/>
  <c i="3" r="J37"/>
  <c r="J36"/>
  <c i="1" r="AY56"/>
  <c i="3" r="J35"/>
  <c i="1" r="AX56"/>
  <c i="3" r="BI458"/>
  <c r="BH458"/>
  <c r="BG458"/>
  <c r="BF458"/>
  <c r="T458"/>
  <c r="R458"/>
  <c r="P458"/>
  <c r="BI453"/>
  <c r="BH453"/>
  <c r="BG453"/>
  <c r="BF453"/>
  <c r="T453"/>
  <c r="R453"/>
  <c r="P453"/>
  <c r="BI449"/>
  <c r="BH449"/>
  <c r="BG449"/>
  <c r="BF449"/>
  <c r="T449"/>
  <c r="R449"/>
  <c r="P449"/>
  <c r="BI447"/>
  <c r="BH447"/>
  <c r="BG447"/>
  <c r="BF447"/>
  <c r="T447"/>
  <c r="R447"/>
  <c r="P447"/>
  <c r="BI443"/>
  <c r="BH443"/>
  <c r="BG443"/>
  <c r="BF443"/>
  <c r="T443"/>
  <c r="R443"/>
  <c r="P443"/>
  <c r="BI438"/>
  <c r="BH438"/>
  <c r="BG438"/>
  <c r="BF438"/>
  <c r="T438"/>
  <c r="R438"/>
  <c r="P438"/>
  <c r="BI433"/>
  <c r="BH433"/>
  <c r="BG433"/>
  <c r="BF433"/>
  <c r="T433"/>
  <c r="R433"/>
  <c r="P433"/>
  <c r="BI430"/>
  <c r="BH430"/>
  <c r="BG430"/>
  <c r="BF430"/>
  <c r="T430"/>
  <c r="R430"/>
  <c r="P430"/>
  <c r="BI426"/>
  <c r="BH426"/>
  <c r="BG426"/>
  <c r="BF426"/>
  <c r="T426"/>
  <c r="R426"/>
  <c r="P426"/>
  <c r="BI422"/>
  <c r="BH422"/>
  <c r="BG422"/>
  <c r="BF422"/>
  <c r="T422"/>
  <c r="R422"/>
  <c r="P422"/>
  <c r="BI416"/>
  <c r="BH416"/>
  <c r="BG416"/>
  <c r="BF416"/>
  <c r="T416"/>
  <c r="R416"/>
  <c r="P416"/>
  <c r="BI413"/>
  <c r="BH413"/>
  <c r="BG413"/>
  <c r="BF413"/>
  <c r="T413"/>
  <c r="R413"/>
  <c r="P413"/>
  <c r="BI407"/>
  <c r="BH407"/>
  <c r="BG407"/>
  <c r="BF407"/>
  <c r="T407"/>
  <c r="R407"/>
  <c r="P407"/>
  <c r="BI402"/>
  <c r="BH402"/>
  <c r="BG402"/>
  <c r="BF402"/>
  <c r="T402"/>
  <c r="R402"/>
  <c r="P402"/>
  <c r="BI396"/>
  <c r="BH396"/>
  <c r="BG396"/>
  <c r="BF396"/>
  <c r="T396"/>
  <c r="R396"/>
  <c r="P396"/>
  <c r="BI395"/>
  <c r="BH395"/>
  <c r="BG395"/>
  <c r="BF395"/>
  <c r="T395"/>
  <c r="R395"/>
  <c r="P395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80"/>
  <c r="BH380"/>
  <c r="BG380"/>
  <c r="BF380"/>
  <c r="T380"/>
  <c r="R380"/>
  <c r="P380"/>
  <c r="BI375"/>
  <c r="BH375"/>
  <c r="BG375"/>
  <c r="BF375"/>
  <c r="T375"/>
  <c r="R375"/>
  <c r="P375"/>
  <c r="BI370"/>
  <c r="BH370"/>
  <c r="BG370"/>
  <c r="BF370"/>
  <c r="T370"/>
  <c r="R370"/>
  <c r="P370"/>
  <c r="BI367"/>
  <c r="BH367"/>
  <c r="BG367"/>
  <c r="BF367"/>
  <c r="T367"/>
  <c r="R367"/>
  <c r="P367"/>
  <c r="BI362"/>
  <c r="BH362"/>
  <c r="BG362"/>
  <c r="BF362"/>
  <c r="T362"/>
  <c r="R362"/>
  <c r="P362"/>
  <c r="BI355"/>
  <c r="BH355"/>
  <c r="BG355"/>
  <c r="BF355"/>
  <c r="T355"/>
  <c r="R355"/>
  <c r="P355"/>
  <c r="BI349"/>
  <c r="BH349"/>
  <c r="BG349"/>
  <c r="BF349"/>
  <c r="T349"/>
  <c r="R349"/>
  <c r="P349"/>
  <c r="BI342"/>
  <c r="BH342"/>
  <c r="BG342"/>
  <c r="BF342"/>
  <c r="T342"/>
  <c r="R342"/>
  <c r="P342"/>
  <c r="BI336"/>
  <c r="BH336"/>
  <c r="BG336"/>
  <c r="BF336"/>
  <c r="T336"/>
  <c r="R336"/>
  <c r="P336"/>
  <c r="BI334"/>
  <c r="BH334"/>
  <c r="BG334"/>
  <c r="BF334"/>
  <c r="T334"/>
  <c r="R334"/>
  <c r="P334"/>
  <c r="BI327"/>
  <c r="BH327"/>
  <c r="BG327"/>
  <c r="BF327"/>
  <c r="T327"/>
  <c r="R327"/>
  <c r="P327"/>
  <c r="BI325"/>
  <c r="BH325"/>
  <c r="BG325"/>
  <c r="BF325"/>
  <c r="T325"/>
  <c r="R325"/>
  <c r="P325"/>
  <c r="BI319"/>
  <c r="BH319"/>
  <c r="BG319"/>
  <c r="BF319"/>
  <c r="T319"/>
  <c r="R319"/>
  <c r="P319"/>
  <c r="BI312"/>
  <c r="BH312"/>
  <c r="BG312"/>
  <c r="BF312"/>
  <c r="T312"/>
  <c r="R312"/>
  <c r="P312"/>
  <c r="BI306"/>
  <c r="BH306"/>
  <c r="BG306"/>
  <c r="BF306"/>
  <c r="T306"/>
  <c r="R306"/>
  <c r="P306"/>
  <c r="BI303"/>
  <c r="BH303"/>
  <c r="BG303"/>
  <c r="BF303"/>
  <c r="T303"/>
  <c r="R303"/>
  <c r="P303"/>
  <c r="BI299"/>
  <c r="BH299"/>
  <c r="BG299"/>
  <c r="BF299"/>
  <c r="T299"/>
  <c r="R299"/>
  <c r="P299"/>
  <c r="BI290"/>
  <c r="BH290"/>
  <c r="BG290"/>
  <c r="BF290"/>
  <c r="T290"/>
  <c r="R290"/>
  <c r="P290"/>
  <c r="BI285"/>
  <c r="BH285"/>
  <c r="BG285"/>
  <c r="BF285"/>
  <c r="T285"/>
  <c r="R285"/>
  <c r="P285"/>
  <c r="BI278"/>
  <c r="BH278"/>
  <c r="BG278"/>
  <c r="BF278"/>
  <c r="T278"/>
  <c r="R278"/>
  <c r="P278"/>
  <c r="BI273"/>
  <c r="BH273"/>
  <c r="BG273"/>
  <c r="BF273"/>
  <c r="T273"/>
  <c r="R273"/>
  <c r="P273"/>
  <c r="BI267"/>
  <c r="BH267"/>
  <c r="BG267"/>
  <c r="BF267"/>
  <c r="T267"/>
  <c r="R267"/>
  <c r="P267"/>
  <c r="BI262"/>
  <c r="BH262"/>
  <c r="BG262"/>
  <c r="BF262"/>
  <c r="T262"/>
  <c r="R262"/>
  <c r="P262"/>
  <c r="BI256"/>
  <c r="BH256"/>
  <c r="BG256"/>
  <c r="BF256"/>
  <c r="T256"/>
  <c r="R256"/>
  <c r="P256"/>
  <c r="BI249"/>
  <c r="BH249"/>
  <c r="BG249"/>
  <c r="BF249"/>
  <c r="T249"/>
  <c r="R249"/>
  <c r="P249"/>
  <c r="BI241"/>
  <c r="BH241"/>
  <c r="BG241"/>
  <c r="BF241"/>
  <c r="T241"/>
  <c r="R241"/>
  <c r="P241"/>
  <c r="BI233"/>
  <c r="BH233"/>
  <c r="BG233"/>
  <c r="BF233"/>
  <c r="T233"/>
  <c r="R233"/>
  <c r="P233"/>
  <c r="BI225"/>
  <c r="BH225"/>
  <c r="BG225"/>
  <c r="BF225"/>
  <c r="T225"/>
  <c r="R225"/>
  <c r="P225"/>
  <c r="BI217"/>
  <c r="BH217"/>
  <c r="BG217"/>
  <c r="BF217"/>
  <c r="T217"/>
  <c r="R217"/>
  <c r="P217"/>
  <c r="BI211"/>
  <c r="BH211"/>
  <c r="BG211"/>
  <c r="BF211"/>
  <c r="T211"/>
  <c r="R211"/>
  <c r="P211"/>
  <c r="BI206"/>
  <c r="BH206"/>
  <c r="BG206"/>
  <c r="BF206"/>
  <c r="T206"/>
  <c r="R206"/>
  <c r="P206"/>
  <c r="BI201"/>
  <c r="BH201"/>
  <c r="BG201"/>
  <c r="BF201"/>
  <c r="T201"/>
  <c r="R201"/>
  <c r="P201"/>
  <c r="BI194"/>
  <c r="BH194"/>
  <c r="BG194"/>
  <c r="BF194"/>
  <c r="T194"/>
  <c r="R194"/>
  <c r="P194"/>
  <c r="BI187"/>
  <c r="BH187"/>
  <c r="BG187"/>
  <c r="BF187"/>
  <c r="T187"/>
  <c r="R187"/>
  <c r="P187"/>
  <c r="BI180"/>
  <c r="BH180"/>
  <c r="BG180"/>
  <c r="BF180"/>
  <c r="T180"/>
  <c r="R180"/>
  <c r="P180"/>
  <c r="BI172"/>
  <c r="BH172"/>
  <c r="BG172"/>
  <c r="BF172"/>
  <c r="T172"/>
  <c r="R172"/>
  <c r="P172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3"/>
  <c r="BH113"/>
  <c r="BG113"/>
  <c r="BF113"/>
  <c r="T113"/>
  <c r="R113"/>
  <c r="P113"/>
  <c r="BI106"/>
  <c r="BH106"/>
  <c r="BG106"/>
  <c r="BF106"/>
  <c r="T106"/>
  <c r="R106"/>
  <c r="P106"/>
  <c r="BI100"/>
  <c r="BH100"/>
  <c r="BG100"/>
  <c r="BF100"/>
  <c r="T100"/>
  <c r="R100"/>
  <c r="P100"/>
  <c r="BI98"/>
  <c r="BH98"/>
  <c r="BG98"/>
  <c r="BF98"/>
  <c r="T98"/>
  <c r="R98"/>
  <c r="P98"/>
  <c r="J91"/>
  <c r="J90"/>
  <c r="F90"/>
  <c r="F88"/>
  <c r="E86"/>
  <c r="J55"/>
  <c r="J54"/>
  <c r="F54"/>
  <c r="F52"/>
  <c r="E50"/>
  <c r="J18"/>
  <c r="E18"/>
  <c r="F91"/>
  <c r="J17"/>
  <c r="J12"/>
  <c r="J52"/>
  <c r="E7"/>
  <c r="E48"/>
  <c i="2" r="J37"/>
  <c r="J36"/>
  <c i="1" r="AY55"/>
  <c i="2" r="J35"/>
  <c i="1" r="AX55"/>
  <c i="2"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70"/>
  <c i="1" r="L50"/>
  <c r="AM50"/>
  <c r="AM49"/>
  <c r="L49"/>
  <c r="AM47"/>
  <c r="L47"/>
  <c r="L45"/>
  <c r="L44"/>
  <c i="8" r="BK142"/>
  <c i="9" r="BK211"/>
  <c r="J199"/>
  <c r="J138"/>
  <c i="10" r="J317"/>
  <c r="J452"/>
  <c i="3" r="BK262"/>
  <c i="4" r="BK438"/>
  <c i="5" r="BK268"/>
  <c i="6" r="BK418"/>
  <c r="BK252"/>
  <c i="7" r="J433"/>
  <c r="BK113"/>
  <c i="8" r="BK469"/>
  <c i="10" r="BK325"/>
  <c i="3" r="J201"/>
  <c i="8" r="BK181"/>
  <c i="3" r="BK121"/>
  <c i="4" r="BK312"/>
  <c i="5" r="BK430"/>
  <c i="6" r="J352"/>
  <c i="7" r="J359"/>
  <c i="8" r="BK407"/>
  <c r="BK153"/>
  <c i="9" r="J303"/>
  <c r="J122"/>
  <c i="10" r="J263"/>
  <c i="3" r="BK319"/>
  <c i="4" r="BK399"/>
  <c i="5" r="J100"/>
  <c i="7" r="J156"/>
  <c i="8" r="J420"/>
  <c i="10" r="BK353"/>
  <c i="3" r="BK392"/>
  <c i="5" r="J373"/>
  <c i="6" r="BK219"/>
  <c r="BK107"/>
  <c i="8" r="BK358"/>
  <c i="10" r="J396"/>
  <c i="3" r="J438"/>
  <c r="BK303"/>
  <c i="4" r="BK381"/>
  <c i="6" r="J151"/>
  <c r="BK322"/>
  <c i="7" r="BK172"/>
  <c r="BK147"/>
  <c i="9" r="J267"/>
  <c r="J256"/>
  <c r="J401"/>
  <c i="10" r="J401"/>
  <c i="3" r="J151"/>
  <c i="4" r="J349"/>
  <c i="5" r="BK318"/>
  <c i="6" r="BK371"/>
  <c i="7" r="J390"/>
  <c i="8" r="BK133"/>
  <c r="BK156"/>
  <c i="10" r="BK99"/>
  <c i="3" r="J380"/>
  <c i="5" r="BK193"/>
  <c i="7" r="J273"/>
  <c i="8" r="J275"/>
  <c i="9" r="J140"/>
  <c i="10" r="BK368"/>
  <c i="4" r="J253"/>
  <c i="5" r="BK368"/>
  <c i="7" r="J422"/>
  <c r="J180"/>
  <c i="8" r="J304"/>
  <c i="9" r="BK451"/>
  <c i="10" r="BK435"/>
  <c r="J353"/>
  <c i="3" r="J106"/>
  <c i="4" r="BK303"/>
  <c i="5" r="J210"/>
  <c r="BK381"/>
  <c i="6" r="BK138"/>
  <c i="8" r="BK247"/>
  <c i="9" r="J407"/>
  <c i="4" r="J371"/>
  <c i="5" r="J106"/>
  <c i="7" r="J414"/>
  <c i="8" r="J436"/>
  <c i="10" r="J127"/>
  <c r="BK181"/>
  <c i="3" r="J388"/>
  <c r="J327"/>
  <c i="4" r="J208"/>
  <c i="5" r="BK144"/>
  <c i="6" r="BK161"/>
  <c r="BK172"/>
  <c r="BK114"/>
  <c i="8" r="BK213"/>
  <c i="9" r="BK355"/>
  <c r="BK136"/>
  <c r="BK307"/>
  <c i="10" r="J428"/>
  <c i="4" r="J303"/>
  <c r="BK142"/>
  <c i="5" r="J134"/>
  <c i="7" r="BK295"/>
  <c r="J172"/>
  <c i="9" r="BK217"/>
  <c r="J234"/>
  <c i="10" r="BK236"/>
  <c i="3" r="J161"/>
  <c i="4" r="J269"/>
  <c i="5" r="BK292"/>
  <c r="J175"/>
  <c i="7" r="J386"/>
  <c i="8" r="BK411"/>
  <c r="BK393"/>
  <c i="10" r="BK452"/>
  <c r="J229"/>
  <c i="3" r="BK144"/>
  <c i="5" r="BK387"/>
  <c i="6" r="BK260"/>
  <c i="7" r="J405"/>
  <c i="9" r="J342"/>
  <c i="2" r="BK83"/>
  <c i="3" r="J147"/>
  <c i="4" r="J287"/>
  <c i="6" r="J415"/>
  <c i="7" r="J408"/>
  <c r="J326"/>
  <c i="9" r="BK459"/>
  <c r="BK470"/>
  <c i="10" r="BK290"/>
  <c i="3" r="J206"/>
  <c i="4" r="J219"/>
  <c i="5" r="BK210"/>
  <c i="4" r="BK236"/>
  <c i="6" r="BK230"/>
  <c i="7" r="BK400"/>
  <c i="8" r="J393"/>
  <c i="9" r="J393"/>
  <c r="J136"/>
  <c i="3" r="BK447"/>
  <c i="4" r="J275"/>
  <c i="6" r="BK462"/>
  <c i="7" r="BK359"/>
  <c i="8" r="BK350"/>
  <c i="9" r="J245"/>
  <c i="10" r="J446"/>
  <c i="3" r="J355"/>
  <c i="4" r="J355"/>
  <c i="5" r="BK274"/>
  <c i="6" r="BK396"/>
  <c r="BK292"/>
  <c i="7" r="J341"/>
  <c i="8" r="J439"/>
  <c i="9" r="BK228"/>
  <c i="10" r="BK360"/>
  <c i="3" r="BK396"/>
  <c i="4" r="J106"/>
  <c r="J431"/>
  <c i="5" r="J409"/>
  <c i="6" r="BK392"/>
  <c i="7" r="J140"/>
  <c i="8" r="BK326"/>
  <c i="10" r="J360"/>
  <c i="4" r="BK371"/>
  <c i="5" r="J318"/>
  <c i="7" r="BK425"/>
  <c i="8" r="J213"/>
  <c i="9" r="J348"/>
  <c i="10" r="BK406"/>
  <c i="3" r="J370"/>
  <c i="5" r="J419"/>
  <c r="BK198"/>
  <c i="6" r="BK136"/>
  <c i="8" r="J352"/>
  <c i="9" r="BK468"/>
  <c i="10" r="BK114"/>
  <c r="BK392"/>
  <c i="3" r="J306"/>
  <c i="4" r="BK275"/>
  <c i="6" r="BK122"/>
  <c i="7" r="J134"/>
  <c i="8" r="BK175"/>
  <c r="BK311"/>
  <c i="9" r="BK151"/>
  <c r="BK245"/>
  <c i="10" r="J304"/>
  <c r="J325"/>
  <c i="3" r="BK172"/>
  <c i="4" r="J125"/>
  <c r="BK376"/>
  <c i="6" r="J400"/>
  <c i="8" r="BK196"/>
  <c i="9" r="J447"/>
  <c r="BK180"/>
  <c i="10" r="BK122"/>
  <c i="2" r="J86"/>
  <c i="5" r="BK401"/>
  <c i="6" r="J114"/>
  <c i="8" r="J426"/>
  <c i="10" r="BK386"/>
  <c i="3" r="J422"/>
  <c r="J130"/>
  <c i="5" r="J233"/>
  <c i="7" r="BK138"/>
  <c i="8" r="J147"/>
  <c i="9" r="J388"/>
  <c i="10" r="J290"/>
  <c r="J162"/>
  <c i="3" r="J396"/>
  <c i="4" r="BK143"/>
  <c i="5" r="J426"/>
  <c i="6" r="J107"/>
  <c i="7" r="J192"/>
  <c i="8" r="J290"/>
  <c i="10" r="J157"/>
  <c i="3" r="BK206"/>
  <c r="J392"/>
  <c i="8" r="BK371"/>
  <c i="3" r="J249"/>
  <c i="4" r="BK129"/>
  <c i="5" r="J126"/>
  <c i="6" r="J130"/>
  <c i="7" r="BK418"/>
  <c i="8" r="BK125"/>
  <c i="9" r="BK138"/>
  <c i="10" r="BK395"/>
  <c i="3" r="J319"/>
  <c i="4" r="BK208"/>
  <c r="J149"/>
  <c i="5" r="J144"/>
  <c r="BK98"/>
  <c i="6" r="BK366"/>
  <c i="8" r="BK297"/>
  <c i="9" r="BK156"/>
  <c i="3" r="J375"/>
  <c r="BK100"/>
  <c i="5" r="BK423"/>
  <c i="6" r="BK384"/>
  <c i="7" r="J425"/>
  <c r="BK328"/>
  <c i="9" r="J397"/>
  <c i="10" r="J276"/>
  <c i="5" r="J299"/>
  <c i="6" r="BK284"/>
  <c i="7" r="BK234"/>
  <c i="8" r="J407"/>
  <c i="9" r="BK130"/>
  <c i="2" r="BK85"/>
  <c i="5" r="J406"/>
  <c i="6" r="BK134"/>
  <c i="7" r="J245"/>
  <c i="8" r="BK352"/>
  <c r="BK290"/>
  <c i="9" r="J156"/>
  <c r="BK107"/>
  <c i="10" r="J188"/>
  <c i="3" r="J172"/>
  <c i="4" r="BK147"/>
  <c i="5" r="BK151"/>
  <c r="BK415"/>
  <c i="6" r="BK235"/>
  <c r="J424"/>
  <c i="8" r="BK436"/>
  <c i="9" r="J436"/>
  <c i="10" r="BK218"/>
  <c i="2" r="J85"/>
  <c i="3" r="BK438"/>
  <c i="4" r="J206"/>
  <c r="J242"/>
  <c i="5" r="BK312"/>
  <c i="6" r="J241"/>
  <c i="7" r="BK362"/>
  <c i="8" r="BK417"/>
  <c i="9" r="BK340"/>
  <c i="3" r="BK426"/>
  <c i="4" r="BK398"/>
  <c r="BK196"/>
  <c i="5" r="J430"/>
  <c i="6" r="J432"/>
  <c r="BK147"/>
  <c i="7" r="BK98"/>
  <c i="8" r="BK170"/>
  <c i="9" r="BK436"/>
  <c i="3" r="J156"/>
  <c i="8" r="J226"/>
  <c i="3" r="J407"/>
  <c i="4" r="J153"/>
  <c i="6" r="J458"/>
  <c i="7" r="BK130"/>
  <c i="8" r="BK454"/>
  <c i="10" r="BK378"/>
  <c i="9" r="BK429"/>
  <c i="2" r="BK88"/>
  <c i="3" r="BK217"/>
  <c i="4" r="J342"/>
  <c i="5" r="BK409"/>
  <c r="BK191"/>
  <c i="6" r="J388"/>
  <c i="7" r="J256"/>
  <c i="8" r="J465"/>
  <c i="10" r="J224"/>
  <c i="3" r="BK430"/>
  <c i="4" r="BK98"/>
  <c i="5" r="J151"/>
  <c i="6" r="BK140"/>
  <c r="J322"/>
  <c i="7" r="BK304"/>
  <c i="9" r="BK462"/>
  <c i="10" r="BK401"/>
  <c r="BK276"/>
  <c i="4" r="BK363"/>
  <c i="6" r="BK247"/>
  <c i="7" r="BK166"/>
  <c i="9" r="BK447"/>
  <c i="10" r="J167"/>
  <c r="J340"/>
  <c i="3" r="BK113"/>
  <c i="5" r="BK140"/>
  <c i="6" r="J260"/>
  <c r="J207"/>
  <c i="8" r="J335"/>
  <c i="9" r="J296"/>
  <c r="BK296"/>
  <c i="10" r="J435"/>
  <c i="3" r="BK395"/>
  <c i="4" r="BK446"/>
  <c r="BK287"/>
  <c i="5" r="BK360"/>
  <c i="6" r="BK201"/>
  <c i="7" r="BK405"/>
  <c r="J291"/>
  <c i="8" r="BK220"/>
  <c i="9" r="J361"/>
  <c r="J99"/>
  <c r="BK421"/>
  <c i="10" r="BK135"/>
  <c r="BK431"/>
  <c i="3" r="J349"/>
  <c r="J325"/>
  <c i="4" r="J264"/>
  <c i="5" r="BK377"/>
  <c i="7" r="BK285"/>
  <c i="8" r="J175"/>
  <c i="9" r="BK144"/>
  <c i="3" r="J140"/>
  <c i="5" r="J280"/>
  <c i="6" r="BK415"/>
  <c i="7" r="J376"/>
  <c i="8" r="J350"/>
  <c i="9" r="J192"/>
  <c i="10" r="BK139"/>
  <c i="3" r="J402"/>
  <c i="4" r="BK175"/>
  <c i="5" r="BK280"/>
  <c i="6" r="J268"/>
  <c i="7" r="BK334"/>
  <c i="8" r="J297"/>
  <c i="9" r="J187"/>
  <c r="J455"/>
  <c i="10" r="BK373"/>
  <c i="4" r="J201"/>
  <c r="J368"/>
  <c i="5" r="J368"/>
  <c i="6" r="J292"/>
  <c i="8" r="J450"/>
  <c r="J283"/>
  <c i="10" r="J454"/>
  <c i="3" r="BK407"/>
  <c r="BK256"/>
  <c i="4" r="BK231"/>
  <c i="6" r="BK374"/>
  <c i="7" r="J298"/>
  <c i="8" r="J242"/>
  <c i="9" r="J451"/>
  <c r="J333"/>
  <c i="3" r="J290"/>
  <c i="4" r="BK125"/>
  <c r="BK258"/>
  <c i="6" r="J456"/>
  <c i="7" r="J328"/>
  <c i="8" r="BK398"/>
  <c i="9" r="J147"/>
  <c i="8" r="J264"/>
  <c i="9" r="BK166"/>
  <c i="10" r="J382"/>
  <c i="3" r="J113"/>
  <c i="4" r="J98"/>
  <c r="BK342"/>
  <c i="5" r="BK147"/>
  <c i="6" r="BK126"/>
  <c i="7" r="BK341"/>
  <c i="8" r="J446"/>
  <c r="J326"/>
  <c i="10" r="J456"/>
  <c i="5" r="J133"/>
  <c i="6" r="J392"/>
  <c i="7" r="J295"/>
  <c i="9" r="BK348"/>
  <c r="BK122"/>
  <c i="10" r="BK252"/>
  <c i="3" r="BK211"/>
  <c r="BK138"/>
  <c i="5" r="BK227"/>
  <c r="BK286"/>
  <c i="6" r="J224"/>
  <c r="J366"/>
  <c i="8" r="J98"/>
  <c i="9" r="J307"/>
  <c r="J331"/>
  <c i="10" r="J247"/>
  <c r="BK162"/>
  <c i="3" r="BK136"/>
  <c i="4" r="BK156"/>
  <c i="5" r="J292"/>
  <c i="3" r="BK306"/>
  <c i="4" r="J363"/>
  <c i="5" r="BK133"/>
  <c i="7" r="BK367"/>
  <c r="BK380"/>
  <c i="8" r="J385"/>
  <c i="9" r="J325"/>
  <c i="10" r="BK454"/>
  <c r="BK173"/>
  <c i="3" r="J362"/>
  <c i="6" r="J230"/>
  <c r="BK333"/>
  <c i="8" r="BK335"/>
  <c i="10" r="J347"/>
  <c r="BK283"/>
  <c i="3" r="J262"/>
  <c i="4" r="J236"/>
  <c i="5" r="J423"/>
  <c i="7" r="BK228"/>
  <c i="8" r="BK264"/>
  <c i="9" r="J134"/>
  <c i="3" r="J312"/>
  <c i="4" r="J225"/>
  <c i="5" r="J396"/>
  <c i="6" r="J122"/>
  <c i="7" r="J429"/>
  <c r="J267"/>
  <c i="8" r="J170"/>
  <c i="9" r="J180"/>
  <c r="BK234"/>
  <c r="J239"/>
  <c i="2" r="BK84"/>
  <c i="8" r="BK270"/>
  <c i="2" r="J82"/>
  <c i="4" r="BK121"/>
  <c i="5" r="BK156"/>
  <c i="6" r="J136"/>
  <c i="7" r="J304"/>
  <c i="8" r="J318"/>
  <c i="9" r="BK401"/>
  <c i="10" r="BK304"/>
  <c r="BK323"/>
  <c i="3" r="J447"/>
  <c r="BK134"/>
  <c i="4" r="J196"/>
  <c i="5" r="J221"/>
  <c r="BK138"/>
  <c i="6" r="J126"/>
  <c r="J166"/>
  <c i="7" r="BK134"/>
  <c i="8" r="J469"/>
  <c i="9" r="BK333"/>
  <c i="10" r="J218"/>
  <c i="3" r="J133"/>
  <c i="4" r="J147"/>
  <c i="5" r="J377"/>
  <c i="6" r="BK307"/>
  <c r="J358"/>
  <c i="9" r="BK267"/>
  <c i="10" r="J134"/>
  <c i="3" r="BK370"/>
  <c i="4" r="BK327"/>
  <c i="5" r="J348"/>
  <c i="6" r="J371"/>
  <c i="7" r="J285"/>
  <c r="J126"/>
  <c i="9" r="BK256"/>
  <c i="10" r="BK428"/>
  <c i="4" r="BK153"/>
  <c r="J399"/>
  <c i="6" r="BK379"/>
  <c i="7" r="BK211"/>
  <c i="8" r="J121"/>
  <c i="9" r="J468"/>
  <c i="10" r="J424"/>
  <c i="3" r="J430"/>
  <c r="BK362"/>
  <c i="4" r="J258"/>
  <c i="5" r="J363"/>
  <c i="6" r="BK405"/>
  <c r="J219"/>
  <c i="8" r="BK232"/>
  <c i="9" r="BK199"/>
  <c r="BK140"/>
  <c i="10" r="BK167"/>
  <c r="BK131"/>
  <c r="J141"/>
  <c i="3" r="BK433"/>
  <c i="4" r="J423"/>
  <c i="5" r="J204"/>
  <c i="6" r="J374"/>
  <c i="8" r="J139"/>
  <c i="9" r="BK282"/>
  <c r="BK474"/>
  <c r="J462"/>
  <c i="2" r="BK82"/>
  <c i="3" r="BK325"/>
  <c i="4" r="BK434"/>
  <c r="BK213"/>
  <c i="5" r="BK390"/>
  <c i="6" r="J379"/>
  <c i="7" r="BK408"/>
  <c r="J106"/>
  <c i="8" r="BK461"/>
  <c i="9" r="BK375"/>
  <c r="J262"/>
  <c r="BK397"/>
  <c i="10" r="J365"/>
  <c i="3" r="BK130"/>
  <c i="4" r="BK299"/>
  <c r="J417"/>
  <c i="5" r="BK406"/>
  <c i="6" r="J99"/>
  <c r="BK458"/>
  <c i="7" r="BK151"/>
  <c r="J279"/>
  <c i="8" r="BK160"/>
  <c i="9" r="BK262"/>
  <c i="3" r="BK458"/>
  <c r="BK327"/>
  <c i="5" r="BK391"/>
  <c i="6" r="J339"/>
  <c i="7" r="J197"/>
  <c i="9" r="J317"/>
  <c i="10" r="J301"/>
  <c i="3" r="BK241"/>
  <c i="4" r="J293"/>
  <c i="6" r="BK187"/>
  <c i="8" r="J371"/>
  <c i="10" r="BK365"/>
  <c r="BK446"/>
  <c i="3" r="J426"/>
  <c i="4" r="J129"/>
  <c i="5" r="J98"/>
  <c r="BK121"/>
  <c i="6" r="J405"/>
  <c i="7" r="BK317"/>
  <c i="8" r="BK226"/>
  <c i="9" r="BK388"/>
  <c i="10" r="BK198"/>
  <c i="1" r="AS54"/>
  <c i="5" r="J244"/>
  <c i="6" r="BK212"/>
  <c i="7" r="BK433"/>
  <c i="8" r="J454"/>
  <c i="9" r="BK317"/>
  <c i="2" r="J88"/>
  <c i="3" r="J138"/>
  <c i="5" r="BK250"/>
  <c r="J320"/>
  <c i="6" r="J140"/>
  <c r="J235"/>
  <c i="7" r="J367"/>
  <c i="8" r="J417"/>
  <c i="9" r="J250"/>
  <c i="10" r="BK258"/>
  <c i="4" r="BK253"/>
  <c r="J395"/>
  <c i="6" r="BK454"/>
  <c i="7" r="J372"/>
  <c i="9" r="J367"/>
  <c i="10" r="J414"/>
  <c r="J406"/>
  <c i="3" r="J180"/>
  <c i="5" r="BK342"/>
  <c i="4" r="J434"/>
  <c i="6" r="BK207"/>
  <c i="7" r="BK389"/>
  <c i="8" r="BK426"/>
  <c r="J106"/>
  <c i="9" r="BK197"/>
  <c r="J429"/>
  <c i="10" r="BK193"/>
  <c i="2" r="BK89"/>
  <c i="4" r="BK206"/>
  <c i="5" r="J360"/>
  <c i="6" r="J428"/>
  <c i="8" r="BK137"/>
  <c i="9" r="BK440"/>
  <c i="10" r="J145"/>
  <c i="3" r="J278"/>
  <c r="J334"/>
  <c i="4" r="BK133"/>
  <c r="J398"/>
  <c i="5" r="J191"/>
  <c i="7" r="BK414"/>
  <c r="BK199"/>
  <c i="9" r="BK393"/>
  <c r="J204"/>
  <c i="10" r="J252"/>
  <c i="3" r="BK443"/>
  <c r="BK98"/>
  <c i="4" r="J334"/>
  <c i="5" r="J227"/>
  <c i="4" r="J142"/>
  <c i="5" r="J147"/>
  <c i="6" r="BK268"/>
  <c i="7" r="BK354"/>
  <c i="8" r="BK149"/>
  <c r="J431"/>
  <c i="10" r="J269"/>
  <c r="J283"/>
  <c i="3" r="BK336"/>
  <c i="4" r="BK334"/>
  <c r="BK325"/>
  <c i="6" r="J307"/>
  <c r="J299"/>
  <c i="8" r="BK189"/>
  <c r="BK343"/>
  <c i="2" r="BK92"/>
  <c i="4" r="J247"/>
  <c i="6" r="BK435"/>
  <c r="BK130"/>
  <c i="7" r="J250"/>
  <c i="8" r="J365"/>
  <c i="10" r="BK424"/>
  <c r="J450"/>
  <c i="4" r="J165"/>
  <c i="5" r="BK106"/>
  <c i="6" r="J147"/>
  <c i="7" r="J239"/>
  <c i="8" r="BK275"/>
  <c i="9" r="J466"/>
  <c i="10" r="BK241"/>
  <c i="3" r="BK312"/>
  <c i="4" r="J381"/>
  <c i="5" r="BK327"/>
  <c i="6" r="J460"/>
  <c i="7" r="BK347"/>
  <c i="8" r="BK283"/>
  <c i="9" r="J383"/>
  <c r="BK444"/>
  <c i="10" r="J420"/>
  <c r="J135"/>
  <c i="3" r="J98"/>
  <c i="4" r="BK181"/>
  <c r="BK431"/>
  <c i="5" r="J121"/>
  <c i="7" r="BK256"/>
  <c r="BK156"/>
  <c i="8" r="BK106"/>
  <c r="BK147"/>
  <c i="9" r="J289"/>
  <c i="10" r="BK137"/>
  <c i="2" r="BK86"/>
  <c i="3" r="BK161"/>
  <c i="4" r="J145"/>
  <c i="5" r="J268"/>
  <c i="8" r="J232"/>
  <c i="9" r="J126"/>
  <c r="J223"/>
  <c i="10" r="J181"/>
  <c i="4" r="BK145"/>
  <c i="6" r="J454"/>
  <c i="7" r="BK161"/>
  <c i="10" r="J386"/>
  <c i="3" r="J194"/>
  <c i="4" r="J442"/>
  <c r="J139"/>
  <c i="6" r="J324"/>
  <c i="7" r="J138"/>
  <c i="8" r="BK206"/>
  <c i="9" r="BK114"/>
  <c i="10" r="J193"/>
  <c i="4" r="J231"/>
  <c r="BK106"/>
  <c i="6" r="BK299"/>
  <c i="7" r="BK376"/>
  <c r="J187"/>
  <c i="9" r="J101"/>
  <c r="BK223"/>
  <c i="10" r="BK411"/>
  <c i="3" r="J384"/>
  <c i="4" r="BK113"/>
  <c i="5" r="J434"/>
  <c i="6" r="J316"/>
  <c r="J384"/>
  <c i="7" r="BK326"/>
  <c i="8" r="J156"/>
  <c i="10" r="BK101"/>
  <c i="4" r="BK319"/>
  <c i="6" r="BK224"/>
  <c i="7" r="BK239"/>
  <c i="8" r="BK208"/>
  <c r="J208"/>
  <c i="9" r="BK407"/>
  <c i="3" r="J453"/>
  <c i="4" r="J376"/>
  <c i="5" r="J255"/>
  <c i="6" r="BK324"/>
  <c i="8" r="BK237"/>
  <c r="BK242"/>
  <c i="10" r="J310"/>
  <c r="J114"/>
  <c i="3" r="BK402"/>
  <c r="J121"/>
  <c i="4" r="J389"/>
  <c r="J121"/>
  <c i="5" r="J239"/>
  <c r="J312"/>
  <c i="6" r="J450"/>
  <c i="7" r="BK429"/>
  <c r="BK100"/>
  <c i="8" r="J137"/>
  <c r="J145"/>
  <c i="10" r="J378"/>
  <c i="2" r="BK90"/>
  <c i="3" r="BK278"/>
  <c i="4" r="BK417"/>
  <c i="5" r="J387"/>
  <c i="6" r="BK443"/>
  <c r="BK450"/>
  <c i="8" r="BK100"/>
  <c i="9" r="J217"/>
  <c i="10" r="BK269"/>
  <c i="3" r="BK334"/>
  <c i="5" r="BK113"/>
  <c r="BK396"/>
  <c i="6" r="BK156"/>
  <c r="BK339"/>
  <c i="7" r="BK422"/>
  <c r="BK291"/>
  <c i="8" r="J100"/>
  <c i="10" r="J323"/>
  <c r="J411"/>
  <c i="5" r="BK348"/>
  <c i="6" r="J187"/>
  <c i="8" r="BK439"/>
  <c i="9" r="BK416"/>
  <c r="J470"/>
  <c i="10" r="BK310"/>
  <c r="J152"/>
  <c i="3" r="BK384"/>
  <c i="4" r="J312"/>
  <c i="5" r="J286"/>
  <c r="BK221"/>
  <c i="6" r="J276"/>
  <c i="7" r="BK217"/>
  <c i="8" r="BK403"/>
  <c r="J220"/>
  <c i="9" r="J375"/>
  <c r="J474"/>
  <c i="10" r="J297"/>
  <c r="J439"/>
  <c i="3" r="J413"/>
  <c r="BK267"/>
  <c i="4" r="J427"/>
  <c i="5" r="J156"/>
  <c i="6" r="J284"/>
  <c i="7" r="J100"/>
  <c i="8" r="J181"/>
  <c i="9" r="BK342"/>
  <c r="J151"/>
  <c i="10" r="J99"/>
  <c i="3" r="J187"/>
  <c i="4" r="J113"/>
  <c i="5" r="J167"/>
  <c i="7" r="J389"/>
  <c i="8" r="J165"/>
  <c i="9" r="BK161"/>
  <c r="BK126"/>
  <c i="3" r="J136"/>
  <c i="4" r="J143"/>
  <c r="BK137"/>
  <c i="5" r="J274"/>
  <c i="6" r="BK144"/>
  <c r="BK346"/>
  <c i="7" r="J223"/>
  <c i="8" r="BK258"/>
  <c i="9" r="J133"/>
  <c r="BK239"/>
  <c i="10" r="J101"/>
  <c i="4" r="BK189"/>
  <c i="5" r="BK239"/>
  <c r="BK244"/>
  <c i="6" r="BK439"/>
  <c i="7" r="J234"/>
  <c i="8" r="J403"/>
  <c i="10" r="J122"/>
  <c i="2" r="J92"/>
  <c i="3" r="BK342"/>
  <c i="5" r="J250"/>
  <c i="6" r="BK99"/>
  <c i="7" r="J133"/>
  <c i="8" r="BK450"/>
  <c i="10" r="J458"/>
  <c i="4" r="BK139"/>
  <c i="6" r="BK400"/>
  <c i="7" r="J400"/>
  <c r="BK319"/>
  <c i="9" r="J166"/>
  <c i="10" r="J431"/>
  <c i="3" r="BK166"/>
  <c i="4" r="BK368"/>
  <c r="J160"/>
  <c i="5" r="BK329"/>
  <c i="6" r="BK460"/>
  <c i="7" r="BK144"/>
  <c i="8" r="BK315"/>
  <c i="3" r="J233"/>
  <c i="5" r="J181"/>
  <c i="7" r="BK395"/>
  <c i="8" r="J421"/>
  <c i="9" r="J197"/>
  <c i="10" r="J334"/>
  <c i="3" r="J241"/>
  <c i="5" r="J198"/>
  <c i="6" r="BK195"/>
  <c i="9" r="BK361"/>
  <c r="BK133"/>
  <c i="10" r="BK107"/>
  <c r="BK188"/>
  <c i="4" r="BK219"/>
  <c r="J409"/>
  <c i="5" r="BK296"/>
  <c i="7" r="J121"/>
  <c i="8" r="J237"/>
  <c i="9" r="J161"/>
  <c r="J310"/>
  <c i="10" r="BK439"/>
  <c i="3" r="BK449"/>
  <c r="BK249"/>
  <c i="4" r="BK100"/>
  <c i="5" r="J161"/>
  <c i="7" r="J199"/>
  <c i="8" r="BK143"/>
  <c r="J461"/>
  <c i="9" r="BK147"/>
  <c i="10" r="J258"/>
  <c r="BK157"/>
  <c i="3" r="BK194"/>
  <c i="5" r="BK134"/>
  <c i="6" r="BK316"/>
  <c i="8" r="J390"/>
  <c i="10" r="BK301"/>
  <c i="3" r="BK299"/>
  <c i="4" r="J404"/>
  <c i="5" r="J305"/>
  <c i="7" r="J211"/>
  <c i="8" r="BK121"/>
  <c i="9" r="J355"/>
  <c i="10" r="J137"/>
  <c i="3" r="BK380"/>
  <c i="4" r="J133"/>
  <c r="J137"/>
  <c i="5" r="BK255"/>
  <c i="6" r="J399"/>
  <c r="BK101"/>
  <c i="7" r="BK386"/>
  <c i="8" r="BK420"/>
  <c i="9" r="BK172"/>
  <c r="BK380"/>
  <c i="10" r="BK456"/>
  <c i="3" r="J299"/>
  <c i="4" r="BK281"/>
  <c i="5" r="J140"/>
  <c i="6" r="BK151"/>
  <c i="7" r="BK133"/>
  <c i="8" r="J377"/>
  <c i="10" r="BK443"/>
  <c i="3" r="J211"/>
  <c i="8" r="BK253"/>
  <c i="3" r="J342"/>
  <c i="4" r="J325"/>
  <c i="6" r="BK424"/>
  <c i="7" r="J151"/>
  <c i="8" r="J247"/>
  <c i="9" r="BK204"/>
  <c i="10" r="J373"/>
  <c i="2" r="J87"/>
  <c i="3" r="BK106"/>
  <c i="4" r="BK423"/>
  <c i="5" r="J391"/>
  <c r="J260"/>
  <c i="6" r="J333"/>
  <c r="BK276"/>
  <c i="7" r="J362"/>
  <c i="8" r="J398"/>
  <c i="10" r="J392"/>
  <c i="3" r="J267"/>
  <c i="5" r="J186"/>
  <c i="6" r="J346"/>
  <c r="J396"/>
  <c i="7" r="J261"/>
  <c i="8" r="J411"/>
  <c i="10" r="J139"/>
  <c i="3" r="J225"/>
  <c i="4" r="BK165"/>
  <c i="5" r="J355"/>
  <c i="6" r="J134"/>
  <c i="7" r="BK121"/>
  <c i="9" r="BK250"/>
  <c i="10" r="BK263"/>
  <c i="3" r="J395"/>
  <c i="4" r="J189"/>
  <c i="5" r="BK126"/>
  <c i="6" r="BK399"/>
  <c i="7" r="BK187"/>
  <c i="8" r="J196"/>
  <c i="9" r="J426"/>
  <c r="J421"/>
  <c i="10" r="J332"/>
  <c i="4" r="BK349"/>
  <c i="2" r="BK87"/>
  <c i="3" r="BK375"/>
  <c i="4" r="J156"/>
  <c i="6" r="J156"/>
  <c i="7" r="J136"/>
  <c i="8" r="J457"/>
  <c i="9" r="J114"/>
  <c i="4" r="BK336"/>
  <c i="5" r="BK335"/>
  <c i="6" r="J144"/>
  <c i="2" r="J91"/>
  <c i="4" r="BK225"/>
  <c r="J213"/>
  <c i="5" r="BK186"/>
  <c i="6" r="J133"/>
  <c i="7" r="J144"/>
  <c r="BK140"/>
  <c i="9" r="BK411"/>
  <c r="BK466"/>
  <c i="10" r="BK205"/>
  <c r="BK382"/>
  <c i="3" r="BK133"/>
  <c i="5" r="J296"/>
  <c r="J113"/>
  <c i="6" r="BK358"/>
  <c i="7" r="J418"/>
  <c i="8" r="BK139"/>
  <c i="9" r="J411"/>
  <c i="10" r="BK229"/>
  <c i="3" r="J134"/>
  <c i="5" r="J216"/>
  <c i="7" r="J347"/>
  <c i="8" r="J129"/>
  <c i="9" r="BK410"/>
  <c i="2" r="J83"/>
  <c i="4" r="J414"/>
  <c i="5" r="J138"/>
  <c i="6" r="J418"/>
  <c i="7" r="BK273"/>
  <c i="8" r="J270"/>
  <c i="9" r="BK99"/>
  <c i="10" r="J148"/>
  <c r="BK148"/>
  <c i="3" r="BK187"/>
  <c r="BK290"/>
  <c i="4" r="J299"/>
  <c i="5" r="BK130"/>
  <c r="BK355"/>
  <c i="6" r="J101"/>
  <c i="7" r="J166"/>
  <c i="8" r="J201"/>
  <c r="J142"/>
  <c i="9" r="J228"/>
  <c i="10" r="J200"/>
  <c r="J131"/>
  <c i="3" r="J217"/>
  <c i="4" r="BK201"/>
  <c i="5" r="J193"/>
  <c r="J342"/>
  <c i="6" r="J180"/>
  <c i="7" r="J319"/>
  <c i="8" r="J153"/>
  <c i="2" r="J89"/>
  <c i="3" r="J256"/>
  <c i="4" r="J100"/>
  <c i="5" r="BK320"/>
  <c i="6" r="J138"/>
  <c i="7" r="J147"/>
  <c r="J354"/>
  <c i="9" r="J144"/>
  <c i="10" r="BK317"/>
  <c i="4" r="J175"/>
  <c r="BK247"/>
  <c i="5" r="BK373"/>
  <c i="7" r="J228"/>
  <c i="8" r="BK431"/>
  <c i="9" r="BK325"/>
  <c r="BK310"/>
  <c i="10" r="BK212"/>
  <c i="3" r="BK140"/>
  <c r="J144"/>
  <c i="4" r="BK269"/>
  <c i="5" r="BK426"/>
  <c i="6" r="J462"/>
  <c r="BK166"/>
  <c i="8" r="J149"/>
  <c i="9" r="BK192"/>
  <c r="J211"/>
  <c i="10" r="J443"/>
  <c r="BK145"/>
  <c i="4" r="BK170"/>
  <c i="3" r="BK367"/>
  <c i="5" r="J401"/>
  <c i="6" r="J201"/>
  <c i="8" r="BK385"/>
  <c i="10" r="J395"/>
  <c i="3" r="BK355"/>
  <c i="4" r="BK242"/>
  <c i="5" r="J335"/>
  <c i="7" r="BK311"/>
  <c i="8" r="BK421"/>
  <c i="9" r="J340"/>
  <c i="3" r="J449"/>
  <c i="4" r="BK442"/>
  <c r="J306"/>
  <c i="6" r="BK432"/>
  <c r="J195"/>
  <c i="7" r="J334"/>
  <c i="8" r="BK145"/>
  <c i="9" r="J444"/>
  <c i="10" r="BK420"/>
  <c i="3" r="BK147"/>
  <c i="5" r="J415"/>
  <c r="BK233"/>
  <c i="6" r="BK428"/>
  <c i="8" r="J315"/>
  <c i="10" r="J368"/>
  <c r="BK224"/>
  <c i="7" r="BK197"/>
  <c i="9" r="J380"/>
  <c i="10" r="BK297"/>
  <c i="3" r="BK151"/>
  <c i="4" r="J281"/>
  <c i="5" r="BK419"/>
  <c i="9" r="BK101"/>
  <c i="10" r="BK340"/>
  <c i="3" r="BK453"/>
  <c r="J336"/>
  <c i="4" r="J319"/>
  <c i="5" r="BK260"/>
  <c i="6" r="J435"/>
  <c i="8" r="J343"/>
  <c r="J253"/>
  <c i="10" r="BK152"/>
  <c i="4" r="J170"/>
  <c i="5" r="J136"/>
  <c i="6" r="J252"/>
  <c i="7" r="BK223"/>
  <c i="8" r="BK377"/>
  <c i="9" r="BK383"/>
  <c i="3" r="J166"/>
  <c i="4" r="BK149"/>
  <c i="6" r="BK331"/>
  <c i="8" r="J143"/>
  <c i="10" r="J107"/>
  <c i="3" r="BK413"/>
  <c i="4" r="J446"/>
  <c i="5" r="BK204"/>
  <c i="6" r="BK447"/>
  <c i="7" r="BK204"/>
  <c r="J130"/>
  <c i="8" r="BK457"/>
  <c r="BK201"/>
  <c i="9" r="J107"/>
  <c i="10" r="BK347"/>
  <c r="J198"/>
  <c i="3" r="BK233"/>
  <c i="4" r="BK385"/>
  <c i="5" r="BK161"/>
  <c i="6" r="J331"/>
  <c i="7" r="BK136"/>
  <c i="8" r="BK129"/>
  <c r="J133"/>
  <c i="9" r="J130"/>
  <c i="10" r="J212"/>
  <c r="J241"/>
  <c i="3" r="BK180"/>
  <c i="5" r="J329"/>
  <c i="6" r="BK133"/>
  <c i="8" r="J189"/>
  <c i="9" r="J172"/>
  <c i="2" r="J84"/>
  <c i="3" r="BK201"/>
  <c i="4" r="J181"/>
  <c i="5" r="BK167"/>
  <c i="7" r="BK126"/>
  <c i="8" r="J160"/>
  <c i="9" r="BK455"/>
  <c r="BK472"/>
  <c i="3" r="BK416"/>
  <c r="J285"/>
  <c i="4" r="BK160"/>
  <c i="5" r="BK216"/>
  <c i="6" r="BK456"/>
  <c r="J439"/>
  <c i="7" r="BK267"/>
  <c r="BK106"/>
  <c i="9" r="BK367"/>
  <c r="J472"/>
  <c i="10" r="J173"/>
  <c r="BK332"/>
  <c i="3" r="BK156"/>
  <c i="4" r="BK355"/>
  <c i="5" r="J381"/>
  <c i="6" r="J172"/>
  <c i="7" r="BK298"/>
  <c r="BK180"/>
  <c i="8" r="J341"/>
  <c i="2" r="J90"/>
  <c i="5" r="BK299"/>
  <c i="7" r="J380"/>
  <c i="8" r="BK113"/>
  <c i="9" r="BK303"/>
  <c i="2" r="BK91"/>
  <c i="4" r="BK389"/>
  <c i="6" r="J161"/>
  <c i="7" r="BK390"/>
  <c r="J217"/>
  <c i="8" r="BK390"/>
  <c i="9" r="J440"/>
  <c i="10" r="J236"/>
  <c i="3" r="J458"/>
  <c r="J273"/>
  <c i="4" r="BK264"/>
  <c r="J385"/>
  <c i="5" r="BK100"/>
  <c i="6" r="BK241"/>
  <c r="J247"/>
  <c i="7" r="BK250"/>
  <c r="BK372"/>
  <c i="8" r="BK304"/>
  <c r="J358"/>
  <c i="10" r="BK414"/>
  <c i="3" r="J367"/>
  <c i="4" r="J438"/>
  <c i="5" r="BK136"/>
  <c i="6" r="BK180"/>
  <c r="BK296"/>
  <c i="8" r="BK446"/>
  <c i="9" r="BK331"/>
  <c i="3" r="BK349"/>
  <c r="BK285"/>
  <c i="5" r="J130"/>
  <c i="7" r="J113"/>
  <c i="9" r="J410"/>
  <c i="3" r="J100"/>
  <c i="4" r="J336"/>
  <c i="6" r="J212"/>
  <c i="7" r="BK279"/>
  <c i="8" r="J311"/>
  <c i="9" r="J282"/>
  <c i="10" r="BK396"/>
  <c i="3" r="J303"/>
  <c i="4" r="BK427"/>
  <c i="6" r="J443"/>
  <c i="7" r="J311"/>
  <c i="8" r="J125"/>
  <c r="BK318"/>
  <c i="10" r="BK450"/>
  <c i="3" r="BK422"/>
  <c i="4" r="BK404"/>
  <c i="5" r="BK363"/>
  <c i="7" r="BK261"/>
  <c i="8" r="BK165"/>
  <c i="9" r="BK134"/>
  <c i="3" r="J443"/>
  <c i="4" r="BK409"/>
  <c i="5" r="BK175"/>
  <c i="7" r="BK245"/>
  <c i="8" r="J113"/>
  <c i="9" r="BK275"/>
  <c i="10" r="J205"/>
  <c i="3" r="BK126"/>
  <c i="4" r="J327"/>
  <c i="5" r="J327"/>
  <c i="6" r="BK388"/>
  <c i="7" r="J395"/>
  <c r="J98"/>
  <c i="8" r="BK341"/>
  <c i="9" r="J416"/>
  <c i="10" r="BK127"/>
  <c i="3" r="BK388"/>
  <c i="10" r="BK134"/>
  <c i="3" r="J416"/>
  <c r="BK273"/>
  <c i="5" r="BK434"/>
  <c r="BK181"/>
  <c i="6" r="J447"/>
  <c r="J296"/>
  <c i="7" r="J161"/>
  <c i="8" r="BK98"/>
  <c i="9" r="BK426"/>
  <c i="10" r="BK458"/>
  <c i="4" r="BK293"/>
  <c i="6" r="BK410"/>
  <c i="7" r="J317"/>
  <c i="8" r="J258"/>
  <c i="9" r="BK289"/>
  <c i="10" r="BK200"/>
  <c i="4" r="BK414"/>
  <c i="5" r="BK305"/>
  <c i="6" r="J410"/>
  <c i="8" r="BK465"/>
  <c i="9" r="J275"/>
  <c i="10" r="BK141"/>
  <c r="BK334"/>
  <c i="3" r="BK225"/>
  <c i="4" r="BK395"/>
  <c i="5" r="J390"/>
  <c i="7" r="BK192"/>
  <c i="8" r="J206"/>
  <c r="BK365"/>
  <c i="9" r="BK187"/>
  <c r="J459"/>
  <c i="10" r="BK247"/>
  <c i="3" r="J433"/>
  <c r="J126"/>
  <c i="4" r="BK306"/>
  <c i="6" r="BK352"/>
  <c i="7" r="J204"/>
  <c i="3" l="1" r="R120"/>
  <c r="P135"/>
  <c i="4" r="T159"/>
  <c r="T397"/>
  <c i="5" r="R97"/>
  <c r="R96"/>
  <c r="BK132"/>
  <c r="J132"/>
  <c r="J65"/>
  <c r="T132"/>
  <c i="6" r="P132"/>
  <c i="7" r="P297"/>
  <c r="P407"/>
  <c i="8" r="P159"/>
  <c r="R419"/>
  <c i="9" r="R98"/>
  <c r="R97"/>
  <c r="P135"/>
  <c r="T382"/>
  <c r="T461"/>
  <c i="2" r="P81"/>
  <c r="P80"/>
  <c i="1" r="AU55"/>
  <c i="3" r="P97"/>
  <c r="P96"/>
  <c r="R305"/>
  <c r="T432"/>
  <c i="4" r="BK305"/>
  <c r="J305"/>
  <c r="J70"/>
  <c r="R397"/>
  <c i="5" r="BK120"/>
  <c r="BK119"/>
  <c r="J119"/>
  <c r="J63"/>
  <c r="R135"/>
  <c i="6" r="R298"/>
  <c i="7" r="R97"/>
  <c r="R96"/>
  <c r="P132"/>
  <c r="R132"/>
  <c r="R361"/>
  <c i="8" r="R97"/>
  <c r="R96"/>
  <c r="BK144"/>
  <c r="J144"/>
  <c r="J66"/>
  <c r="BK392"/>
  <c r="J392"/>
  <c r="J71"/>
  <c r="T438"/>
  <c i="9" r="P121"/>
  <c r="T135"/>
  <c r="R382"/>
  <c r="P446"/>
  <c i="3" r="BK97"/>
  <c r="J97"/>
  <c r="J62"/>
  <c r="P305"/>
  <c r="R432"/>
  <c i="4" r="BK120"/>
  <c r="J120"/>
  <c r="J64"/>
  <c r="R305"/>
  <c r="P416"/>
  <c i="5" r="BK97"/>
  <c r="BK96"/>
  <c r="P298"/>
  <c i="6" r="P150"/>
  <c r="P398"/>
  <c r="R398"/>
  <c r="T398"/>
  <c r="T449"/>
  <c i="7" r="P150"/>
  <c r="R388"/>
  <c i="8" r="P97"/>
  <c r="P96"/>
  <c r="BK141"/>
  <c r="J141"/>
  <c r="J65"/>
  <c r="T141"/>
  <c r="BK438"/>
  <c r="J438"/>
  <c r="J73"/>
  <c i="9" r="BK98"/>
  <c r="BK97"/>
  <c r="J97"/>
  <c r="J61"/>
  <c r="BK135"/>
  <c r="J135"/>
  <c r="J66"/>
  <c i="6" r="P298"/>
  <c i="7" r="BK120"/>
  <c r="J120"/>
  <c r="J64"/>
  <c r="BK132"/>
  <c r="J132"/>
  <c r="J65"/>
  <c r="T132"/>
  <c r="BK361"/>
  <c r="J361"/>
  <c r="J71"/>
  <c r="BK424"/>
  <c r="J424"/>
  <c r="J74"/>
  <c i="8" r="BK120"/>
  <c r="J120"/>
  <c r="J64"/>
  <c r="T144"/>
  <c r="R392"/>
  <c r="R456"/>
  <c i="9" r="T309"/>
  <c r="T428"/>
  <c i="4" r="R97"/>
  <c r="R96"/>
  <c r="BK144"/>
  <c r="J144"/>
  <c r="J66"/>
  <c r="R370"/>
  <c r="T433"/>
  <c i="5" r="R120"/>
  <c r="T135"/>
  <c r="T362"/>
  <c r="T425"/>
  <c i="6" r="T298"/>
  <c r="BK417"/>
  <c r="J417"/>
  <c r="J73"/>
  <c r="R449"/>
  <c i="7" r="T120"/>
  <c r="T119"/>
  <c r="R135"/>
  <c r="P388"/>
  <c i="8" r="R317"/>
  <c r="BK456"/>
  <c r="J456"/>
  <c r="J74"/>
  <c i="9" r="P98"/>
  <c r="P97"/>
  <c r="R135"/>
  <c i="10" r="T98"/>
  <c r="T97"/>
  <c r="P121"/>
  <c r="R136"/>
  <c i="3" r="T150"/>
  <c r="T394"/>
  <c i="4" r="BK159"/>
  <c r="J159"/>
  <c r="J69"/>
  <c i="5" r="T97"/>
  <c r="T96"/>
  <c r="BK135"/>
  <c r="J135"/>
  <c r="J66"/>
  <c r="P362"/>
  <c r="BK425"/>
  <c r="J425"/>
  <c r="J74"/>
  <c i="6" r="P121"/>
  <c r="P120"/>
  <c r="BK373"/>
  <c r="J373"/>
  <c r="J71"/>
  <c r="P434"/>
  <c i="7" r="T150"/>
  <c r="T407"/>
  <c i="8" r="R120"/>
  <c r="R119"/>
  <c r="R141"/>
  <c r="T392"/>
  <c i="9" r="R121"/>
  <c r="R120"/>
  <c r="R132"/>
  <c r="BK382"/>
  <c r="J382"/>
  <c r="J71"/>
  <c r="BK461"/>
  <c r="J461"/>
  <c r="J75"/>
  <c i="10" r="R98"/>
  <c r="R97"/>
  <c r="R151"/>
  <c i="3" r="T305"/>
  <c i="4" r="R120"/>
  <c r="P141"/>
  <c r="T141"/>
  <c i="5" r="P120"/>
  <c r="P119"/>
  <c r="P132"/>
  <c r="R132"/>
  <c r="BK362"/>
  <c r="J362"/>
  <c r="J71"/>
  <c r="R408"/>
  <c i="6" r="BK121"/>
  <c r="J121"/>
  <c r="J64"/>
  <c r="P135"/>
  <c r="T417"/>
  <c r="R434"/>
  <c i="7" r="R120"/>
  <c r="R119"/>
  <c i="8" r="BK317"/>
  <c r="J317"/>
  <c r="J70"/>
  <c r="R438"/>
  <c i="9" r="BK150"/>
  <c r="P428"/>
  <c i="10" r="R121"/>
  <c r="P133"/>
  <c r="P303"/>
  <c i="2" r="T81"/>
  <c r="T80"/>
  <c i="3" r="P150"/>
  <c r="P394"/>
  <c r="T415"/>
  <c i="4" r="BK141"/>
  <c r="J141"/>
  <c r="J65"/>
  <c r="R141"/>
  <c r="P370"/>
  <c r="P433"/>
  <c i="5" r="R298"/>
  <c r="T408"/>
  <c i="6" r="R150"/>
  <c r="P373"/>
  <c r="R417"/>
  <c r="BK434"/>
  <c r="J434"/>
  <c r="J74"/>
  <c i="7" r="BK150"/>
  <c r="J150"/>
  <c r="J69"/>
  <c r="T388"/>
  <c i="8" r="BK159"/>
  <c i="9" r="P309"/>
  <c i="10" r="BK151"/>
  <c r="J151"/>
  <c r="J69"/>
  <c r="T367"/>
  <c i="2" r="BK81"/>
  <c r="BK80"/>
  <c r="J80"/>
  <c i="3" r="R150"/>
  <c r="BK394"/>
  <c r="J394"/>
  <c r="J72"/>
  <c r="P415"/>
  <c i="4" r="BK97"/>
  <c r="J97"/>
  <c r="J62"/>
  <c r="R144"/>
  <c i="5" r="T150"/>
  <c r="T389"/>
  <c i="6" r="BK150"/>
  <c i="7" r="R150"/>
  <c r="BK388"/>
  <c r="J388"/>
  <c r="J72"/>
  <c i="8" r="BK97"/>
  <c r="J97"/>
  <c r="J62"/>
  <c r="P144"/>
  <c r="P392"/>
  <c r="T456"/>
  <c i="9" r="P150"/>
  <c r="P149"/>
  <c r="P409"/>
  <c r="R461"/>
  <c i="10" r="P151"/>
  <c r="T394"/>
  <c i="3" r="R97"/>
  <c r="R96"/>
  <c r="BK132"/>
  <c r="J132"/>
  <c r="J65"/>
  <c r="T132"/>
  <c i="4" r="T120"/>
  <c r="T119"/>
  <c r="T144"/>
  <c r="BK370"/>
  <c r="J370"/>
  <c r="J71"/>
  <c r="R416"/>
  <c i="5" r="R150"/>
  <c r="P389"/>
  <c i="6" r="BK132"/>
  <c r="J132"/>
  <c r="J65"/>
  <c r="R135"/>
  <c r="P417"/>
  <c r="T434"/>
  <c i="7" r="P97"/>
  <c r="P96"/>
  <c r="BK135"/>
  <c r="J135"/>
  <c r="J66"/>
  <c r="BK407"/>
  <c r="J407"/>
  <c r="J73"/>
  <c i="8" r="P317"/>
  <c r="P456"/>
  <c i="9" r="T121"/>
  <c r="T132"/>
  <c r="P382"/>
  <c i="10" r="T133"/>
  <c r="R303"/>
  <c r="R394"/>
  <c i="8" r="P120"/>
  <c r="P119"/>
  <c r="P141"/>
  <c i="9" r="BK309"/>
  <c r="J309"/>
  <c r="J70"/>
  <c r="T409"/>
  <c r="P461"/>
  <c i="10" r="P98"/>
  <c r="P97"/>
  <c r="T121"/>
  <c r="T120"/>
  <c r="P136"/>
  <c r="R367"/>
  <c r="R413"/>
  <c i="3" r="T120"/>
  <c r="T119"/>
  <c r="R132"/>
  <c r="T135"/>
  <c r="P369"/>
  <c r="BK415"/>
  <c r="J415"/>
  <c r="J73"/>
  <c i="4" r="P120"/>
  <c r="P119"/>
  <c r="P305"/>
  <c r="BK416"/>
  <c r="J416"/>
  <c r="J73"/>
  <c i="5" r="P97"/>
  <c r="P96"/>
  <c r="BK298"/>
  <c r="J298"/>
  <c r="J70"/>
  <c r="R389"/>
  <c i="6" r="T98"/>
  <c r="T97"/>
  <c r="T121"/>
  <c r="R132"/>
  <c r="T135"/>
  <c r="R373"/>
  <c i="7" r="BK297"/>
  <c r="J297"/>
  <c r="J70"/>
  <c r="R407"/>
  <c i="8" r="R159"/>
  <c r="R158"/>
  <c r="P419"/>
  <c i="9" r="R150"/>
  <c r="BK446"/>
  <c r="J446"/>
  <c r="J74"/>
  <c i="10" r="T151"/>
  <c r="T413"/>
  <c i="3" r="P120"/>
  <c r="P119"/>
  <c r="P132"/>
  <c r="R135"/>
  <c r="T369"/>
  <c i="4" r="P97"/>
  <c r="P96"/>
  <c r="P95"/>
  <c r="P144"/>
  <c r="T370"/>
  <c r="BK433"/>
  <c r="J433"/>
  <c r="J74"/>
  <c i="5" r="BK150"/>
  <c r="J150"/>
  <c r="J69"/>
  <c r="BK389"/>
  <c r="J389"/>
  <c r="J72"/>
  <c r="R425"/>
  <c i="6" r="BK98"/>
  <c r="BK97"/>
  <c r="BK298"/>
  <c r="J298"/>
  <c r="J70"/>
  <c r="BK398"/>
  <c r="J398"/>
  <c r="J72"/>
  <c i="7" r="P120"/>
  <c r="P119"/>
  <c r="T135"/>
  <c r="P361"/>
  <c r="T424"/>
  <c i="8" r="T97"/>
  <c r="T96"/>
  <c r="R144"/>
  <c r="BK419"/>
  <c r="J419"/>
  <c r="J72"/>
  <c i="9" r="R309"/>
  <c r="R428"/>
  <c i="10" r="BK98"/>
  <c r="J98"/>
  <c r="J62"/>
  <c r="BK121"/>
  <c r="J121"/>
  <c r="J64"/>
  <c r="BK133"/>
  <c r="J133"/>
  <c r="J65"/>
  <c r="BK136"/>
  <c r="J136"/>
  <c r="J66"/>
  <c r="BK367"/>
  <c r="J367"/>
  <c r="J71"/>
  <c r="P430"/>
  <c i="2" r="R81"/>
  <c r="R80"/>
  <c i="3" r="T97"/>
  <c r="T96"/>
  <c r="T95"/>
  <c r="BK135"/>
  <c r="J135"/>
  <c r="J66"/>
  <c r="BK369"/>
  <c r="J369"/>
  <c r="J71"/>
  <c r="BK432"/>
  <c r="J432"/>
  <c r="J74"/>
  <c i="4" r="T97"/>
  <c r="T96"/>
  <c r="T95"/>
  <c r="T305"/>
  <c r="T416"/>
  <c i="5" r="P150"/>
  <c r="BK408"/>
  <c r="J408"/>
  <c r="J73"/>
  <c i="6" r="R98"/>
  <c r="R97"/>
  <c r="R96"/>
  <c r="R121"/>
  <c r="R120"/>
  <c r="T132"/>
  <c r="P449"/>
  <c i="7" r="R297"/>
  <c r="P424"/>
  <c i="8" r="T159"/>
  <c r="P438"/>
  <c i="9" r="T98"/>
  <c r="T97"/>
  <c r="BK132"/>
  <c r="J132"/>
  <c r="J65"/>
  <c r="BK428"/>
  <c r="J428"/>
  <c r="J73"/>
  <c i="10" r="T303"/>
  <c r="P394"/>
  <c r="T430"/>
  <c i="3" r="BK120"/>
  <c r="BK119"/>
  <c r="J119"/>
  <c r="J63"/>
  <c r="BK305"/>
  <c r="J305"/>
  <c r="J70"/>
  <c r="R394"/>
  <c r="R415"/>
  <c i="4" r="P159"/>
  <c r="BK397"/>
  <c r="J397"/>
  <c r="J72"/>
  <c r="R433"/>
  <c i="5" r="T298"/>
  <c r="P408"/>
  <c i="6" r="T150"/>
  <c r="T149"/>
  <c r="T373"/>
  <c i="7" r="T97"/>
  <c r="T96"/>
  <c r="T95"/>
  <c r="P135"/>
  <c r="T361"/>
  <c i="8" r="T120"/>
  <c r="T119"/>
  <c i="9" r="BK121"/>
  <c r="J121"/>
  <c r="J64"/>
  <c r="P132"/>
  <c r="BK409"/>
  <c r="J409"/>
  <c r="J72"/>
  <c r="T446"/>
  <c i="10" r="T136"/>
  <c r="P367"/>
  <c r="P413"/>
  <c r="R430"/>
  <c r="R445"/>
  <c i="3" r="BK150"/>
  <c r="J150"/>
  <c r="J69"/>
  <c r="R369"/>
  <c r="P432"/>
  <c i="4" r="R159"/>
  <c r="R158"/>
  <c r="P397"/>
  <c i="5" r="T120"/>
  <c r="T119"/>
  <c r="P135"/>
  <c r="R362"/>
  <c r="P425"/>
  <c i="6" r="P98"/>
  <c r="P97"/>
  <c r="P96"/>
  <c r="BK135"/>
  <c r="J135"/>
  <c r="J66"/>
  <c r="BK449"/>
  <c r="J449"/>
  <c r="J75"/>
  <c i="7" r="BK97"/>
  <c r="J97"/>
  <c r="J62"/>
  <c r="T297"/>
  <c r="R424"/>
  <c i="8" r="T317"/>
  <c r="T419"/>
  <c i="9" r="T150"/>
  <c r="T149"/>
  <c r="R409"/>
  <c r="R446"/>
  <c i="10" r="R133"/>
  <c r="BK303"/>
  <c r="J303"/>
  <c r="J70"/>
  <c r="BK394"/>
  <c r="J394"/>
  <c r="J72"/>
  <c r="BK413"/>
  <c r="J413"/>
  <c r="J73"/>
  <c r="BK430"/>
  <c r="J430"/>
  <c r="J74"/>
  <c r="BK445"/>
  <c r="J445"/>
  <c r="J75"/>
  <c r="P445"/>
  <c r="T445"/>
  <c i="7" r="BK146"/>
  <c r="J146"/>
  <c r="J67"/>
  <c i="10" r="BK147"/>
  <c r="J147"/>
  <c r="J67"/>
  <c i="5" r="BK146"/>
  <c r="J146"/>
  <c r="J67"/>
  <c i="4" r="BK155"/>
  <c r="J155"/>
  <c r="J67"/>
  <c i="8" r="BK155"/>
  <c r="J155"/>
  <c r="J67"/>
  <c i="3" r="BK146"/>
  <c r="J146"/>
  <c r="J67"/>
  <c i="6" r="BK146"/>
  <c r="J146"/>
  <c r="J67"/>
  <c i="9" r="BK146"/>
  <c r="J146"/>
  <c r="J67"/>
  <c i="10" r="J52"/>
  <c r="BE137"/>
  <c r="BE148"/>
  <c r="BE162"/>
  <c r="BE205"/>
  <c r="BE229"/>
  <c r="BE236"/>
  <c r="BE304"/>
  <c r="BE134"/>
  <c r="BE145"/>
  <c r="BE181"/>
  <c r="BE269"/>
  <c r="BE283"/>
  <c r="BE301"/>
  <c r="BE340"/>
  <c r="BE420"/>
  <c r="BE392"/>
  <c r="BE431"/>
  <c r="BE439"/>
  <c r="BE173"/>
  <c r="BE247"/>
  <c r="BE276"/>
  <c r="BE317"/>
  <c r="BE347"/>
  <c r="BE454"/>
  <c i="9" r="J98"/>
  <c r="J62"/>
  <c i="10" r="BE263"/>
  <c r="BE395"/>
  <c i="9" r="J150"/>
  <c r="J69"/>
  <c i="10" r="E48"/>
  <c r="BE188"/>
  <c r="BE258"/>
  <c r="BE290"/>
  <c r="BE386"/>
  <c r="BE435"/>
  <c r="BE443"/>
  <c r="BE167"/>
  <c r="BE224"/>
  <c r="BE353"/>
  <c r="BE428"/>
  <c r="BE452"/>
  <c r="BE458"/>
  <c r="BE218"/>
  <c r="BE411"/>
  <c r="BE424"/>
  <c r="BE456"/>
  <c r="BE99"/>
  <c r="BE139"/>
  <c r="BE152"/>
  <c r="BE446"/>
  <c r="BE450"/>
  <c r="BE122"/>
  <c r="F55"/>
  <c r="BE114"/>
  <c r="BE332"/>
  <c r="BE401"/>
  <c r="BE157"/>
  <c r="BE193"/>
  <c r="BE200"/>
  <c i="9" r="BK120"/>
  <c r="J120"/>
  <c r="J63"/>
  <c i="10" r="BE101"/>
  <c r="BE127"/>
  <c r="BE135"/>
  <c r="BE141"/>
  <c r="BE241"/>
  <c r="BE325"/>
  <c r="BE360"/>
  <c r="BE368"/>
  <c r="BE373"/>
  <c r="BE396"/>
  <c r="BE107"/>
  <c r="BE212"/>
  <c r="BE252"/>
  <c r="BE310"/>
  <c r="BE365"/>
  <c r="BE131"/>
  <c r="BE198"/>
  <c r="BE323"/>
  <c r="BE334"/>
  <c r="BE382"/>
  <c r="BE406"/>
  <c r="BE414"/>
  <c r="BE297"/>
  <c r="BE378"/>
  <c i="9" r="F92"/>
  <c r="BE407"/>
  <c r="BE340"/>
  <c r="BE429"/>
  <c r="BE466"/>
  <c r="BE134"/>
  <c r="BE275"/>
  <c r="BE444"/>
  <c r="BE462"/>
  <c i="8" r="BK96"/>
  <c r="J96"/>
  <c r="J61"/>
  <c r="BK119"/>
  <c r="J119"/>
  <c r="J63"/>
  <c i="9" r="BE130"/>
  <c r="BE172"/>
  <c r="BE217"/>
  <c r="BE228"/>
  <c r="BE367"/>
  <c r="BE451"/>
  <c r="BE99"/>
  <c r="BE426"/>
  <c r="BE436"/>
  <c r="BE474"/>
  <c i="8" r="J159"/>
  <c r="J69"/>
  <c i="9" r="BE161"/>
  <c r="BE187"/>
  <c r="BE211"/>
  <c r="BE239"/>
  <c r="BE250"/>
  <c r="BE317"/>
  <c r="BE455"/>
  <c r="BE136"/>
  <c r="BE180"/>
  <c r="BE289"/>
  <c r="BE331"/>
  <c r="BE348"/>
  <c r="BE447"/>
  <c r="BE470"/>
  <c r="BE147"/>
  <c r="BE282"/>
  <c r="BE472"/>
  <c r="J52"/>
  <c r="BE114"/>
  <c r="BE126"/>
  <c r="BE138"/>
  <c r="BE156"/>
  <c r="BE199"/>
  <c r="BE307"/>
  <c r="BE388"/>
  <c r="BE410"/>
  <c r="BE151"/>
  <c r="BE166"/>
  <c r="BE267"/>
  <c r="BE375"/>
  <c r="BE393"/>
  <c r="BE411"/>
  <c r="E48"/>
  <c r="BE122"/>
  <c r="BE140"/>
  <c r="BE197"/>
  <c r="BE234"/>
  <c r="BE256"/>
  <c r="BE355"/>
  <c r="BE101"/>
  <c r="BE144"/>
  <c r="BE325"/>
  <c r="BE342"/>
  <c r="BE383"/>
  <c r="BE401"/>
  <c r="BE416"/>
  <c r="BE107"/>
  <c r="BE204"/>
  <c r="BE303"/>
  <c r="BE397"/>
  <c r="BE333"/>
  <c r="BE440"/>
  <c r="BE459"/>
  <c r="BE468"/>
  <c r="BE133"/>
  <c r="BE192"/>
  <c r="BE223"/>
  <c r="BE245"/>
  <c r="BE262"/>
  <c r="BE296"/>
  <c r="BE310"/>
  <c r="BE361"/>
  <c r="BE421"/>
  <c r="BE380"/>
  <c i="8" r="BE100"/>
  <c r="BE160"/>
  <c r="BE208"/>
  <c r="BE315"/>
  <c r="BE341"/>
  <c i="7" r="BK149"/>
  <c r="J149"/>
  <c r="J68"/>
  <c i="8" r="E84"/>
  <c r="BE106"/>
  <c r="BE129"/>
  <c r="BE175"/>
  <c r="BE247"/>
  <c r="BE258"/>
  <c r="BE275"/>
  <c r="BE137"/>
  <c r="BE232"/>
  <c r="BE311"/>
  <c r="BE377"/>
  <c r="BE446"/>
  <c r="BE189"/>
  <c r="BE253"/>
  <c r="BE290"/>
  <c r="BE426"/>
  <c i="7" r="BK119"/>
  <c r="J119"/>
  <c r="J63"/>
  <c i="8" r="BE113"/>
  <c r="BE147"/>
  <c r="BE226"/>
  <c r="BE242"/>
  <c r="BE371"/>
  <c r="BE398"/>
  <c r="BE450"/>
  <c r="BE220"/>
  <c r="BE318"/>
  <c r="BE431"/>
  <c r="BE436"/>
  <c r="BE352"/>
  <c r="BE420"/>
  <c r="BE465"/>
  <c r="BE133"/>
  <c r="BE142"/>
  <c r="BE201"/>
  <c r="BE206"/>
  <c r="BE264"/>
  <c r="BE283"/>
  <c r="BE297"/>
  <c r="BE454"/>
  <c r="BE461"/>
  <c r="BE139"/>
  <c r="BE335"/>
  <c r="BE411"/>
  <c r="BE457"/>
  <c r="BE469"/>
  <c i="7" r="BK96"/>
  <c r="J96"/>
  <c r="J61"/>
  <c i="8" r="F55"/>
  <c r="BE181"/>
  <c r="BE213"/>
  <c r="BE365"/>
  <c r="J88"/>
  <c r="BE121"/>
  <c r="BE237"/>
  <c r="BE358"/>
  <c r="BE385"/>
  <c r="BE407"/>
  <c r="BE421"/>
  <c r="BE149"/>
  <c r="BE165"/>
  <c r="BE196"/>
  <c r="BE390"/>
  <c r="BE143"/>
  <c r="BE326"/>
  <c r="BE343"/>
  <c r="BE145"/>
  <c r="BE156"/>
  <c r="BE270"/>
  <c r="BE393"/>
  <c r="BE153"/>
  <c r="BE170"/>
  <c r="BE403"/>
  <c r="BE439"/>
  <c r="BE98"/>
  <c r="BE125"/>
  <c r="BE304"/>
  <c r="BE350"/>
  <c r="BE417"/>
  <c i="7" r="J52"/>
  <c r="BE134"/>
  <c r="F55"/>
  <c r="BE199"/>
  <c r="BE126"/>
  <c r="BE140"/>
  <c r="BE161"/>
  <c r="BE166"/>
  <c r="BE197"/>
  <c r="BE261"/>
  <c r="BE328"/>
  <c r="BE386"/>
  <c r="BE113"/>
  <c r="BE211"/>
  <c r="BE239"/>
  <c r="BE267"/>
  <c r="BE376"/>
  <c r="BE106"/>
  <c r="BE130"/>
  <c r="BE147"/>
  <c r="BE151"/>
  <c r="BE187"/>
  <c r="BE228"/>
  <c r="BE295"/>
  <c r="BE359"/>
  <c r="BE250"/>
  <c r="BE326"/>
  <c r="BE347"/>
  <c i="6" r="J97"/>
  <c r="J61"/>
  <c i="7" r="BE223"/>
  <c r="BE334"/>
  <c r="BE234"/>
  <c r="BE256"/>
  <c r="BE341"/>
  <c r="BE372"/>
  <c r="BE389"/>
  <c i="6" r="J98"/>
  <c r="J62"/>
  <c r="J150"/>
  <c r="J69"/>
  <c i="7" r="BE98"/>
  <c r="BE192"/>
  <c r="BE204"/>
  <c r="BE245"/>
  <c r="BE298"/>
  <c r="BE311"/>
  <c r="BE317"/>
  <c r="BE367"/>
  <c r="E48"/>
  <c r="BE133"/>
  <c r="BE144"/>
  <c r="BE156"/>
  <c r="BE354"/>
  <c r="BE121"/>
  <c r="BE136"/>
  <c r="BE138"/>
  <c r="BE180"/>
  <c r="BE273"/>
  <c r="BE279"/>
  <c r="BE285"/>
  <c r="BE291"/>
  <c r="BE304"/>
  <c r="BE390"/>
  <c r="BE414"/>
  <c r="BE422"/>
  <c r="BE429"/>
  <c r="BE395"/>
  <c r="BE408"/>
  <c r="BE100"/>
  <c r="BE217"/>
  <c r="BE362"/>
  <c r="BE380"/>
  <c r="BE405"/>
  <c r="BE418"/>
  <c r="BE172"/>
  <c r="BE319"/>
  <c r="BE400"/>
  <c r="BE425"/>
  <c r="BE433"/>
  <c i="6" r="BE122"/>
  <c r="BE138"/>
  <c r="BE144"/>
  <c r="BE172"/>
  <c r="BE201"/>
  <c r="BE241"/>
  <c r="BE307"/>
  <c r="BE366"/>
  <c r="BE371"/>
  <c r="BE384"/>
  <c i="5" r="J97"/>
  <c r="J62"/>
  <c r="J120"/>
  <c r="J64"/>
  <c i="6" r="J52"/>
  <c r="F92"/>
  <c r="BE151"/>
  <c r="BE358"/>
  <c r="BE379"/>
  <c r="BE447"/>
  <c r="BE161"/>
  <c r="BE219"/>
  <c r="BE252"/>
  <c r="BE396"/>
  <c r="BE428"/>
  <c r="BE439"/>
  <c r="BE195"/>
  <c r="BE235"/>
  <c r="BE260"/>
  <c r="BE405"/>
  <c r="BE107"/>
  <c r="BE136"/>
  <c r="BE147"/>
  <c r="BE224"/>
  <c r="BE247"/>
  <c r="BE392"/>
  <c r="BE435"/>
  <c r="E48"/>
  <c r="BE134"/>
  <c r="BE296"/>
  <c r="BE333"/>
  <c r="BE418"/>
  <c r="BE458"/>
  <c r="BE101"/>
  <c r="BE443"/>
  <c r="BE456"/>
  <c r="BE460"/>
  <c r="BE130"/>
  <c r="BE166"/>
  <c r="BE374"/>
  <c r="BE400"/>
  <c r="BE415"/>
  <c r="BE450"/>
  <c r="BE454"/>
  <c i="5" r="J96"/>
  <c r="J61"/>
  <c i="6" r="BE133"/>
  <c r="BE230"/>
  <c r="BE339"/>
  <c r="BE462"/>
  <c r="BE99"/>
  <c r="BE114"/>
  <c r="BE316"/>
  <c r="BE324"/>
  <c r="BE126"/>
  <c r="BE140"/>
  <c r="BE156"/>
  <c r="BE180"/>
  <c i="5" r="BK149"/>
  <c r="J149"/>
  <c r="J68"/>
  <c i="6" r="BE207"/>
  <c r="BE212"/>
  <c r="BE299"/>
  <c r="BE399"/>
  <c r="BE276"/>
  <c r="BE322"/>
  <c r="BE346"/>
  <c r="BE432"/>
  <c r="BE187"/>
  <c r="BE268"/>
  <c r="BE284"/>
  <c r="BE292"/>
  <c r="BE331"/>
  <c r="BE352"/>
  <c r="BE388"/>
  <c r="BE410"/>
  <c r="BE424"/>
  <c i="4" r="BK119"/>
  <c r="J119"/>
  <c r="J63"/>
  <c r="BK158"/>
  <c r="J158"/>
  <c r="J68"/>
  <c i="5" r="J88"/>
  <c r="BE186"/>
  <c r="BE175"/>
  <c r="BE221"/>
  <c r="BE348"/>
  <c r="BE390"/>
  <c r="BE106"/>
  <c r="BE138"/>
  <c r="BE156"/>
  <c r="BE250"/>
  <c r="BE363"/>
  <c r="BE409"/>
  <c r="BE227"/>
  <c r="BE305"/>
  <c r="BE329"/>
  <c r="BE381"/>
  <c r="BE391"/>
  <c r="BE181"/>
  <c r="BE292"/>
  <c r="BE299"/>
  <c r="BE327"/>
  <c r="BE342"/>
  <c r="BE355"/>
  <c r="BE368"/>
  <c r="BE113"/>
  <c r="BE134"/>
  <c r="BE140"/>
  <c r="BE144"/>
  <c r="BE216"/>
  <c r="BE233"/>
  <c r="BE426"/>
  <c i="4" r="BK96"/>
  <c r="BK95"/>
  <c r="BK94"/>
  <c r="J94"/>
  <c r="J59"/>
  <c i="5" r="BE151"/>
  <c r="BE167"/>
  <c r="BE198"/>
  <c r="BE360"/>
  <c r="BE387"/>
  <c r="BE210"/>
  <c r="BE415"/>
  <c r="BE419"/>
  <c r="BE98"/>
  <c r="BE147"/>
  <c r="BE274"/>
  <c r="BE318"/>
  <c r="BE335"/>
  <c r="BE406"/>
  <c r="BE430"/>
  <c r="BE434"/>
  <c r="E84"/>
  <c r="BE286"/>
  <c r="BE296"/>
  <c r="BE320"/>
  <c r="BE377"/>
  <c r="BE396"/>
  <c r="F55"/>
  <c r="BE193"/>
  <c r="BE204"/>
  <c r="BE239"/>
  <c r="BE268"/>
  <c r="BE280"/>
  <c r="BE161"/>
  <c r="BE191"/>
  <c r="BE260"/>
  <c r="BE312"/>
  <c r="BE126"/>
  <c r="BE373"/>
  <c r="BE401"/>
  <c r="BE423"/>
  <c r="BE100"/>
  <c r="BE136"/>
  <c r="BE255"/>
  <c r="BE130"/>
  <c r="BE244"/>
  <c r="BE121"/>
  <c r="BE133"/>
  <c i="4" r="BE106"/>
  <c r="BE137"/>
  <c r="BE368"/>
  <c r="E48"/>
  <c r="BE153"/>
  <c r="BE100"/>
  <c r="BE170"/>
  <c r="BE189"/>
  <c i="3" r="BK96"/>
  <c r="J96"/>
  <c r="J61"/>
  <c i="4" r="F55"/>
  <c r="BE156"/>
  <c r="BE181"/>
  <c r="BE242"/>
  <c r="BE312"/>
  <c r="BE319"/>
  <c r="BE342"/>
  <c r="BE355"/>
  <c r="BE371"/>
  <c r="BE414"/>
  <c r="BE438"/>
  <c i="3" r="J120"/>
  <c r="J64"/>
  <c r="BK149"/>
  <c r="J149"/>
  <c r="J68"/>
  <c i="4" r="BE143"/>
  <c r="BE145"/>
  <c r="BE165"/>
  <c r="BE206"/>
  <c r="BE287"/>
  <c r="BE299"/>
  <c r="BE334"/>
  <c r="BE349"/>
  <c r="BE398"/>
  <c r="BE113"/>
  <c r="BE142"/>
  <c r="BE160"/>
  <c r="BE236"/>
  <c r="BE423"/>
  <c r="BE427"/>
  <c r="BE442"/>
  <c r="BE376"/>
  <c r="BE395"/>
  <c r="BE404"/>
  <c r="BE417"/>
  <c r="BE431"/>
  <c r="BE98"/>
  <c r="BE125"/>
  <c r="BE225"/>
  <c r="BE325"/>
  <c r="BE281"/>
  <c r="BE293"/>
  <c r="BE327"/>
  <c r="BE336"/>
  <c r="BE129"/>
  <c r="BE139"/>
  <c r="BE147"/>
  <c r="BE201"/>
  <c r="BE219"/>
  <c r="BE363"/>
  <c r="BE381"/>
  <c r="BE399"/>
  <c r="BE409"/>
  <c r="BE434"/>
  <c r="BE446"/>
  <c r="BE149"/>
  <c r="BE253"/>
  <c r="BE385"/>
  <c r="BE121"/>
  <c r="BE213"/>
  <c r="BE247"/>
  <c r="BE133"/>
  <c r="BE175"/>
  <c r="BE196"/>
  <c r="BE208"/>
  <c r="BE258"/>
  <c r="BE275"/>
  <c r="J52"/>
  <c r="BE231"/>
  <c r="BE269"/>
  <c r="BE303"/>
  <c r="BE264"/>
  <c r="BE306"/>
  <c r="BE389"/>
  <c i="3" r="F55"/>
  <c r="BE106"/>
  <c r="BE136"/>
  <c r="BE312"/>
  <c r="BE349"/>
  <c r="BE367"/>
  <c i="2" r="J59"/>
  <c i="3" r="J88"/>
  <c r="BE187"/>
  <c r="BE206"/>
  <c r="BE249"/>
  <c r="BE267"/>
  <c r="BE303"/>
  <c r="BE370"/>
  <c r="BE380"/>
  <c r="BE396"/>
  <c r="E84"/>
  <c r="BE130"/>
  <c r="BE134"/>
  <c r="BE140"/>
  <c r="BE180"/>
  <c r="BE194"/>
  <c r="BE201"/>
  <c r="BE299"/>
  <c r="BE325"/>
  <c r="BE375"/>
  <c r="BE121"/>
  <c r="BE126"/>
  <c r="BE156"/>
  <c r="BE384"/>
  <c r="BE395"/>
  <c r="BE113"/>
  <c r="BE133"/>
  <c r="BE273"/>
  <c r="BE100"/>
  <c r="BE278"/>
  <c r="BE262"/>
  <c r="BE342"/>
  <c r="BE144"/>
  <c r="BE151"/>
  <c r="BE166"/>
  <c r="BE285"/>
  <c i="2" r="J81"/>
  <c r="J60"/>
  <c i="3" r="BE98"/>
  <c r="BE138"/>
  <c r="BE336"/>
  <c r="BE402"/>
  <c r="BE355"/>
  <c r="BE172"/>
  <c r="BE290"/>
  <c r="BE449"/>
  <c r="BE458"/>
  <c r="BE233"/>
  <c r="BE319"/>
  <c r="BE327"/>
  <c r="BE388"/>
  <c r="BE392"/>
  <c r="BE413"/>
  <c r="BE416"/>
  <c r="BE430"/>
  <c r="BE438"/>
  <c r="BE447"/>
  <c r="BE161"/>
  <c r="BE211"/>
  <c r="BE225"/>
  <c r="BE241"/>
  <c r="BE256"/>
  <c r="BE334"/>
  <c r="BE362"/>
  <c r="BE407"/>
  <c r="BE422"/>
  <c r="BE453"/>
  <c r="BE147"/>
  <c r="BE217"/>
  <c r="BE306"/>
  <c r="BE426"/>
  <c r="BE433"/>
  <c r="BE443"/>
  <c i="2" r="F77"/>
  <c r="E48"/>
  <c r="BE92"/>
  <c r="J74"/>
  <c r="BE86"/>
  <c r="BE87"/>
  <c r="BE88"/>
  <c r="BE90"/>
  <c r="BE91"/>
  <c r="BE84"/>
  <c r="BE82"/>
  <c r="BE83"/>
  <c r="BE89"/>
  <c r="BE85"/>
  <c i="6" r="F37"/>
  <c i="1" r="BD59"/>
  <c i="8" r="F36"/>
  <c i="1" r="BC61"/>
  <c i="2" r="F34"/>
  <c i="1" r="BA55"/>
  <c i="10" r="F34"/>
  <c i="1" r="BA63"/>
  <c i="2" r="F37"/>
  <c i="1" r="BD55"/>
  <c i="9" r="F34"/>
  <c i="1" r="BA62"/>
  <c i="5" r="F37"/>
  <c i="1" r="BD58"/>
  <c i="5" r="F36"/>
  <c i="1" r="BC58"/>
  <c i="10" r="J34"/>
  <c i="1" r="AW63"/>
  <c i="10" r="F37"/>
  <c i="1" r="BD63"/>
  <c i="3" r="F34"/>
  <c i="1" r="BA56"/>
  <c i="2" r="F35"/>
  <c i="1" r="BB55"/>
  <c i="7" r="F37"/>
  <c i="1" r="BD60"/>
  <c i="9" r="F36"/>
  <c i="1" r="BC62"/>
  <c i="10" r="F36"/>
  <c i="1" r="BC63"/>
  <c i="4" r="F37"/>
  <c i="1" r="BD57"/>
  <c i="3" r="J34"/>
  <c i="1" r="AW56"/>
  <c i="9" r="F37"/>
  <c i="1" r="BD62"/>
  <c i="2" r="J30"/>
  <c i="9" r="F35"/>
  <c i="1" r="BB62"/>
  <c i="7" r="J34"/>
  <c i="1" r="AW60"/>
  <c i="6" r="F36"/>
  <c i="1" r="BC59"/>
  <c i="8" r="F35"/>
  <c i="1" r="BB61"/>
  <c i="7" r="F35"/>
  <c i="1" r="BB60"/>
  <c i="6" r="F34"/>
  <c i="1" r="BA59"/>
  <c i="5" r="J34"/>
  <c i="1" r="AW58"/>
  <c i="7" r="F36"/>
  <c i="1" r="BC60"/>
  <c i="7" r="F34"/>
  <c i="1" r="BA60"/>
  <c i="3" r="F36"/>
  <c i="1" r="BC56"/>
  <c i="2" r="J34"/>
  <c i="1" r="AW55"/>
  <c i="4" r="F34"/>
  <c i="1" r="BA57"/>
  <c i="6" r="J34"/>
  <c i="1" r="AW59"/>
  <c i="8" r="J34"/>
  <c i="1" r="AW61"/>
  <c i="4" r="F36"/>
  <c i="1" r="BC57"/>
  <c i="3" r="F37"/>
  <c i="1" r="BD56"/>
  <c i="10" r="F35"/>
  <c i="1" r="BB63"/>
  <c i="5" r="F34"/>
  <c i="1" r="BA58"/>
  <c i="2" r="F36"/>
  <c i="1" r="BC55"/>
  <c i="5" r="F35"/>
  <c i="1" r="BB58"/>
  <c i="9" r="J34"/>
  <c i="1" r="AW62"/>
  <c i="6" r="F35"/>
  <c i="1" r="BB59"/>
  <c i="8" r="F34"/>
  <c i="1" r="BA61"/>
  <c i="4" r="F35"/>
  <c i="1" r="BB57"/>
  <c i="8" r="F37"/>
  <c i="1" r="BD61"/>
  <c i="4" r="J34"/>
  <c i="1" r="AW57"/>
  <c i="3" r="F35"/>
  <c i="1" r="BB56"/>
  <c i="7" l="1" r="R149"/>
  <c i="5" r="T149"/>
  <c i="8" r="T95"/>
  <c i="6" r="T120"/>
  <c r="T96"/>
  <c r="T95"/>
  <c i="3" r="R149"/>
  <c i="7" r="T149"/>
  <c r="T94"/>
  <c i="3" r="T149"/>
  <c r="T94"/>
  <c i="8" r="T158"/>
  <c i="10" r="T150"/>
  <c i="5" r="T95"/>
  <c r="T94"/>
  <c r="P95"/>
  <c i="3" r="P149"/>
  <c i="8" r="R95"/>
  <c r="R94"/>
  <c i="9" r="R149"/>
  <c i="7" r="P95"/>
  <c i="10" r="P120"/>
  <c r="P96"/>
  <c i="5" r="R119"/>
  <c r="R95"/>
  <c i="10" r="R120"/>
  <c r="R96"/>
  <c i="7" r="P149"/>
  <c i="5" r="BK95"/>
  <c r="J95"/>
  <c r="J60"/>
  <c r="P149"/>
  <c r="R149"/>
  <c i="9" r="BK149"/>
  <c r="J149"/>
  <c r="J68"/>
  <c i="7" r="R95"/>
  <c r="R94"/>
  <c i="10" r="P150"/>
  <c i="6" r="R149"/>
  <c r="R95"/>
  <c i="4" r="R119"/>
  <c r="R95"/>
  <c r="R94"/>
  <c i="3" r="P95"/>
  <c r="P94"/>
  <c i="1" r="AU56"/>
  <c i="8" r="BK158"/>
  <c r="J158"/>
  <c r="J68"/>
  <c i="10" r="T96"/>
  <c r="T95"/>
  <c i="8" r="P95"/>
  <c i="9" r="P120"/>
  <c r="P96"/>
  <c r="P95"/>
  <c i="1" r="AU62"/>
  <c i="9" r="R96"/>
  <c r="R95"/>
  <c i="4" r="P158"/>
  <c r="P94"/>
  <c i="1" r="AU57"/>
  <c i="9" r="T120"/>
  <c r="T96"/>
  <c r="T95"/>
  <c i="6" r="BK149"/>
  <c r="J149"/>
  <c r="J68"/>
  <c i="10" r="R150"/>
  <c i="6" r="P149"/>
  <c r="P95"/>
  <c i="1" r="AU59"/>
  <c i="8" r="P158"/>
  <c i="4" r="T158"/>
  <c r="T94"/>
  <c i="3" r="R119"/>
  <c r="R95"/>
  <c r="R94"/>
  <c i="1" r="AG55"/>
  <c i="6" r="BK120"/>
  <c r="J120"/>
  <c r="J63"/>
  <c i="10" r="BK97"/>
  <c r="BK120"/>
  <c r="J120"/>
  <c r="J63"/>
  <c r="BK150"/>
  <c r="J150"/>
  <c r="J68"/>
  <c i="9" r="BK96"/>
  <c r="J96"/>
  <c r="J60"/>
  <c i="8" r="BK95"/>
  <c r="J95"/>
  <c r="J60"/>
  <c i="7" r="BK95"/>
  <c r="J95"/>
  <c r="J60"/>
  <c i="4" r="J95"/>
  <c r="J60"/>
  <c r="J96"/>
  <c r="J61"/>
  <c i="3" r="BK95"/>
  <c r="J95"/>
  <c r="J60"/>
  <c i="7" r="J33"/>
  <c i="1" r="AV60"/>
  <c r="AT60"/>
  <c i="4" r="J30"/>
  <c i="1" r="AG57"/>
  <c i="8" r="F33"/>
  <c i="1" r="AZ61"/>
  <c i="6" r="J33"/>
  <c i="1" r="AV59"/>
  <c r="AT59"/>
  <c i="9" r="F33"/>
  <c i="1" r="AZ62"/>
  <c i="5" r="F33"/>
  <c i="1" r="AZ58"/>
  <c r="BA54"/>
  <c r="W30"/>
  <c i="2" r="F33"/>
  <c i="1" r="AZ55"/>
  <c i="10" r="J33"/>
  <c i="1" r="AV63"/>
  <c r="AT63"/>
  <c i="4" r="J33"/>
  <c i="1" r="AV57"/>
  <c r="AT57"/>
  <c i="10" r="F33"/>
  <c i="1" r="AZ63"/>
  <c r="BC54"/>
  <c r="AY54"/>
  <c i="5" r="J33"/>
  <c i="1" r="AV58"/>
  <c r="AT58"/>
  <c i="2" r="J33"/>
  <c i="1" r="AV55"/>
  <c r="AT55"/>
  <c r="AN55"/>
  <c i="3" r="J33"/>
  <c i="1" r="AV56"/>
  <c r="AT56"/>
  <c r="BB54"/>
  <c r="W31"/>
  <c i="3" r="F33"/>
  <c i="1" r="AZ56"/>
  <c i="7" r="F33"/>
  <c i="1" r="AZ60"/>
  <c r="BD54"/>
  <c r="W33"/>
  <c i="6" r="F33"/>
  <c i="1" r="AZ59"/>
  <c i="9" r="J33"/>
  <c i="1" r="AV62"/>
  <c r="AT62"/>
  <c i="4" r="F33"/>
  <c i="1" r="AZ57"/>
  <c i="8" r="J33"/>
  <c i="1" r="AV61"/>
  <c r="AT61"/>
  <c i="10" l="1" r="BK96"/>
  <c r="J96"/>
  <c r="J60"/>
  <c r="R95"/>
  <c r="P95"/>
  <c i="1" r="AU63"/>
  <c i="5" r="R94"/>
  <c i="8" r="P94"/>
  <c i="1" r="AU61"/>
  <c i="7" r="P94"/>
  <c i="1" r="AU60"/>
  <c i="5" r="P94"/>
  <c i="1" r="AU58"/>
  <c i="8" r="T94"/>
  <c i="10" r="BK95"/>
  <c r="J95"/>
  <c r="J97"/>
  <c r="J61"/>
  <c i="6" r="BK96"/>
  <c r="J96"/>
  <c r="J60"/>
  <c i="5" r="BK94"/>
  <c r="J94"/>
  <c r="J59"/>
  <c i="9" r="BK95"/>
  <c r="J95"/>
  <c r="J59"/>
  <c i="8" r="BK94"/>
  <c r="J94"/>
  <c i="7" r="BK94"/>
  <c r="J94"/>
  <c i="1" r="AN57"/>
  <c i="4" r="J39"/>
  <c i="3" r="BK94"/>
  <c r="J94"/>
  <c r="J59"/>
  <c i="2" r="J39"/>
  <c i="8" r="J30"/>
  <c i="1" r="AG61"/>
  <c r="AN61"/>
  <c r="AW54"/>
  <c r="AK30"/>
  <c i="10" r="J30"/>
  <c i="1" r="AG63"/>
  <c r="W32"/>
  <c r="AX54"/>
  <c i="7" r="J30"/>
  <c i="1" r="AG60"/>
  <c r="AN60"/>
  <c r="AZ54"/>
  <c r="AV54"/>
  <c r="AK29"/>
  <c i="10" l="1" r="J39"/>
  <c r="J59"/>
  <c i="6" r="BK95"/>
  <c r="J95"/>
  <c r="J59"/>
  <c i="8" r="J39"/>
  <c r="J59"/>
  <c i="7" r="J39"/>
  <c r="J59"/>
  <c i="1" r="AN63"/>
  <c i="5" r="J30"/>
  <c i="1" r="AG58"/>
  <c r="AN58"/>
  <c r="AU54"/>
  <c r="W29"/>
  <c i="3" r="J30"/>
  <c i="1" r="AG56"/>
  <c r="AT54"/>
  <c i="9" r="J30"/>
  <c i="1" r="AG62"/>
  <c r="AN62"/>
  <c i="5" l="1" r="J39"/>
  <c i="9" r="J39"/>
  <c i="3" r="J39"/>
  <c i="1" r="AN56"/>
  <c i="6" r="J30"/>
  <c i="1" r="AG59"/>
  <c r="AN59"/>
  <c i="6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<sst xmlns="http://schemas.openxmlformats.org/spreadsheetml/2006/main">
  <si>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</si>
  <si>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</si>
  <si>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</si>
  <si>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</si>
  <si>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</si>
  <si>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{1df4aad8-b129-4f20-ab42-12e984f736c9}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</si>
  <si>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</si>
  <si>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</si>
  <si>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</si>
  <si>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</si>
  <si>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</si>
  <si>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</si>
  <si>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</si>
  <si>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</si>
  <si>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2024/019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</si>
  <si>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</si>
  <si>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</si>
  <si>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plochých střech ZŠ Aléská, Bílina</t>
  </si>
  <si>
    <t>KSO:</t>
  </si>
  <si>
    <t/>
  </si>
  <si>
    <t>CC-CZ:</t>
  </si>
  <si>
    <t>Místo:</t>
  </si>
  <si>
    <t xml:space="preserve"> </t>
  </si>
  <si>
    <t>Datum:</t>
  </si>
  <si>
    <t>31. 1. 2024</t>
  </si>
  <si>
    <t>Zadavatel:</t>
  </si>
  <si>
    <t>IČ:</t>
  </si>
  <si>
    <t>Město Bílina</t>
  </si>
  <si>
    <t>DIČ:</t>
  </si>
  <si>
    <t>Uchazeč:</t>
  </si>
  <si>
    <t>Vyplň údaj</t>
  </si>
  <si>
    <t>Projektant:</t>
  </si>
  <si>
    <t>DEKPROJEKT s.r.o</t>
  </si>
  <si>
    <t>True</t>
  </si>
  <si>
    <t>Zpracovatel:</t>
  </si>
  <si>
    <t>OTRUBA &amp; PARTNER,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</si>
  <si>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</si>
  <si>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</si>
  <si>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</si>
  <si>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</si>
  <si>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</si>
  <si>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</si>
  <si>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</si>
  <si>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</si>
  <si>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</si>
  <si>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</si>
  <si>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</si>
  <si>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</si>
  <si>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</si>
  <si>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</si>
  <si>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</si>
  <si>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</si>
  <si>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</si>
  <si>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</si>
  <si>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</si>
  <si>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</si>
  <si>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</si>
  <si>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</si>
  <si>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</si>
  <si>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</si>
  <si>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</si>
  <si>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</si>
  <si>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</si>
  <si>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</si>
  <si>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</si>
  <si>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</si>
  <si>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</si>
  <si>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</si>
  <si>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</si>
  <si>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</si>
  <si>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</si>
  <si>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</si>
  <si>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</si>
  <si>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</si>
  <si>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</si>
  <si>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</si>
  <si>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</si>
  <si>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</t>
  </si>
  <si>
    <t>Vedlejší rozpočtové náklady</t>
  </si>
  <si>
    <t>STA</t>
  </si>
  <si>
    <t>1</t>
  </si>
  <si>
    <t>{7eb81ab1-28de-46d6-82ef-05c624b1f1bc}</t>
  </si>
  <si>
    <t>2</t>
  </si>
  <si>
    <t>SO 01</t>
  </si>
  <si>
    <t>Střecha A</t>
  </si>
  <si>
    <t>{e4230186-70fa-42ab-921b-506bd471d193}</t>
  </si>
  <si>
    <t>SO 02</t>
  </si>
  <si>
    <t>Střecha B</t>
  </si>
  <si>
    <t>{2b6ee963-191c-4197-9bb1-ea6b53f4b142}</t>
  </si>
  <si>
    <t>SO 03</t>
  </si>
  <si>
    <t>Střecha C</t>
  </si>
  <si>
    <t>{2f5f8fe6-3e45-4bdc-8f85-d99a145905d1}</t>
  </si>
  <si>
    <t>SO 04</t>
  </si>
  <si>
    <t>Střecha C1</t>
  </si>
  <si>
    <t>{540d3717-c43f-4410-a8dd-57531e2dc3af}</t>
  </si>
  <si>
    <t>SO 05</t>
  </si>
  <si>
    <t>Střecha C2</t>
  </si>
  <si>
    <t>{b5ba8cb9-bb4e-49ce-947f-dc4d349692e8}</t>
  </si>
  <si>
    <t>SO 06</t>
  </si>
  <si>
    <t>Střecha D</t>
  </si>
  <si>
    <t>{813b2e5a-78bf-4e5d-b178-50a822442c00}</t>
  </si>
  <si>
    <t>SO 07</t>
  </si>
  <si>
    <t>Střecha E</t>
  </si>
  <si>
    <t>{956c8071-ffcd-41f2-958d-3bd71024fec6}</t>
  </si>
  <si>
    <t>SO 08</t>
  </si>
  <si>
    <t>Střecha F</t>
  </si>
  <si>
    <t>{97a089cf-46a5-4658-b50d-05abc47869b2}</t>
  </si>
  <si>
    <t>KRYCÍ LIST SOUPISU PRACÍ</t>
  </si>
  <si>
    <t>Objekt:</t>
  </si>
  <si>
    <t>SO 00 -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</si>
  <si>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</si>
  <si>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</si>
  <si>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</si>
  <si>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</si>
  <si>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</si>
  <si>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</si>
  <si>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</si>
  <si>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</si>
  <si>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</si>
  <si>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</si>
  <si>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</si>
  <si>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</si>
  <si>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</si>
  <si>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</si>
  <si>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</si>
  <si>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</si>
  <si>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</si>
  <si>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</si>
  <si>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</si>
  <si>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</si>
  <si>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</si>
  <si>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K</t>
  </si>
  <si>
    <t>011000R01</t>
  </si>
  <si>
    <t>Stavebně-statický průzkum</t>
  </si>
  <si>
    <t>soubor</t>
  </si>
  <si>
    <t>1024</t>
  </si>
  <si>
    <t>1567996556</t>
  </si>
  <si>
    <t>013000R01</t>
  </si>
  <si>
    <t>Dokumentace skutečného provedení stavby</t>
  </si>
  <si>
    <t>-2145937806</t>
  </si>
  <si>
    <t>3</t>
  </si>
  <si>
    <t>030000R01</t>
  </si>
  <si>
    <t>Zařízení staveniště - náklady na zřízení, provoz a likvidaci zařízení staveniště</t>
  </si>
  <si>
    <t>1455300387</t>
  </si>
  <si>
    <t>4</t>
  </si>
  <si>
    <t>030001010</t>
  </si>
  <si>
    <t>Opatření na střechách proti zatečení</t>
  </si>
  <si>
    <t>375003329</t>
  </si>
  <si>
    <t>044000R01</t>
  </si>
  <si>
    <t>Konzultace s revizním technikem pro bleskosvody na stavbě na začátku realizace</t>
  </si>
  <si>
    <t>1682917842</t>
  </si>
  <si>
    <t>6</t>
  </si>
  <si>
    <t>044000R02</t>
  </si>
  <si>
    <t>Revize bleskosvodu</t>
  </si>
  <si>
    <t>269605538</t>
  </si>
  <si>
    <t>7</t>
  </si>
  <si>
    <t>044000R03</t>
  </si>
  <si>
    <t>Revize záchytného systému a předání do užívání</t>
  </si>
  <si>
    <t>-1725315230</t>
  </si>
  <si>
    <t>8</t>
  </si>
  <si>
    <t>044000R04</t>
  </si>
  <si>
    <t>Záchytný systém - doporučené OOPP - montážní lano 23 m např. TS-ML23</t>
  </si>
  <si>
    <t>kus</t>
  </si>
  <si>
    <t>1849709050</t>
  </si>
  <si>
    <t>9</t>
  </si>
  <si>
    <t>044000R05</t>
  </si>
  <si>
    <t>Záchytný systém - doporučené OOPP - set pro údržbu střechy (zach.postroj, spojovací lano 10m, vak) např. TS-SET10</t>
  </si>
  <si>
    <t>1675587895</t>
  </si>
  <si>
    <t>10</t>
  </si>
  <si>
    <t>044000R06</t>
  </si>
  <si>
    <t>Záchytný systém - doporučené OOPP - skříňka pro uložení OOPP např. TS-SAFECARE</t>
  </si>
  <si>
    <t>-1422764992</t>
  </si>
  <si>
    <t>11</t>
  </si>
  <si>
    <t>063303000</t>
  </si>
  <si>
    <t>Náklady na zajištění BOZP na staveništi</t>
  </si>
  <si>
    <t>-11184274</t>
  </si>
  <si>
    <t>SO 01 - Střecha A</t>
  </si>
  <si>
    <t>HSV - Práce a dodávky HSV</t>
  </si>
  <si>
    <t xml:space="preserve">    6 - Úpravy povrchů, podlahy a osazování výplní</t>
  </si>
  <si>
    <t xml:space="preserve">      62 - Úprava povrchů vnějších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</si>
  <si>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</si>
  <si>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</si>
  <si>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</si>
  <si>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</si>
  <si>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</si>
  <si>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</si>
  <si>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</si>
  <si>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</si>
  <si>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Vnitřní kanalizace</t>
  </si>
  <si>
    <t xml:space="preserve">    741 - Elektroinstalace - silnoproud</t>
  </si>
  <si>
    <t xml:space="preserve">    762 - Konstrukce tesařské</t>
  </si>
  <si>
    <t xml:space="preserve">    764 - Konstrukce klempířské</t>
  </si>
  <si>
    <t>HSV</t>
  </si>
  <si>
    <t>Práce a dodávky HSV</t>
  </si>
  <si>
    <t>Úpravy povrchů, podlahy a osazování výplní</t>
  </si>
  <si>
    <t>62</t>
  </si>
  <si>
    <t>Úprava povrchů vnějších</t>
  </si>
  <si>
    <t>622151011</t>
  </si>
  <si>
    <t>Penetrační nátěr vnějších pastovitých tenkovrstvých omítek silikátový stěn</t>
  </si>
  <si>
    <t>m2</t>
  </si>
  <si>
    <t>CS ÚRS 2024 01</t>
  </si>
  <si>
    <t>1223111835</t>
  </si>
  <si>
    <t>Online PSC</t>
  </si>
  <si>
    <t>https://podminky.urs.cz/item/CS_URS_2024_01/622151011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</si>
  <si>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</si>
  <si>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</si>
  <si>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2069241988</t>
  </si>
  <si>
    <t>https://podminky.urs.cz/item/CS_URS_2024_01/622211021</t>
  </si>
  <si>
    <t>VV</t>
  </si>
  <si>
    <t>"EPS tl.100"</t>
  </si>
  <si>
    <t>"doplnění KZS u atiky"</t>
  </si>
  <si>
    <t>(36,31*2+0,27*4+15,48*2)*0,08</t>
  </si>
  <si>
    <t>Součet</t>
  </si>
  <si>
    <t>M</t>
  </si>
  <si>
    <t>28375950</t>
  </si>
  <si>
    <t>deska EPS 100 fasádní λ=0,037 tl 100mm</t>
  </si>
  <si>
    <t>-366599650</t>
  </si>
  <si>
    <t>"Dle montáže"</t>
  </si>
  <si>
    <t>8,373*1,05 'Přepočtené koeficientem množství</t>
  </si>
  <si>
    <t>622521012</t>
  </si>
  <si>
    <t>Omítka tenkovrstvá silikátová vnějších ploch probarvená bez penetrace zatíraná (škrábaná ), zrnitost 1,5 mm stěn</t>
  </si>
  <si>
    <t>481854252</t>
  </si>
  <si>
    <t>https://podminky.urs.cz/item/CS_URS_2024_01/622521012</t>
  </si>
  <si>
    <t>(36,31*2+0,27*4+15,48*2)*(0,08+0,04)</t>
  </si>
  <si>
    <t>Ostatní konstrukce a práce, bourání</t>
  </si>
  <si>
    <t>94</t>
  </si>
  <si>
    <t>Lešení a stavební výtahy</t>
  </si>
  <si>
    <t>941111111</t>
  </si>
  <si>
    <t>Montáž lešení řadového trubkového lehkého pracovního s podlahami s provozním zatížením tř. 3 do 200 kg/m2 šířky tř. W06 od 0,6 do 0,9 m, výšky do 10 m</t>
  </si>
  <si>
    <t>1687814816</t>
  </si>
  <si>
    <t>https://podminky.urs.cz/item/CS_URS_2024_01/941111111</t>
  </si>
  <si>
    <t>(((37,39+0,6*2)*2-4,9)+(15,48+0,6*2)*2)*3,9+4,9*(3,9/2)</t>
  </si>
  <si>
    <t>15,77*4,0*2</t>
  </si>
  <si>
    <t>941111211</t>
  </si>
  <si>
    <t>Montáž lešení řadového trubkového lehkého pracovního s podlahami s provozním zatížením tř. 3 do 200 kg/m2 Příplatek za první a každý další den použití lešení k ceně -1111</t>
  </si>
  <si>
    <t>127710299</t>
  </si>
  <si>
    <t>https://podminky.urs.cz/item/CS_URS_2024_01/941111211</t>
  </si>
  <si>
    <t>"předpoklad 30 dní" 30*547,711</t>
  </si>
  <si>
    <t>941111811</t>
  </si>
  <si>
    <t>Demontáž lešení řadového trubkového lehkého pracovního s podlahami s provozním zatížením tř. 3 do 200 kg/m2 šířky tř. W06 od 0,6 do 0,9 m, výšky do 10 m</t>
  </si>
  <si>
    <t>-28337794</t>
  </si>
  <si>
    <t>https://podminky.urs.cz/item/CS_URS_2024_01/941111811</t>
  </si>
  <si>
    <t>95</t>
  </si>
  <si>
    <t>Různé dokončovací konstrukce a práce pozemních staveb</t>
  </si>
  <si>
    <t>95399-X01</t>
  </si>
  <si>
    <t>Montáž záchytného systému</t>
  </si>
  <si>
    <t>-643410652</t>
  </si>
  <si>
    <t>95399-X02</t>
  </si>
  <si>
    <t>dodávka prvků záchytného systému dle přílohy PD</t>
  </si>
  <si>
    <t>-1481649685</t>
  </si>
  <si>
    <t>997</t>
  </si>
  <si>
    <t>Přesun sutě</t>
  </si>
  <si>
    <t>997013151</t>
  </si>
  <si>
    <t>Vnitrostaveništní doprava suti a vybouraných hmot vodorovně do 50 m svisle s omezením mechanizace pro budovy a haly výšky do 6 m</t>
  </si>
  <si>
    <t>t</t>
  </si>
  <si>
    <t>-680137680</t>
  </si>
  <si>
    <t>https://podminky.urs.cz/item/CS_URS_2024_01/997013151</t>
  </si>
  <si>
    <t>997013501</t>
  </si>
  <si>
    <t>Odvoz suti a vybouraných hmot na skládku nebo meziskládku se složením, na vzdálenost do 1 km</t>
  </si>
  <si>
    <t>-1556672063</t>
  </si>
  <si>
    <t>https://podminky.urs.cz/item/CS_URS_2024_01/997013501</t>
  </si>
  <si>
    <t>997013509</t>
  </si>
  <si>
    <t>Odvoz suti a vybouraných hmot na skládku nebo meziskládku se složením, na vzdálenost Příplatek k ceně za každý další i započatý 1 km přes 1 km</t>
  </si>
  <si>
    <t>413173282</t>
  </si>
  <si>
    <t>https://podminky.urs.cz/item/CS_URS_2024_01/997013509</t>
  </si>
  <si>
    <t>"do 20 km" 19*0,697</t>
  </si>
  <si>
    <t>13</t>
  </si>
  <si>
    <t>997013631</t>
  </si>
  <si>
    <t>Poplatek za uložení stavebního odpadu na skládce (skládkovné) směsného stavebního a demoličního zatříděného do Katalogu odpadů pod kódem 17 09 04</t>
  </si>
  <si>
    <t>1945793783</t>
  </si>
  <si>
    <t>https://podminky.urs.cz/item/CS_URS_2024_01/997013631</t>
  </si>
  <si>
    <t>998</t>
  </si>
  <si>
    <t>Přesun hmot</t>
  </si>
  <si>
    <t>14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</si>
  <si>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</si>
  <si>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</si>
  <si>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-1156550311</t>
  </si>
  <si>
    <t>https://podminky.urs.cz/item/CS_URS_2024_01/998011008</t>
  </si>
  <si>
    <t>PSV</t>
  </si>
  <si>
    <t>Práce a dodávky PSV</t>
  </si>
  <si>
    <t>712</t>
  </si>
  <si>
    <t>Povlakové krytiny</t>
  </si>
  <si>
    <t>15</t>
  </si>
  <si>
    <t>712300841</t>
  </si>
  <si>
    <t>Ostatní práce při odstranění povlakové krytiny střech plochých do 10° mechu odškrabáním a očistěním s urovnáním povrchu</t>
  </si>
  <si>
    <t>16</t>
  </si>
  <si>
    <t>-147193950</t>
  </si>
  <si>
    <t>https://podminky.urs.cz/item/CS_URS_2024_01/712300841</t>
  </si>
  <si>
    <t>"S (předpoklad 25% plochy)"</t>
  </si>
  <si>
    <t>(36,31*14,18)*0,25</t>
  </si>
  <si>
    <t>712300921</t>
  </si>
  <si>
    <t>Opravy povlakové krytiny střech plochých do 10° Příplatek k ceně za správkový kus NAIP přitavením</t>
  </si>
  <si>
    <t>-86844898</t>
  </si>
  <si>
    <t>https://podminky.urs.cz/item/CS_URS_2024_01/712300921</t>
  </si>
  <si>
    <t>"S"</t>
  </si>
  <si>
    <t>"dle detailu C" 3</t>
  </si>
  <si>
    <t>17</t>
  </si>
  <si>
    <t>712311101</t>
  </si>
  <si>
    <t>Provedení povlakové krytiny střech plochých do 10° natěradly a tmely za studena nátěrem lakem penetračním nebo asfaltovým</t>
  </si>
  <si>
    <t>-1082292903</t>
  </si>
  <si>
    <t>https://podminky.urs.cz/item/CS_URS_2024_01/712311101</t>
  </si>
  <si>
    <t>36,31*14,18</t>
  </si>
  <si>
    <t>18</t>
  </si>
  <si>
    <t>11163153</t>
  </si>
  <si>
    <t>emulze asfaltová penetrační</t>
  </si>
  <si>
    <t>litr</t>
  </si>
  <si>
    <t>32</t>
  </si>
  <si>
    <t>1512109610</t>
  </si>
  <si>
    <t>"vodorovně" 514,876*0,3</t>
  </si>
  <si>
    <t>"vytažení" 93,222*0,3</t>
  </si>
  <si>
    <t>182,43*1,1 'Přepočtené koeficientem množství</t>
  </si>
  <si>
    <t>19</t>
  </si>
  <si>
    <t>712341559</t>
  </si>
  <si>
    <t>Provedení povlakové krytiny střech plochých do 10° pásy přitavením NAIP v plné ploše</t>
  </si>
  <si>
    <t>276044363</t>
  </si>
  <si>
    <t>https://podminky.urs.cz/item/CS_URS_2024_01/712341559</t>
  </si>
  <si>
    <t>"vyspravení původních asf. pásů dle TZ (předpoklad 5% plochy)"</t>
  </si>
  <si>
    <t>(36,31*14,18)*0,05</t>
  </si>
  <si>
    <t>20</t>
  </si>
  <si>
    <t>62853004</t>
  </si>
  <si>
    <t>pás asfaltový natavitelný modifikovaný SBS s vložkou ze skleněné tkaniny a spalitelnou PE fólií nebo jemnozrnným minerálním posypem na horním povrchu tl 4,0mm</t>
  </si>
  <si>
    <t>443885082</t>
  </si>
  <si>
    <t>"vodorovně" 540,620</t>
  </si>
  <si>
    <t>"vytažení" 93,222</t>
  </si>
  <si>
    <t>"dle detailu C" 3*1,0*1,0</t>
  </si>
  <si>
    <t>636,842*1,1 'Přepočtené koeficientem množství</t>
  </si>
  <si>
    <t>712363352</t>
  </si>
  <si>
    <t>Povlakové krytiny střech plochých do 10° z tvarovaných poplastovaných lišt pro mPVC vnitřní koutová lišta rš 100 mm</t>
  </si>
  <si>
    <t>m</t>
  </si>
  <si>
    <t>-398362538</t>
  </si>
  <si>
    <t>https://podminky.urs.cz/item/CS_URS_2024_01/712363352</t>
  </si>
  <si>
    <t>"dle detailu A" 36,31*2+14,18*2</t>
  </si>
  <si>
    <t>"S1 (A1)"</t>
  </si>
  <si>
    <t>"dle detailu E" 1,82*2</t>
  </si>
  <si>
    <t>22</t>
  </si>
  <si>
    <t>712363353</t>
  </si>
  <si>
    <t>Povlakové krytiny střech plochých do 10° z tvarovaných poplastovaných lišt pro mPVC vnější koutová lišta rš 100 mm</t>
  </si>
  <si>
    <t>804953968</t>
  </si>
  <si>
    <t>https://podminky.urs.cz/item/CS_URS_2024_01/712363353</t>
  </si>
  <si>
    <t>23</t>
  </si>
  <si>
    <t>712363357</t>
  </si>
  <si>
    <t>Povlakové krytiny střech plochých do 10° z tvarovaných poplastovaných lišt pro mPVC okapnice rš 250 mm</t>
  </si>
  <si>
    <t>763704247</t>
  </si>
  <si>
    <t>https://podminky.urs.cz/item/CS_URS_2024_01/712363357</t>
  </si>
  <si>
    <t>15,77</t>
  </si>
  <si>
    <t>24</t>
  </si>
  <si>
    <t>712363359</t>
  </si>
  <si>
    <t>Povlakové krytiny střech plochých do 10° z tvarovaných poplastovaných lišt pro mPVC závětrná lišta rš 300 mm</t>
  </si>
  <si>
    <t>1431633930</t>
  </si>
  <si>
    <t>https://podminky.urs.cz/item/CS_URS_2024_01/712363359</t>
  </si>
  <si>
    <t>25</t>
  </si>
  <si>
    <t>712363384</t>
  </si>
  <si>
    <t>Povlakové krytiny střech plochých do 10° z tvarovaných poplastovaných lišt ostatní atypická výroba profilů o větší rš</t>
  </si>
  <si>
    <t>814016856</t>
  </si>
  <si>
    <t>https://podminky.urs.cz/item/CS_URS_2024_01/712363384</t>
  </si>
  <si>
    <t>"dle detailu A ( rohová r.š.130 mm)" (36,31*2+14,18*2)*0,13</t>
  </si>
  <si>
    <t>"dle detailu A (připojovací r.š.150 mm)" (37,39*2+15,48*2+0,11*4)*0,15</t>
  </si>
  <si>
    <t>26</t>
  </si>
  <si>
    <t>712363404</t>
  </si>
  <si>
    <t>Provedení povlakové krytiny střech plochých do 10° z mechanicky kotvených hydroizolačních fólií včetně položení fólie a horkovzdušného svaření tl. tepelné izolace do 100 mm budovy výšky do 18 m, kotvené do betonu vnitřní pole</t>
  </si>
  <si>
    <t>-867110583</t>
  </si>
  <si>
    <t>https://podminky.urs.cz/item/CS_URS_2024_01/712363404</t>
  </si>
  <si>
    <t>"dle kotevního plánu"</t>
  </si>
  <si>
    <t>"S" 34,31*12,18</t>
  </si>
  <si>
    <t>Mezisoučet</t>
  </si>
  <si>
    <t>"S1 (A1)" 38,8</t>
  </si>
  <si>
    <t>27</t>
  </si>
  <si>
    <t>712363405</t>
  </si>
  <si>
    <t>Provedení povlakové krytiny střech plochých do 10° z mechanicky kotvených hydroizolačních fólií včetně položení fólie a horkovzdušného svaření tl. tepelné izolace do 100 mm budovy výšky do 18 m, kotvené do betonu krajní pole</t>
  </si>
  <si>
    <t>240173009</t>
  </si>
  <si>
    <t>https://podminky.urs.cz/item/CS_URS_2024_01/712363405</t>
  </si>
  <si>
    <t>"S" (31,41*1,0)*2+(9,28*1,0)*2</t>
  </si>
  <si>
    <t>"S1 (A1)" 21,74</t>
  </si>
  <si>
    <t>28</t>
  </si>
  <si>
    <t>712363406</t>
  </si>
  <si>
    <t>Provedení povlakové krytiny střech plochých do 10° z mechanicky kotvených hydroizolačních fólií včetně položení fólie a horkovzdušného svaření tl. tepelné izolace do 100 mm budovy výšky do 18 m, kotvené do betonu rohové pole</t>
  </si>
  <si>
    <t>-496648817</t>
  </si>
  <si>
    <t>https://podminky.urs.cz/item/CS_URS_2024_01/712363406</t>
  </si>
  <si>
    <t>"S" (2,45*1,0+(2,45-1,0)*1,0)*4</t>
  </si>
  <si>
    <t>"S1 (A1)" 15,42</t>
  </si>
  <si>
    <t>29</t>
  </si>
  <si>
    <t>28322119</t>
  </si>
  <si>
    <t>fólie izolační střešní mPVC pro mechanické a podtlakové kotvení s PES vložkou tl 1,8mm, RAL 7040, 7012</t>
  </si>
  <si>
    <t>1589945177</t>
  </si>
  <si>
    <t>"vodorovně (S)" 417,896+81,38+15,6</t>
  </si>
  <si>
    <t>"vytažení (S)" 119,117</t>
  </si>
  <si>
    <t>"vodorovně (S1/A1)" 38,8+21,74+15,42</t>
  </si>
  <si>
    <t>"vytažení (S1/A1)" 1,893</t>
  </si>
  <si>
    <t>711,846*1,1655 'Přepočtené koeficientem množství</t>
  </si>
  <si>
    <t>30</t>
  </si>
  <si>
    <t>712391172</t>
  </si>
  <si>
    <t>Provedení povlakové krytiny střech plochých do 10° -ostatní práce provedení vrstvy textilní ochranné</t>
  </si>
  <si>
    <t>-663304858</t>
  </si>
  <si>
    <t>https://podminky.urs.cz/item/CS_URS_2024_01/712391172</t>
  </si>
  <si>
    <t>4,82*15,77</t>
  </si>
  <si>
    <t>31</t>
  </si>
  <si>
    <t>28343R01</t>
  </si>
  <si>
    <t>separační textilie sklovláknitý vlies netkaná textilie ze skleněných vláken o plošné hmotnosti 120 g.m-2</t>
  </si>
  <si>
    <t>-1149944289</t>
  </si>
  <si>
    <t>"vodorovně" 590,887</t>
  </si>
  <si>
    <t>"vytažení" 102,600</t>
  </si>
  <si>
    <t>693,487*1,1 'Přepočtené koeficientem množství</t>
  </si>
  <si>
    <t>712741559</t>
  </si>
  <si>
    <t>Provedení povlakové krytiny střech samostatným zesílením pásy přitavením NAIP, šířky 330 mm</t>
  </si>
  <si>
    <t>1383172243</t>
  </si>
  <si>
    <t>https://podminky.urs.cz/item/CS_URS_2024_01/712741559</t>
  </si>
  <si>
    <t xml:space="preserve">"přířezy na atice - dle detailu A" (36,31*2+15,48*2) </t>
  </si>
  <si>
    <t>33</t>
  </si>
  <si>
    <t>-648594956</t>
  </si>
  <si>
    <t xml:space="preserve">"přířezy na atice - dle detailu A" (0,18+0,07)*(36,31*2+15,48*2) </t>
  </si>
  <si>
    <t>25,895*1,1 'Přepočtené koeficientem množství</t>
  </si>
  <si>
    <t>34</t>
  </si>
  <si>
    <t>712811101</t>
  </si>
  <si>
    <t>Provedení povlakové krytiny střech samostatným vytažením izolačního povlaku za studena na konstrukce převyšující úroveň střechy, nátěrem penetračním</t>
  </si>
  <si>
    <t>1773753995</t>
  </si>
  <si>
    <t>https://podminky.urs.cz/item/CS_URS_2024_01/712811101</t>
  </si>
  <si>
    <t>"dle detailu A" (0,6+0,3)*(36,31*2+15,48*2)</t>
  </si>
  <si>
    <t>35</t>
  </si>
  <si>
    <t>712831101</t>
  </si>
  <si>
    <t>Provedení povlakové krytiny střech samostatným vytažením izolačního povlaku pásy na sucho na konstrukce převyšující úroveň střechy, AIP, NAIP nebo tkaninou</t>
  </si>
  <si>
    <t>165089296</t>
  </si>
  <si>
    <t>https://podminky.urs.cz/item/CS_URS_2024_01/712831101</t>
  </si>
  <si>
    <t>"dle detailu A" (0,5+0,48)*(36,31*2+15,48*2)</t>
  </si>
  <si>
    <t>"dle detailu E" (0,3)*(1,82*2)</t>
  </si>
  <si>
    <t>36</t>
  </si>
  <si>
    <t>712841559</t>
  </si>
  <si>
    <t>Provedení povlakové krytiny střech samostatným vytažením izolačního povlaku pásy přitavením na konstrukce převyšující úroveň střechy, NAIP</t>
  </si>
  <si>
    <t>-1212315420</t>
  </si>
  <si>
    <t>https://podminky.urs.cz/item/CS_URS_2024_01/712841559</t>
  </si>
  <si>
    <t>37</t>
  </si>
  <si>
    <t>712861702</t>
  </si>
  <si>
    <t>Provedení povlakové krytiny střech samostatným vytažením izolačního povlaku fólií na konstrukce převyšující úroveň střechy, přilepenou bodově</t>
  </si>
  <si>
    <t>133651364</t>
  </si>
  <si>
    <t>https://podminky.urs.cz/item/CS_URS_2024_01/712861702</t>
  </si>
  <si>
    <t>"dle detailu A" (0,17+0,5+0,48)*(36,31*2+15,48*2)</t>
  </si>
  <si>
    <t>"dle detailu E" (0,05+0,17+0,3)*(1,82*2)</t>
  </si>
  <si>
    <t>38</t>
  </si>
  <si>
    <t>712911915.R</t>
  </si>
  <si>
    <t>Provedení údržby průniků povlakové krytiny vpustí, ventilací a komínů PUR pěnou včetně dodávky materiálu</t>
  </si>
  <si>
    <t>-440791525</t>
  </si>
  <si>
    <t>39</t>
  </si>
  <si>
    <t>998712211</t>
  </si>
  <si>
    <t>Přesun hmot pro povlakové krytiny stanovený procentní sazbou (%) z ceny vodorovná dopravní vzdálenost do 50 m s omezením mechanizace v objektech výšky do 6 m</t>
  </si>
  <si>
    <t>%</t>
  </si>
  <si>
    <t>-1593420480</t>
  </si>
  <si>
    <t>https://podminky.urs.cz/item/CS_URS_2024_01/998712211</t>
  </si>
  <si>
    <t>713</t>
  </si>
  <si>
    <t>Izolace tepelné</t>
  </si>
  <si>
    <t>40</t>
  </si>
  <si>
    <t>713131241</t>
  </si>
  <si>
    <t>Montáž tepelné izolace stěn rohožemi, pásy, deskami, dílci, bloky (izolační materiál ve specifikaci) lepením celoplošně s mechanickým kotvením, tloušťky izolace do 100 mm</t>
  </si>
  <si>
    <t>1778024719</t>
  </si>
  <si>
    <t>https://podminky.urs.cz/item/CS_URS_2024_01/713131241</t>
  </si>
  <si>
    <t>"dle detailu A" (36,31*2+14,18*2)*0,43</t>
  </si>
  <si>
    <t>41</t>
  </si>
  <si>
    <t>28375914</t>
  </si>
  <si>
    <t>deska EPS 150 pro konstrukce s vysokým zatížením λ=0,035 tl 100mm</t>
  </si>
  <si>
    <t>933198014</t>
  </si>
  <si>
    <t>43,421*1,05 'Přepočtené koeficientem množství</t>
  </si>
  <si>
    <t>42</t>
  </si>
  <si>
    <t>713141135</t>
  </si>
  <si>
    <t>Montáž tepelné izolace střech plochých rohožemi, pásy, deskami, dílci, bloky (izolační materiál ve specifikaci) přilepenými za studena jednovrstvá bodově</t>
  </si>
  <si>
    <t>-150252129</t>
  </si>
  <si>
    <t>https://podminky.urs.cz/item/CS_URS_2024_01/713141135</t>
  </si>
  <si>
    <t>"EPS tl.50"</t>
  </si>
  <si>
    <t>36,31*14,18-(1,0*1,0*3)</t>
  </si>
  <si>
    <t>43</t>
  </si>
  <si>
    <t>713141151</t>
  </si>
  <si>
    <t>Montáž tepelné izolace střech plochých rohožemi, pásy, deskami, dílci, bloky (izolační materiál ve specifikaci) kladenými volně jednovrstvá</t>
  </si>
  <si>
    <t>-507308760</t>
  </si>
  <si>
    <t>https://podminky.urs.cz/item/CS_URS_2024_01/713141151</t>
  </si>
  <si>
    <t>44</t>
  </si>
  <si>
    <t>28375909</t>
  </si>
  <si>
    <t>deska EPS 150 pro konstrukce s vysokým zatížením λ=0,035 tl 50mm</t>
  </si>
  <si>
    <t>-1463930952</t>
  </si>
  <si>
    <t>"EPS tl.2x50"</t>
  </si>
  <si>
    <t>(36,31*14,18-(1,0*1,0*3))*2</t>
  </si>
  <si>
    <t>1023,752*1,05 'Přepočtené koeficientem množství</t>
  </si>
  <si>
    <t>45</t>
  </si>
  <si>
    <t>713141223</t>
  </si>
  <si>
    <t>Montáž tepelné izolace střech plochých mechanické přikotvení šrouby včetně dodávky šroubů, bez položení tepelné izolace tl. izolace do 100 mm do betonu</t>
  </si>
  <si>
    <t>-377249945</t>
  </si>
  <si>
    <t>https://podminky.urs.cz/item/CS_URS_2024_01/713141223</t>
  </si>
  <si>
    <t>46</t>
  </si>
  <si>
    <t>713141335</t>
  </si>
  <si>
    <t>Montáž tepelné izolace střech plochých spádovými klíny v ploše přilepenými za studena bodově</t>
  </si>
  <si>
    <t>1164892531</t>
  </si>
  <si>
    <t>https://podminky.urs.cz/item/CS_URS_2024_01/713141335</t>
  </si>
  <si>
    <t>"dle detailu C" (1,0*1,0*3)</t>
  </si>
  <si>
    <t>47</t>
  </si>
  <si>
    <t>28376142</t>
  </si>
  <si>
    <t>klín izolační spád do 5% EPS 150</t>
  </si>
  <si>
    <t>m3</t>
  </si>
  <si>
    <t>-1574226761</t>
  </si>
  <si>
    <t>"dle detailu C" (1,0*1,0*3)*0,1</t>
  </si>
  <si>
    <t>0,3*1,05 'Přepočtené koeficientem množství</t>
  </si>
  <si>
    <t>48</t>
  </si>
  <si>
    <t>713141371</t>
  </si>
  <si>
    <t>Montáž tepelné izolace střech plochých spádovými klíny na zhlaví atiky šířky přes 500 do 1000 mm přilepenými za studena zplna</t>
  </si>
  <si>
    <t>-225432036</t>
  </si>
  <si>
    <t>https://podminky.urs.cz/item/CS_URS_2024_01/713141371</t>
  </si>
  <si>
    <t>"EPS klín"</t>
  </si>
  <si>
    <t>"dle detailu A" (37,39*2+14,18*2)+(0,11*4)</t>
  </si>
  <si>
    <t>49</t>
  </si>
  <si>
    <t>153455545</t>
  </si>
  <si>
    <t>"dle detailu A" ((37,39*2+14,18*2)*0,54+(0,11*4)*0,7)*0,06</t>
  </si>
  <si>
    <t>3,36*1,05 'Přepočtené koeficientem množství</t>
  </si>
  <si>
    <t>50</t>
  </si>
  <si>
    <t>713141411</t>
  </si>
  <si>
    <t>Montáž tepelné izolace střech plochých mechanické přikotvení spádových klínů teleskopickými hmoždinkami včetně dodávky teleskopických hmoždinek, bez položení tepelné izolace pro jednospádové klíny v ploše, tl. izolace od 70 do 90 mm</t>
  </si>
  <si>
    <t>-2089048181</t>
  </si>
  <si>
    <t>https://podminky.urs.cz/item/CS_URS_2024_01/713141411</t>
  </si>
  <si>
    <t>51</t>
  </si>
  <si>
    <t>998713201</t>
  </si>
  <si>
    <t>Přesun hmot pro izolace tepelné stanovený procentní sazbou (%) z ceny vodorovná dopravní vzdálenost do 50 m v objektech výšky do 6 m</t>
  </si>
  <si>
    <t>-347260777</t>
  </si>
  <si>
    <t>https://podminky.urs.cz/item/CS_URS_2024_01/998713201</t>
  </si>
  <si>
    <t>721</t>
  </si>
  <si>
    <t>Vnitřní kanalizace</t>
  </si>
  <si>
    <t>52</t>
  </si>
  <si>
    <t>721210822</t>
  </si>
  <si>
    <t>Demontáž kanalizačního příslušenství střešních vtoků DN 100</t>
  </si>
  <si>
    <t>-882847510</t>
  </si>
  <si>
    <t>https://podminky.urs.cz/item/CS_URS_2024_01/721210822</t>
  </si>
  <si>
    <t>53</t>
  </si>
  <si>
    <t>721239114</t>
  </si>
  <si>
    <t>Střešní vtoky (vpusti) montáž střešních vtoků ostatních typů se svislým odtokem do DN 160</t>
  </si>
  <si>
    <t>1855788437</t>
  </si>
  <si>
    <t>https://podminky.urs.cz/item/CS_URS_2024_01/721239114</t>
  </si>
  <si>
    <t>"dvoustupňový vtok"</t>
  </si>
  <si>
    <t>"dle detailu C" 3+3</t>
  </si>
  <si>
    <t>54</t>
  </si>
  <si>
    <t>56231109</t>
  </si>
  <si>
    <t>vtok střešní svislý s manžetou pro PVC-P hydroizolaci plochých střech DN 125</t>
  </si>
  <si>
    <t>-672916009</t>
  </si>
  <si>
    <t>55</t>
  </si>
  <si>
    <t>28656000</t>
  </si>
  <si>
    <t>nástavec střešní vpusti s integrovanou bitumenovou manžetou pro výšku TI do 220mm</t>
  </si>
  <si>
    <t>-512747774</t>
  </si>
  <si>
    <t>56</t>
  </si>
  <si>
    <t>721279R01</t>
  </si>
  <si>
    <t>D+M přyžové těsnění pro odpadní potrubí do DN 160</t>
  </si>
  <si>
    <t>308751515</t>
  </si>
  <si>
    <t>"dle detailu C" 3*2</t>
  </si>
  <si>
    <t>57</t>
  </si>
  <si>
    <t>998721211</t>
  </si>
  <si>
    <t>Přesun hmot pro vnitřní kanalizaci stanovený procentní sazbou (%) z ceny vodorovná dopravní vzdálenost do 50 m s omezením mechanizace v objektech výšky do 6 m</t>
  </si>
  <si>
    <t>59448032</t>
  </si>
  <si>
    <t>https://podminky.urs.cz/item/CS_URS_2024_01/998721211</t>
  </si>
  <si>
    <t>741</t>
  </si>
  <si>
    <t>Elektroinstalace - silnoproud</t>
  </si>
  <si>
    <t>58</t>
  </si>
  <si>
    <t>741420R01</t>
  </si>
  <si>
    <t>Napojení nového hromosvodu na stávající hromosvod na fasádě (případně doplnění drátu, držáků, jímací tyče apod.)</t>
  </si>
  <si>
    <t>kpl</t>
  </si>
  <si>
    <t>543516418</t>
  </si>
  <si>
    <t>59</t>
  </si>
  <si>
    <t>741420001</t>
  </si>
  <si>
    <t>Montáž hromosvodného vedení svodových drátů nebo lan s podpěrami, Ø do 10 mm</t>
  </si>
  <si>
    <t>1349861362</t>
  </si>
  <si>
    <t>https://podminky.urs.cz/item/CS_URS_2024_01/741420001</t>
  </si>
  <si>
    <t>"zpětná montáž a svorkování bleskosvodu k oplechování atiky a střechy"</t>
  </si>
  <si>
    <t>37,39*2+15,48*(2+3)</t>
  </si>
  <si>
    <t>15,77*2+4,82*2</t>
  </si>
  <si>
    <t>60</t>
  </si>
  <si>
    <t>35441072</t>
  </si>
  <si>
    <t>drát D 8mm FeZn pro hromosvod</t>
  </si>
  <si>
    <t>kg</t>
  </si>
  <si>
    <t>1032209450</t>
  </si>
  <si>
    <t>"drát D 8mm FeZn pro hromosvod, 2,5m/1 kg"</t>
  </si>
  <si>
    <t>193,360/2,5</t>
  </si>
  <si>
    <t>77,344*1,05 'Přepočtené koeficientem množství</t>
  </si>
  <si>
    <t>61</t>
  </si>
  <si>
    <t>741421823</t>
  </si>
  <si>
    <t>Demontáž hromosvodného vedení bez zachování funkčnosti svodových drátů nebo lan na rovné střeše, průměru přes 8 mm</t>
  </si>
  <si>
    <t>-317144011</t>
  </si>
  <si>
    <t>https://podminky.urs.cz/item/CS_URS_2024_01/741421823</t>
  </si>
  <si>
    <t>"dočasná demontáž stávajícího bleskosvodu na atice a střeše"</t>
  </si>
  <si>
    <t>998741211</t>
  </si>
  <si>
    <t>Přesun hmot pro silnoproud stanovený procentní sazbou (%) z ceny vodorovná dopravní vzdálenost do 50 m s omezením mechanizace v objektech výšky do 6 m</t>
  </si>
  <si>
    <t>-1936021559</t>
  </si>
  <si>
    <t>https://podminky.urs.cz/item/CS_URS_2024_01/998741211</t>
  </si>
  <si>
    <t>762</t>
  </si>
  <si>
    <t>Konstrukce tesařské</t>
  </si>
  <si>
    <t>63</t>
  </si>
  <si>
    <t>762341670</t>
  </si>
  <si>
    <t>Montáž bednění střech štítových okapových říms, krajnic, závětrných prken a žaluzií ve spádu nebo rovnoběžně s okapem z desek dřevotřískových nebo dřevoštěpkových na sraz</t>
  </si>
  <si>
    <t>804475874</t>
  </si>
  <si>
    <t>https://podminky.urs.cz/item/CS_URS_2024_01/762341670</t>
  </si>
  <si>
    <t>"dle detailu A" (37,39*2+14,18*2)*0,54+(0,11*4)*0,7</t>
  </si>
  <si>
    <t>"dle detailu A" (37,39*2+14,18*2)*0,4+(0,11*4)*0,7</t>
  </si>
  <si>
    <t>64</t>
  </si>
  <si>
    <t>60621R01</t>
  </si>
  <si>
    <t xml:space="preserve">překližka vodovzdorná protiskl/hladká bříza tl 21mm, lepená vodovzdorným lepidlem, se zatřenými řeznými hranami voděodolným nátěrem </t>
  </si>
  <si>
    <t>-638569346</t>
  </si>
  <si>
    <t>"Dle montáže" 97,568</t>
  </si>
  <si>
    <t>97,568*1,1 'Přepočtené koeficientem množství</t>
  </si>
  <si>
    <t>65</t>
  </si>
  <si>
    <t>762395000</t>
  </si>
  <si>
    <t>Spojovací prostředky krovů, bednění a laťování, nadstřešních konstrukcí svory, prkna, hřebíky, pásová ocel, vruty</t>
  </si>
  <si>
    <t>-573110657</t>
  </si>
  <si>
    <t>https://podminky.urs.cz/item/CS_URS_2024_01/762395000</t>
  </si>
  <si>
    <t>97,568*0,021</t>
  </si>
  <si>
    <t>66</t>
  </si>
  <si>
    <t>998762211</t>
  </si>
  <si>
    <t>Přesun hmot pro konstrukce tesařské stanovený procentní sazbou (%) z ceny vodorovná dopravní vzdálenost do 50 m základní v objektech výšky do 6 m</t>
  </si>
  <si>
    <t>-166642463</t>
  </si>
  <si>
    <t>https://podminky.urs.cz/item/CS_URS_2024_01/998762211</t>
  </si>
  <si>
    <t>764</t>
  </si>
  <si>
    <t>Konstrukce klempířské</t>
  </si>
  <si>
    <t>67</t>
  </si>
  <si>
    <t>764002801</t>
  </si>
  <si>
    <t>Demontáž klempířských konstrukcí závětrné lišty do suti</t>
  </si>
  <si>
    <t>1465621054</t>
  </si>
  <si>
    <t>https://podminky.urs.cz/item/CS_URS_2024_01/764002801</t>
  </si>
  <si>
    <t>68</t>
  </si>
  <si>
    <t>764002811</t>
  </si>
  <si>
    <t>Demontáž klempířských konstrukcí okapového plechu do suti, v krytině povlakové</t>
  </si>
  <si>
    <t>1506758924</t>
  </si>
  <si>
    <t>https://podminky.urs.cz/item/CS_URS_2024_01/764002811</t>
  </si>
  <si>
    <t>69</t>
  </si>
  <si>
    <t>764002841</t>
  </si>
  <si>
    <t>Demontáž klempířských konstrukcí oplechování horních ploch zdí a nadezdívek do suti</t>
  </si>
  <si>
    <t>621312552</t>
  </si>
  <si>
    <t>https://podminky.urs.cz/item/CS_URS_2024_01/764002841</t>
  </si>
  <si>
    <t>37,39*2+14,18*2+0,11*4</t>
  </si>
  <si>
    <t>70</t>
  </si>
  <si>
    <t>764004801</t>
  </si>
  <si>
    <t>Demontáž klempířských konstrukcí žlabu podokapního do suti</t>
  </si>
  <si>
    <t>1046419539</t>
  </si>
  <si>
    <t>https://podminky.urs.cz/item/CS_URS_2024_01/764004801</t>
  </si>
  <si>
    <t>71</t>
  </si>
  <si>
    <t>764212403</t>
  </si>
  <si>
    <t>Oplechování střešních prvků z pozinkovaného plechu štítu závětrnou lištou rš 250 mm</t>
  </si>
  <si>
    <t>856542802</t>
  </si>
  <si>
    <t>https://podminky.urs.cz/item/CS_URS_2024_01/764212403</t>
  </si>
  <si>
    <t>"krycí lišta" 37,39*2+15,48*2+0,11*4</t>
  </si>
  <si>
    <t>72</t>
  </si>
  <si>
    <t>764511602</t>
  </si>
  <si>
    <t>Žlab podokapní z pozinkovaného plechu s povrchovou úpravou včetně háků a čel půlkruhový rš 330 mm</t>
  </si>
  <si>
    <t>1465306853</t>
  </si>
  <si>
    <t>https://podminky.urs.cz/item/CS_URS_2024_01/764511602</t>
  </si>
  <si>
    <t>73</t>
  </si>
  <si>
    <t>998764211</t>
  </si>
  <si>
    <t>Přesun hmot pro konstrukce klempířské stanovený procentní sazbou (%) z ceny vodorovná dopravní vzdálenost do 50 m základní v objektech výšky do 6 m</t>
  </si>
  <si>
    <t>-240911976</t>
  </si>
  <si>
    <t>https://podminky.urs.cz/item/CS_URS_2024_01/998764211</t>
  </si>
  <si>
    <t>SO 02 - Střecha B</t>
  </si>
  <si>
    <t>1204766288</t>
  </si>
  <si>
    <t>-714200827</t>
  </si>
  <si>
    <t>(36,53*2+0,27*4+18,9+18,36)*0,08</t>
  </si>
  <si>
    <t>1307328760</t>
  </si>
  <si>
    <t>8,912*1,05 'Přepočtené koeficientem množství</t>
  </si>
  <si>
    <t>680950513</t>
  </si>
  <si>
    <t>(36,53*2+0,27*4+18,9+18,36)*(0,08+0,04)</t>
  </si>
  <si>
    <t>-1328234191</t>
  </si>
  <si>
    <t>"odhad" (((0,9+0,6)*2)+(18,68+0,6*2))*3,0</t>
  </si>
  <si>
    <t>941111112</t>
  </si>
  <si>
    <t>Lešení řadové trubkové lehké pracovní s podlahami s provozním zatížením tř. 3 do 200 kg/m2 šířky tř. W06 od 0,6 do 0,9 m výšky přes 10 do 25 m montáž</t>
  </si>
  <si>
    <t>1333837940</t>
  </si>
  <si>
    <t>https://podminky.urs.cz/item/CS_URS_2024_01/941111112</t>
  </si>
  <si>
    <t>(((36,33+0,6)*2)+(18,9+0,6*2))*10,18</t>
  </si>
  <si>
    <t>-249592674</t>
  </si>
  <si>
    <t>"předpoklad 30 dní" 30*68,640</t>
  </si>
  <si>
    <t>941111212</t>
  </si>
  <si>
    <t>Lešení řadové trubkové lehké pracovní s podlahami s provozním zatížením tř. 3 do 200 kg/m2 šířky tř. W06 od 0,6 do 0,9 m výšky přes 10 do 25 m příplatek k ceně za každý den použití</t>
  </si>
  <si>
    <t>1129504978</t>
  </si>
  <si>
    <t>https://podminky.urs.cz/item/CS_URS_2024_01/941111212</t>
  </si>
  <si>
    <t>"předpoklad 30 dní" 30*956,513</t>
  </si>
  <si>
    <t>-430989942</t>
  </si>
  <si>
    <t>941111812</t>
  </si>
  <si>
    <t>Lešení řadové trubkové lehké pracovní s podlahami s provozním zatížením tř. 3 do 200 kg/m2 šířky tř. W06 od 0,6 do 0,9 m výšky přes 10 do 25 m demontáž</t>
  </si>
  <si>
    <t>1219273435</t>
  </si>
  <si>
    <t>https://podminky.urs.cz/item/CS_URS_2024_01/941111812</t>
  </si>
  <si>
    <t>-630122976</t>
  </si>
  <si>
    <t>1838611035</t>
  </si>
  <si>
    <t>997013153</t>
  </si>
  <si>
    <t>Vnitrostaveništní doprava suti a vybouraných hmot vodorovně do 50 m s naložením s omezením mechanizace pro budovy a haly výšky přes 9 do 12 m</t>
  </si>
  <si>
    <t>-905073504</t>
  </si>
  <si>
    <t>https://podminky.urs.cz/item/CS_URS_2024_01/997013153</t>
  </si>
  <si>
    <t>-1694903002</t>
  </si>
  <si>
    <t>-1585692561</t>
  </si>
  <si>
    <t>"do 20 km" 19*0,720</t>
  </si>
  <si>
    <t>-1809439232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</si>
  <si>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</si>
  <si>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</si>
  <si>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-1234725884</t>
  </si>
  <si>
    <t>https://podminky.urs.cz/item/CS_URS_2024_01/998011009</t>
  </si>
  <si>
    <t>-1449520369</t>
  </si>
  <si>
    <t>(36,15*17,6-2,93*2,1*2)*0,25</t>
  </si>
  <si>
    <t>-606296604</t>
  </si>
  <si>
    <t>"dle detailu C" 4</t>
  </si>
  <si>
    <t>-539894360</t>
  </si>
  <si>
    <t>36,15*17,6-2,93*2,1*2</t>
  </si>
  <si>
    <t>354862307</t>
  </si>
  <si>
    <t>"vodorovně" 623,934*0,3</t>
  </si>
  <si>
    <t>"vytažení" 105,804*0,3</t>
  </si>
  <si>
    <t>218,921*1,1 'Přepočtené koeficientem množství</t>
  </si>
  <si>
    <t>1763657732</t>
  </si>
  <si>
    <t>(36,15*17,6-2,93*2,1*2)*0,05</t>
  </si>
  <si>
    <t>1038671044</t>
  </si>
  <si>
    <t>"vodorovně" 655,131</t>
  </si>
  <si>
    <t>"vytažení" 105,804</t>
  </si>
  <si>
    <t>"dle detailu C" 4*1,0*1,0</t>
  </si>
  <si>
    <t>764,935*1,1 'Přepočtené koeficientem množství</t>
  </si>
  <si>
    <t>712341715</t>
  </si>
  <si>
    <t>Provedení povlakové krytiny střech plochých do 10° pásy přitavením NAIP ostatní činnosti při pokládání pásů (materiál ve specifikaci) zaizolování prostupů střešní rovinou kruhový průřez, průměr do 300 mm</t>
  </si>
  <si>
    <t>-135520049</t>
  </si>
  <si>
    <t>https://podminky.urs.cz/item/CS_URS_2024_01/712341715</t>
  </si>
  <si>
    <t>"dle detailu F" 13</t>
  </si>
  <si>
    <t>62851032</t>
  </si>
  <si>
    <t>prostup parozábranou s integrovanou manžetou z modifikovaného asfaltového pásu DN 100</t>
  </si>
  <si>
    <t>1183071082</t>
  </si>
  <si>
    <t>712363115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</si>
  <si>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</si>
  <si>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-1072103704</t>
  </si>
  <si>
    <t>https://podminky.urs.cz/item/CS_URS_2024_01/712363115</t>
  </si>
  <si>
    <t>28342058</t>
  </si>
  <si>
    <t>odvětrání kanalizace ploché střechy s integrovanou manžetou z PVC DN 100</t>
  </si>
  <si>
    <t>-1931130053</t>
  </si>
  <si>
    <t>550071397</t>
  </si>
  <si>
    <t>"dle detailu A" 36,15*2+17,6*2</t>
  </si>
  <si>
    <t>"dle detailu E" (2,93*2+2,1*2)*2</t>
  </si>
  <si>
    <t>-1817024704</t>
  </si>
  <si>
    <t>1801200247</t>
  </si>
  <si>
    <t>"dle detailu A ( rohová r.š.130 mm)" (36,15*2+17,6*2)*0,13</t>
  </si>
  <si>
    <t>"dle detailu A (připojovací r.š.150 mm)" (37,23*2+18,9+18,68+0,11*2)*0,15</t>
  </si>
  <si>
    <t>833871286</t>
  </si>
  <si>
    <t>32,35*13,1-(4,93*4,1*2)</t>
  </si>
  <si>
    <t>1355001402</t>
  </si>
  <si>
    <t>(24,95*2,25)*2+(8,2*1,9)*2</t>
  </si>
  <si>
    <t>((4,93*1,0)*2+(2,1*1,0)*2)*2</t>
  </si>
  <si>
    <t>-845253009</t>
  </si>
  <si>
    <t>(5,6*2,25+(4,7-2,25)*1,9)*4</t>
  </si>
  <si>
    <t>-755852379</t>
  </si>
  <si>
    <t>"vodorovně" 383,359+171,555+69,020</t>
  </si>
  <si>
    <t>"vytažení" 134,087</t>
  </si>
  <si>
    <t>758,021*1,1655 'Přepočtené koeficientem množství</t>
  </si>
  <si>
    <t>-1248848580</t>
  </si>
  <si>
    <t>-1717405542</t>
  </si>
  <si>
    <t>"vodorovně" 623,934</t>
  </si>
  <si>
    <t>"vytažení" 111,386</t>
  </si>
  <si>
    <t>735,32*1,1 'Přepočtené koeficientem množství</t>
  </si>
  <si>
    <t>-2020915359</t>
  </si>
  <si>
    <t xml:space="preserve">"přířezy na atice - dle detailu A" (36,15+18,9+18,68) </t>
  </si>
  <si>
    <t>595186290</t>
  </si>
  <si>
    <t xml:space="preserve">"přířezy na atice - dle detailu A" (0,18+0,07)*(36,15+18,9+18,68) </t>
  </si>
  <si>
    <t>18,433*1,1 'Přepočtené koeficientem množství</t>
  </si>
  <si>
    <t>1129608408</t>
  </si>
  <si>
    <t>"dle detailu A" (0,6+0,3)*(36,15*2+17,6*2)</t>
  </si>
  <si>
    <t>"dle detailu E" (0,45)*(2,93*2+2,1*2)*2</t>
  </si>
  <si>
    <t>107862460</t>
  </si>
  <si>
    <t>"dle detailu A" (0,5+0,48)*(36,15*2+17,6*2)</t>
  </si>
  <si>
    <t>"dle detailu E" (0,3)*(2,93*2+2,1*2)*2</t>
  </si>
  <si>
    <t>-1767909402</t>
  </si>
  <si>
    <t>712861705</t>
  </si>
  <si>
    <t>Provedení povlakové krytiny střech samostatným vytažením izolačního povlaku fólií na konstrukce převyšující úroveň střechy, přilepenou se svařovanými spoji</t>
  </si>
  <si>
    <t>-1005977442</t>
  </si>
  <si>
    <t>https://podminky.urs.cz/item/CS_URS_2024_01/712861705</t>
  </si>
  <si>
    <t>"dle detailu A" (0,17+0,5+0,48)*(36,15*2+17,6*2)</t>
  </si>
  <si>
    <t>"dle detailu E" (0,05+0,17+0,3)*(2,93*2+2,1*2)*2</t>
  </si>
  <si>
    <t>-1605948632</t>
  </si>
  <si>
    <t>998712212</t>
  </si>
  <si>
    <t>Přesun hmot pro povlakové krytiny stanovený procentní sazbou (%) z ceny vodorovná dopravní vzdálenost do 50 m s omezením mechanizace v objektech výšky přes 6 do 12 m</t>
  </si>
  <si>
    <t>2008762377</t>
  </si>
  <si>
    <t>https://podminky.urs.cz/item/CS_URS_2024_01/998712212</t>
  </si>
  <si>
    <t>1556476108</t>
  </si>
  <si>
    <t>"dle detailu A" (36,15*2+17,6*2)*0,43</t>
  </si>
  <si>
    <t>227743866</t>
  </si>
  <si>
    <t>46,225*1,05 'Přepočtené koeficientem množství</t>
  </si>
  <si>
    <t>103134187</t>
  </si>
  <si>
    <t>36,15*17,6-2,93*2,1*2-(1,0*1,0*4)</t>
  </si>
  <si>
    <t>-2053423266</t>
  </si>
  <si>
    <t>1787936149</t>
  </si>
  <si>
    <t>(36,15*17,6-2,93*2,1*2-(1,0*1,0*4))*2</t>
  </si>
  <si>
    <t>1239,868*1,05 'Přepočtené koeficientem množství</t>
  </si>
  <si>
    <t>1433488029</t>
  </si>
  <si>
    <t>-764806064</t>
  </si>
  <si>
    <t>"dle detailu C" (1,0*1,0*4)</t>
  </si>
  <si>
    <t>-1714599558</t>
  </si>
  <si>
    <t>"dle detailu C" (1,0*1,0*4)*0,1</t>
  </si>
  <si>
    <t>0,4*1,05 'Přepočtené koeficientem množství</t>
  </si>
  <si>
    <t>1356557638</t>
  </si>
  <si>
    <t>"dle detailu A" (37,23*2+17,6*2)+(0,11*2)</t>
  </si>
  <si>
    <t>998713202</t>
  </si>
  <si>
    <t>Přesun hmot pro izolace tepelné stanovený procentní sazbou (%) z ceny vodorovná dopravní vzdálenost do 50 m s užitím mechanizace v objektech výšky přes 6 do 12 m</t>
  </si>
  <si>
    <t>-462812891</t>
  </si>
  <si>
    <t>https://podminky.urs.cz/item/CS_URS_2024_01/998713202</t>
  </si>
  <si>
    <t>"dle detailu A" ((37,23*2+17,6*2)*0,54+(0,11*2)*0,7)*0,06</t>
  </si>
  <si>
    <t>3,562*1,05 'Přepočtené koeficientem množství</t>
  </si>
  <si>
    <t>488605966</t>
  </si>
  <si>
    <t>406657441</t>
  </si>
  <si>
    <t>-1247472953</t>
  </si>
  <si>
    <t>1202099920</t>
  </si>
  <si>
    <t>"dle detailu C" 4+4</t>
  </si>
  <si>
    <t>1623990344</t>
  </si>
  <si>
    <t>-230105893</t>
  </si>
  <si>
    <t>1568566523</t>
  </si>
  <si>
    <t>"dle detailu C" 4*2</t>
  </si>
  <si>
    <t>"komínek"</t>
  </si>
  <si>
    <t>998721212</t>
  </si>
  <si>
    <t>Přesun hmot pro vnitřní kanalizaci stanovený procentní sazbou (%) z ceny vodorovná dopravní vzdálenost do 50 m s omezením mechanizace v objektech výšky přes 6 do 12 m</t>
  </si>
  <si>
    <t>1342540092</t>
  </si>
  <si>
    <t>https://podminky.urs.cz/item/CS_URS_2024_01/998721212</t>
  </si>
  <si>
    <t>501709776</t>
  </si>
  <si>
    <t>1360019080</t>
  </si>
  <si>
    <t>"zpětná montáž a svorkování bleskosvodu k oplechování atiky a střeše"</t>
  </si>
  <si>
    <t>37,23*2+18,9+18,68*(1+2)+1,0*2*2</t>
  </si>
  <si>
    <t>1267794162</t>
  </si>
  <si>
    <t>153,400/2,5</t>
  </si>
  <si>
    <t>61,36*1,05 'Přepočtené koeficientem množství</t>
  </si>
  <si>
    <t>-1901499324</t>
  </si>
  <si>
    <t>998741212</t>
  </si>
  <si>
    <t>Přesun hmot pro silnoproud stanovený procentní sazbou (%) z ceny vodorovná dopravní vzdálenost do 50 m s omezením mechanizace v objektech výšky přes 6 do 12 m</t>
  </si>
  <si>
    <t>59609171</t>
  </si>
  <si>
    <t>https://podminky.urs.cz/item/CS_URS_2024_01/998741212</t>
  </si>
  <si>
    <t>412596143</t>
  </si>
  <si>
    <t>"dle detailu A" (37,23*2+17,6*2)*0,54+(0,11*2)*0,7</t>
  </si>
  <si>
    <t>"dle detailu A" (37,23*2+17,6*2)*0,4+(0,11*2)*0,7</t>
  </si>
  <si>
    <t>-667769370</t>
  </si>
  <si>
    <t>"Dle montáže" 103,388</t>
  </si>
  <si>
    <t>103,388*1,1 'Přepočtené koeficientem množství</t>
  </si>
  <si>
    <t>-116915499</t>
  </si>
  <si>
    <t>103,388*0,021</t>
  </si>
  <si>
    <t>998762212</t>
  </si>
  <si>
    <t>Přesun hmot pro konstrukce tesařské stanovený procentní sazbou (%) z ceny vodorovná dopravní vzdálenost do 50 m základní v objektech výšky přes 6 do 12 m</t>
  </si>
  <si>
    <t>1203150625</t>
  </si>
  <si>
    <t>https://podminky.urs.cz/item/CS_URS_2024_01/998762212</t>
  </si>
  <si>
    <t>-773562182</t>
  </si>
  <si>
    <t>37,23*2+17,6*2+0,11*2</t>
  </si>
  <si>
    <t>764002871</t>
  </si>
  <si>
    <t>Demontáž klempířských konstrukcí lemování zdí do suti</t>
  </si>
  <si>
    <t>2101006278</t>
  </si>
  <si>
    <t>https://podminky.urs.cz/item/CS_URS_2024_01/764002871</t>
  </si>
  <si>
    <t>"pro detail E" (2,93*2+2,1*2)*2</t>
  </si>
  <si>
    <t>74</t>
  </si>
  <si>
    <t>677263322</t>
  </si>
  <si>
    <t>"krycí lišta" 37,23*2+18,9+18,68+0,11*2</t>
  </si>
  <si>
    <t>75</t>
  </si>
  <si>
    <t>998764212</t>
  </si>
  <si>
    <t>Přesun hmot pro konstrukce klempířské stanovený procentní sazbou (%) z ceny vodorovná dopravní vzdálenost do 50 m základní v objektech výšky přes 6 do 12 m</t>
  </si>
  <si>
    <t>-633458298</t>
  </si>
  <si>
    <t>https://podminky.urs.cz/item/CS_URS_2024_01/998764212</t>
  </si>
  <si>
    <t>SO 03 - Střecha C</t>
  </si>
  <si>
    <t>1516898645</t>
  </si>
  <si>
    <t>-470813503</t>
  </si>
  <si>
    <t>(42,38*2+12,33)*0,08</t>
  </si>
  <si>
    <t>1575502411</t>
  </si>
  <si>
    <t>7,767*1,05 'Přepočtené koeficientem množství</t>
  </si>
  <si>
    <t>1097918752</t>
  </si>
  <si>
    <t>(42,38*2+12,33)*(0,08+0,04)</t>
  </si>
  <si>
    <t>484769982</t>
  </si>
  <si>
    <t>((11,77+0,6)+(12,65+0,6*2)+(42,65+0,6))*8,8</t>
  </si>
  <si>
    <t>(30,775)*(8,8-6,0)</t>
  </si>
  <si>
    <t>1759996128</t>
  </si>
  <si>
    <t>"předpoklad 30 dní" 30*697,506</t>
  </si>
  <si>
    <t>-9791731</t>
  </si>
  <si>
    <t>-728308456</t>
  </si>
  <si>
    <t>-363993016</t>
  </si>
  <si>
    <t>997013152</t>
  </si>
  <si>
    <t>Vnitrostaveništní doprava suti a vybouraných hmot vodorovně do 50 m s naložením s omezením mechanizace pro budovy a haly výšky přes 6 do 9 m</t>
  </si>
  <si>
    <t>1753924888</t>
  </si>
  <si>
    <t>https://podminky.urs.cz/item/CS_URS_2024_01/997013152</t>
  </si>
  <si>
    <t>-1225733366</t>
  </si>
  <si>
    <t>149591573</t>
  </si>
  <si>
    <t>"do 20 km" 19*0,650</t>
  </si>
  <si>
    <t>957133204</t>
  </si>
  <si>
    <t>-1475566155</t>
  </si>
  <si>
    <t>-1233437992</t>
  </si>
  <si>
    <t>(42,0*11,57)*0,25</t>
  </si>
  <si>
    <t>1790505214</t>
  </si>
  <si>
    <t>42,0*11,57-1,4*0,95*21</t>
  </si>
  <si>
    <t>2087416776</t>
  </si>
  <si>
    <t>"vodorovně" 458,010*0,3</t>
  </si>
  <si>
    <t>"vytažení" 104,766*0,3</t>
  </si>
  <si>
    <t>168,833*1,1 'Přepočtené koeficientem množství</t>
  </si>
  <si>
    <t>1726534282</t>
  </si>
  <si>
    <t>(42,0*11,57-1,4*0,95*21)*0,05</t>
  </si>
  <si>
    <t>267491169</t>
  </si>
  <si>
    <t>"vodorovně" 480,911</t>
  </si>
  <si>
    <t>"vytažení" 104,766</t>
  </si>
  <si>
    <t>585,677*1,1 'Přepočtené koeficientem množství</t>
  </si>
  <si>
    <t>-710979910</t>
  </si>
  <si>
    <t>"dle detailu F" 1</t>
  </si>
  <si>
    <t>463325445</t>
  </si>
  <si>
    <t>744668769</t>
  </si>
  <si>
    <t>-1381971903</t>
  </si>
  <si>
    <t>-1756337357</t>
  </si>
  <si>
    <t>"dle detailu A" 42,0*2+11,57</t>
  </si>
  <si>
    <t>"dle detailu D" (1,4*2+0,95*2)*21</t>
  </si>
  <si>
    <t>-1926130726</t>
  </si>
  <si>
    <t>-1909287501</t>
  </si>
  <si>
    <t>"dle detailu A ( rohová r.š.130 mm)" (42,0*2+11,57)*0,13</t>
  </si>
  <si>
    <t>"dle detailu A (připojovací r.š.150 mm)" (42,54*2+12,65)*0,15</t>
  </si>
  <si>
    <t>1222658680</t>
  </si>
  <si>
    <t>"dle otevního plánu"</t>
  </si>
  <si>
    <t>(42,0-2,0)*5,72</t>
  </si>
  <si>
    <t>524510752</t>
  </si>
  <si>
    <t>(42,0-4,95)*3,85+(4,95-2,0)*1,85+1,67*2,0+(42,0-4,95)*2,0</t>
  </si>
  <si>
    <t>-(1,4*0,95*20)</t>
  </si>
  <si>
    <t>-1565711852</t>
  </si>
  <si>
    <t>(4,95*2,0+(4,95-2,0)*2,0)*2</t>
  </si>
  <si>
    <t>-(1,4*0,95*1)</t>
  </si>
  <si>
    <t>-24272263</t>
  </si>
  <si>
    <t>"vodorovně" 228,800+198,940+30,270</t>
  </si>
  <si>
    <t>"vytažení" 141,490</t>
  </si>
  <si>
    <t>599,5*1,1655 'Přepočtené koeficientem množství</t>
  </si>
  <si>
    <t>-873894971</t>
  </si>
  <si>
    <t>-1661046252</t>
  </si>
  <si>
    <t>"vodorovně" 458,010</t>
  </si>
  <si>
    <t>"vytažení" 102,542</t>
  </si>
  <si>
    <t>560,552*1,1 'Přepočtené koeficientem množství</t>
  </si>
  <si>
    <t>-388647077</t>
  </si>
  <si>
    <t>"přířezy na atice - dle detailu A" (42,0*2+12,65)</t>
  </si>
  <si>
    <t>712742559</t>
  </si>
  <si>
    <t>Provedení povlakové krytiny střech samostatným zesílením pásy přitavením NAIP, šířky 500 mm</t>
  </si>
  <si>
    <t>1233035329</t>
  </si>
  <si>
    <t>https://podminky.urs.cz/item/CS_URS_2024_01/712742559</t>
  </si>
  <si>
    <t>"dle detailu C"</t>
  </si>
  <si>
    <t>(42,0*2)</t>
  </si>
  <si>
    <t>1282829112</t>
  </si>
  <si>
    <t>"přířezy na atice - dle detailu A" (0,18+0,07)*(42,0*2+12,65)</t>
  </si>
  <si>
    <t>0,5*(42,0*2)</t>
  </si>
  <si>
    <t>66,163*1,1 'Přepočtené koeficientem množství</t>
  </si>
  <si>
    <t>47860603</t>
  </si>
  <si>
    <t>"dle detailu A" (0,6+0,3)*(42,0*2+11,57)</t>
  </si>
  <si>
    <t>"dle detailu D" (0,19)*((1,4*2+0,95*2)*21)</t>
  </si>
  <si>
    <t>-1267001903</t>
  </si>
  <si>
    <t>"dle detailu A" (0,5+0,48)*(42,0*2+11,57)</t>
  </si>
  <si>
    <t>"dle detailu D" (0,09)*((1,4*2+0,95*2)*21)</t>
  </si>
  <si>
    <t>-2079583213</t>
  </si>
  <si>
    <t>-386152936</t>
  </si>
  <si>
    <t>"dle detailu A" (0,17+0,5+0,48)*(42,0*2+11,57)</t>
  </si>
  <si>
    <t>"dle detailu D" (0,07+0,16+0,09)*((1,4*2+0,95*2)*21)</t>
  </si>
  <si>
    <t>1766891931</t>
  </si>
  <si>
    <t>"dle detailu C" 8</t>
  </si>
  <si>
    <t>1105398570</t>
  </si>
  <si>
    <t>-2042752517</t>
  </si>
  <si>
    <t>"dle detailu A" (42,0*2+11,57)*0,43</t>
  </si>
  <si>
    <t>-445500925</t>
  </si>
  <si>
    <t>41,095*1,05 'Přepočtené koeficientem množství</t>
  </si>
  <si>
    <t>-2020144160</t>
  </si>
  <si>
    <t>42,0*11,57-1,4*0,95*21-(0,5*42,0*2)</t>
  </si>
  <si>
    <t>-230688018</t>
  </si>
  <si>
    <t>409553294</t>
  </si>
  <si>
    <t>(42,0*11,57-1,4*0,95*21-(0,5*42,0*2))*2</t>
  </si>
  <si>
    <t>832,02*1,05 'Přepočtené koeficientem množství</t>
  </si>
  <si>
    <t>-1028432823</t>
  </si>
  <si>
    <t>946811956</t>
  </si>
  <si>
    <t>"dle detailu C" (0,5*42,0*2)</t>
  </si>
  <si>
    <t>1324510904</t>
  </si>
  <si>
    <t>"dle detailu C" (0,5*42,0*2)*0,1</t>
  </si>
  <si>
    <t>4,2*1,05 'Přepočtené koeficientem množství</t>
  </si>
  <si>
    <t>-1095043867</t>
  </si>
  <si>
    <t>"dle detailu A" (42,54*2+12,65)</t>
  </si>
  <si>
    <t>1358811861</t>
  </si>
  <si>
    <t>"dle detailu A" ((42,54*2+12,65)*0,54)*0,06</t>
  </si>
  <si>
    <t>3,166*1,05 'Přepočtené koeficientem množství</t>
  </si>
  <si>
    <t>1813345906</t>
  </si>
  <si>
    <t>"dle detailu C" 0,5*42,0*2</t>
  </si>
  <si>
    <t>-1144198337</t>
  </si>
  <si>
    <t>1122432325</t>
  </si>
  <si>
    <t>-361740383</t>
  </si>
  <si>
    <t>"dle detailu C" 8+8</t>
  </si>
  <si>
    <t>2106231778</t>
  </si>
  <si>
    <t>1391190300</t>
  </si>
  <si>
    <t>-1295978014</t>
  </si>
  <si>
    <t>"dle detailu C" 8*2</t>
  </si>
  <si>
    <t>-829680582</t>
  </si>
  <si>
    <t>-1740536613</t>
  </si>
  <si>
    <t>741420011</t>
  </si>
  <si>
    <t>Montáž hromosvodného vedení svodových drátů nebo lan bez podpěr, Ø do 10 mm</t>
  </si>
  <si>
    <t>-307705654</t>
  </si>
  <si>
    <t>https://podminky.urs.cz/item/CS_URS_2024_01/741420011</t>
  </si>
  <si>
    <t>(42,54*2+12,65*(1+3))</t>
  </si>
  <si>
    <t>-1562820778</t>
  </si>
  <si>
    <t>135,680/2,5</t>
  </si>
  <si>
    <t>54,272*1,05 'Přepočtené koeficientem množství</t>
  </si>
  <si>
    <t>-1850769796</t>
  </si>
  <si>
    <t>32542310</t>
  </si>
  <si>
    <t>-606679103</t>
  </si>
  <si>
    <t>"dle detailu A" (42,54*2+11,57)*0,54</t>
  </si>
  <si>
    <t>"dle detailu A" (42,54*2+11,57)*0,4</t>
  </si>
  <si>
    <t>-2082526008</t>
  </si>
  <si>
    <t>"Dle montáže" 90,851</t>
  </si>
  <si>
    <t>90,851*1,1 'Přepočtené koeficientem množství</t>
  </si>
  <si>
    <t>-1517952989</t>
  </si>
  <si>
    <t>90,851*0,021</t>
  </si>
  <si>
    <t>104666493</t>
  </si>
  <si>
    <t>-562138577</t>
  </si>
  <si>
    <t>42,54*2+12,65</t>
  </si>
  <si>
    <t>315697692</t>
  </si>
  <si>
    <t>"krycí lišta" 42,54*2+12,65</t>
  </si>
  <si>
    <t>-207105772</t>
  </si>
  <si>
    <t>SO 04 - Střecha C1</t>
  </si>
  <si>
    <t xml:space="preserve">    783 - Dokončovací práce - nátěry</t>
  </si>
  <si>
    <t>1630600704</t>
  </si>
  <si>
    <t>2019148341</t>
  </si>
  <si>
    <t>(36,91+7,37)*0,08</t>
  </si>
  <si>
    <t>1824997087</t>
  </si>
  <si>
    <t>3,542*1,05 'Přepočtené koeficientem množství</t>
  </si>
  <si>
    <t>-543188153</t>
  </si>
  <si>
    <t>(36,91+7,37)*(0,08+0,04)</t>
  </si>
  <si>
    <t>1655554704</t>
  </si>
  <si>
    <t>((37,070+0,6)+(7,37+0,6))*6,0</t>
  </si>
  <si>
    <t>524886003</t>
  </si>
  <si>
    <t>"předpoklad 30 dní" 30*273,840</t>
  </si>
  <si>
    <t>-534679234</t>
  </si>
  <si>
    <t>683172990</t>
  </si>
  <si>
    <t>-246273729</t>
  </si>
  <si>
    <t>-1754016746</t>
  </si>
  <si>
    <t>1265658777</t>
  </si>
  <si>
    <t>-1947269816</t>
  </si>
  <si>
    <t>"do 20 km" 19*0,274</t>
  </si>
  <si>
    <t>649960218</t>
  </si>
  <si>
    <t>443718943</t>
  </si>
  <si>
    <t>-70373034</t>
  </si>
  <si>
    <t>(35,93*6,83)*0,25</t>
  </si>
  <si>
    <t>1355842142</t>
  </si>
  <si>
    <t>"dle detailu C" 1</t>
  </si>
  <si>
    <t>-1086402992</t>
  </si>
  <si>
    <t>35,93*6,83-1,15*1,0-1,4*0,95*5</t>
  </si>
  <si>
    <t>379440995</t>
  </si>
  <si>
    <t>"vodorovně" 237,602*0,3</t>
  </si>
  <si>
    <t>"vytažení" 71,435*0,3</t>
  </si>
  <si>
    <t>92,712*1,1 'Přepočtené koeficientem množství</t>
  </si>
  <si>
    <t>371164294</t>
  </si>
  <si>
    <t>(35,93*6,83-1,15*1,0-1,4*0,95*5)*0,05</t>
  </si>
  <si>
    <t>1424168426</t>
  </si>
  <si>
    <t>"vodorovně" 249,482</t>
  </si>
  <si>
    <t>"vytažení" 71,435</t>
  </si>
  <si>
    <t>"dle detailu C" 1*1,0*1,0</t>
  </si>
  <si>
    <t>321,917*1,1 'Přepočtené koeficientem množství</t>
  </si>
  <si>
    <t>-1284607170</t>
  </si>
  <si>
    <t>"dle detailu A" 35,93+6,83</t>
  </si>
  <si>
    <t>"dle detailu E" (35,93+(1,15*2+1,0*2))</t>
  </si>
  <si>
    <t>"dle detailu D" (1,4*2+0,95*2)*5</t>
  </si>
  <si>
    <t>"dle detailu B" (6,83*2)</t>
  </si>
  <si>
    <t>1291513326</t>
  </si>
  <si>
    <t>1408583899</t>
  </si>
  <si>
    <t>"dle detailu A ( rohová r.š.130 mm)" (35,93+6,83)*0,13</t>
  </si>
  <si>
    <t>"dle detailu A (připojovací r.š.150 mm)" (37,07+7,37)*0,15</t>
  </si>
  <si>
    <t>1395056296</t>
  </si>
  <si>
    <t>(2,0+9,315)*1,655+18,62*3,83</t>
  </si>
  <si>
    <t>1853930048</t>
  </si>
  <si>
    <t>26,03*2,0+(5,7-2,0)*1,655+(5,7+9,315)*3,175+18,62*1,0</t>
  </si>
  <si>
    <t>-(1,4*0,95*5)</t>
  </si>
  <si>
    <t>-(1,15*1,0)</t>
  </si>
  <si>
    <t>-1682830104</t>
  </si>
  <si>
    <t>(4,95*2,0+(6,83-2,0)*2,0)+4,95*2,0</t>
  </si>
  <si>
    <t>-1177941056</t>
  </si>
  <si>
    <t>"vodorovně" 90,041+116,676+29,460</t>
  </si>
  <si>
    <t>"vytažení" 92,367</t>
  </si>
  <si>
    <t>328,544*1,1655 'Přepočtené koeficientem množství</t>
  </si>
  <si>
    <t>1510490029</t>
  </si>
  <si>
    <t>-497717223</t>
  </si>
  <si>
    <t>"vodorovně" 237,602</t>
  </si>
  <si>
    <t>"vytažení" 86,598</t>
  </si>
  <si>
    <t>324,2*1,1 'Přepočtené koeficientem množství</t>
  </si>
  <si>
    <t>274340620</t>
  </si>
  <si>
    <t>"přířezy na atice - dle detailu A" (36,53+7,37)</t>
  </si>
  <si>
    <t xml:space="preserve">"přířezy na atice - dle detailu B" (6,83) </t>
  </si>
  <si>
    <t>-1547365622</t>
  </si>
  <si>
    <t>2080973543</t>
  </si>
  <si>
    <t>"přířezy na atice - dle detailu A" (0,18+0,07)*(36,53+7,37)</t>
  </si>
  <si>
    <t xml:space="preserve">"přířezy na atice - dle detailu B" (0,14)*(6,83) </t>
  </si>
  <si>
    <t xml:space="preserve">"přířezy na atice - dle detailu B" (0,36)*(6,83) </t>
  </si>
  <si>
    <t>14,39*1,1 'Přepočtené koeficientem množství</t>
  </si>
  <si>
    <t>-16614257</t>
  </si>
  <si>
    <t>"dle detailu A" (0,6+0,3)*(35,93+6,83)</t>
  </si>
  <si>
    <t>"dle detailu D" (0,19)*((1,4*2+0,95*2)*5)</t>
  </si>
  <si>
    <t>"dle detailu E" (0,45)*(35,93+(1,15*2+1,0*2))</t>
  </si>
  <si>
    <t>"dle detailu B" (0,53*2+0,46)*(6,83)</t>
  </si>
  <si>
    <t>536539862</t>
  </si>
  <si>
    <t>"dle detailu A" (0,5+0,48)*(35,93+6,83)</t>
  </si>
  <si>
    <t>"dle detailu D" (0,9)*((1,4*2+0,95*2)*5)</t>
  </si>
  <si>
    <t>"dle detailu E" (0,3)*(35,93+(1,15*2+1,0*2))</t>
  </si>
  <si>
    <t>"dle detailu B" (0,5*2+0,68)*(6,83)</t>
  </si>
  <si>
    <t>-329364420</t>
  </si>
  <si>
    <t>1084675221</t>
  </si>
  <si>
    <t>"dle detailu A" (0,17+0,5+0,48)*(35,93+6,83)</t>
  </si>
  <si>
    <t>"dle detailu D" (0,07+0,16+0,09)*((1,4*2+0,95*2)*5)</t>
  </si>
  <si>
    <t>"dle detailu E" (0,05+0,17+0,3)*(35,93+(1,15*2+1,0*2))</t>
  </si>
  <si>
    <t>"dle detailu B" (0,05*2+0,19*2+0,5*2+0,68)*(6,83)</t>
  </si>
  <si>
    <t>-1913979586</t>
  </si>
  <si>
    <t>-307246975</t>
  </si>
  <si>
    <t>915385305</t>
  </si>
  <si>
    <t>"dle detailu A" (35,93+6,83)*0,43</t>
  </si>
  <si>
    <t>"dle detailu B" (6,83*2)*0,4</t>
  </si>
  <si>
    <t>"dle detailu E" (35,93)*0,4</t>
  </si>
  <si>
    <t>-2028461812</t>
  </si>
  <si>
    <t>38,223*1,05 'Přepočtené koeficientem množství</t>
  </si>
  <si>
    <t>897509604</t>
  </si>
  <si>
    <t>35,93*6,83-1,15*1,0-1,4*0,95*5-(1,0*1,0*1)</t>
  </si>
  <si>
    <t>1754511601</t>
  </si>
  <si>
    <t>641643512</t>
  </si>
  <si>
    <t>(35,93*6,83-1,15*1,0-1,4*0,95*5-(1,0*1,0*1))*2</t>
  </si>
  <si>
    <t>473,204*1,05 'Přepočtené koeficientem množství</t>
  </si>
  <si>
    <t>-615238174</t>
  </si>
  <si>
    <t>289451503</t>
  </si>
  <si>
    <t>"dle detailu C" (1,0*1,0*1)</t>
  </si>
  <si>
    <t>-1066625981</t>
  </si>
  <si>
    <t>"dle detailu C" (1,0*1,0*1)*0,1</t>
  </si>
  <si>
    <t>0,1*1,05 'Přepočtené koeficientem množství</t>
  </si>
  <si>
    <t>713141351</t>
  </si>
  <si>
    <t>Montáž tepelné izolace střech plochých spádovými klíny na zhlaví atiky šířky do 500 mm přilepenými za studena zplna</t>
  </si>
  <si>
    <t>1086345301</t>
  </si>
  <si>
    <t>https://podminky.urs.cz/item/CS_URS_2024_01/713141351</t>
  </si>
  <si>
    <t>-534899465</t>
  </si>
  <si>
    <t>"dle detailu A" (37,07+7,37)</t>
  </si>
  <si>
    <t>-2092447761</t>
  </si>
  <si>
    <t>"dle detailu B" (6,83*2)*0,32*0,08</t>
  </si>
  <si>
    <t>"dle detailu A" ((37,07+7,37)*0,54)*0,06</t>
  </si>
  <si>
    <t>1,79*1,05 'Přepočtené koeficientem množství</t>
  </si>
  <si>
    <t>-1932259156</t>
  </si>
  <si>
    <t>-1107446436</t>
  </si>
  <si>
    <t>-489998447</t>
  </si>
  <si>
    <t>-1551072077</t>
  </si>
  <si>
    <t>"dle detailu C" 1+1</t>
  </si>
  <si>
    <t>1203527221</t>
  </si>
  <si>
    <t>-1105903012</t>
  </si>
  <si>
    <t>-995735522</t>
  </si>
  <si>
    <t>"dle detailu C" 1*2</t>
  </si>
  <si>
    <t>-1081699290</t>
  </si>
  <si>
    <t>713707554</t>
  </si>
  <si>
    <t>-1934920504</t>
  </si>
  <si>
    <t>(37,07+7,37*(1+3))+0,5*2</t>
  </si>
  <si>
    <t>7471680</t>
  </si>
  <si>
    <t>67,550/2,5</t>
  </si>
  <si>
    <t>27,02*1,05 'Přepočtené koeficientem množství</t>
  </si>
  <si>
    <t>1037269450</t>
  </si>
  <si>
    <t>1545606322</t>
  </si>
  <si>
    <t>-528242567</t>
  </si>
  <si>
    <t>"dle detailu A" (37,07+6,83)*0,54</t>
  </si>
  <si>
    <t>"dle detailu A" (37,07+6,83)*0,4</t>
  </si>
  <si>
    <t>1657990252</t>
  </si>
  <si>
    <t>"Dle montáže" 41,266</t>
  </si>
  <si>
    <t>41,266*1,1 'Přepočtené koeficientem množství</t>
  </si>
  <si>
    <t>632576443</t>
  </si>
  <si>
    <t>41,266*0,021</t>
  </si>
  <si>
    <t>1178123141</t>
  </si>
  <si>
    <t>-1444411320</t>
  </si>
  <si>
    <t>37,07+7,37</t>
  </si>
  <si>
    <t>1035024306</t>
  </si>
  <si>
    <t>"pro detail E" (1,15*2+1,0*2)</t>
  </si>
  <si>
    <t>962937011</t>
  </si>
  <si>
    <t>"krycí lišta" 37,07+7,37</t>
  </si>
  <si>
    <t>1317107136</t>
  </si>
  <si>
    <t>783</t>
  </si>
  <si>
    <t>Dokončovací práce - nátěry</t>
  </si>
  <si>
    <t>783301303</t>
  </si>
  <si>
    <t>Příprava podkladu zámečnických konstrukcí před provedením nátěru odrezivění odrezovačem bezoplachovým</t>
  </si>
  <si>
    <t>-689341454</t>
  </si>
  <si>
    <t>https://podminky.urs.cz/item/CS_URS_2024_01/783301303</t>
  </si>
  <si>
    <t>"původní ventilační hlavice" 1,5*1</t>
  </si>
  <si>
    <t>783301311</t>
  </si>
  <si>
    <t>Příprava podkladu zámečnických konstrukcí před provedením nátěru odmaštění odmašťovačem vodou ředitelným</t>
  </si>
  <si>
    <t>1146134269</t>
  </si>
  <si>
    <t>https://podminky.urs.cz/item/CS_URS_2024_01/783301311</t>
  </si>
  <si>
    <t>783306807</t>
  </si>
  <si>
    <t>Odstranění nátěrů ze zámečnických konstrukcí odstraňovačem nátěrů s obroušením</t>
  </si>
  <si>
    <t>-5921663</t>
  </si>
  <si>
    <t>https://podminky.urs.cz/item/CS_URS_2024_01/783306807</t>
  </si>
  <si>
    <t>783314101</t>
  </si>
  <si>
    <t>Základní nátěr zámečnických konstrukcí jednonásobný syntetický</t>
  </si>
  <si>
    <t>682827184</t>
  </si>
  <si>
    <t>https://podminky.urs.cz/item/CS_URS_2024_01/783314101</t>
  </si>
  <si>
    <t>783315101</t>
  </si>
  <si>
    <t>Mezinátěr zámečnických konstrukcí jednonásobný syntetický standardní</t>
  </si>
  <si>
    <t>204936814</t>
  </si>
  <si>
    <t>https://podminky.urs.cz/item/CS_URS_2024_01/783315101</t>
  </si>
  <si>
    <t>76</t>
  </si>
  <si>
    <t>783317101</t>
  </si>
  <si>
    <t>Krycí nátěr (email) zámečnických konstrukcí jednonásobný syntetický standardní</t>
  </si>
  <si>
    <t>243626322</t>
  </si>
  <si>
    <t>https://podminky.urs.cz/item/CS_URS_2024_01/783317101</t>
  </si>
  <si>
    <t>SO 05 - Střecha C2</t>
  </si>
  <si>
    <t>-2024491598</t>
  </si>
  <si>
    <t>73703966</t>
  </si>
  <si>
    <t>(6,08*2+12,33)*0,08</t>
  </si>
  <si>
    <t>-1311867638</t>
  </si>
  <si>
    <t>1,959*1,05 'Přepočtené koeficientem množství</t>
  </si>
  <si>
    <t>-1669022158</t>
  </si>
  <si>
    <t>(6,08*2+12,33)*(0,08+0,04)</t>
  </si>
  <si>
    <t>1408464682</t>
  </si>
  <si>
    <t>((8,07+0,6)+(6,24+0,6))*8,8</t>
  </si>
  <si>
    <t>((6,24+0,6)+(4,58+0,6))*(8,8-6,0)</t>
  </si>
  <si>
    <t>1642138616</t>
  </si>
  <si>
    <t>"předpoklad 30 dní" 30*170,144</t>
  </si>
  <si>
    <t>-1059089957</t>
  </si>
  <si>
    <t>264658968</t>
  </si>
  <si>
    <t>1269445712</t>
  </si>
  <si>
    <t>690623702</t>
  </si>
  <si>
    <t>1431338667</t>
  </si>
  <si>
    <t>619703767</t>
  </si>
  <si>
    <t>"do 20 km" 19*0,121</t>
  </si>
  <si>
    <t>564354293</t>
  </si>
  <si>
    <t>-1845530230</t>
  </si>
  <si>
    <t>-311065764</t>
  </si>
  <si>
    <t>(5,7*11,57)*0,25</t>
  </si>
  <si>
    <t>484754859</t>
  </si>
  <si>
    <t>1753452973</t>
  </si>
  <si>
    <t>5,7*11,57-1,4*0,95*1</t>
  </si>
  <si>
    <t>916145882</t>
  </si>
  <si>
    <t>"vodorovně" 64,619*0,3</t>
  </si>
  <si>
    <t>"vytažení" 21,566*0,3</t>
  </si>
  <si>
    <t>25,856*1,1 'Přepočtené koeficientem množství</t>
  </si>
  <si>
    <t>1103872867</t>
  </si>
  <si>
    <t>(5,7*11,57-1,4*0,95*1)*0,05</t>
  </si>
  <si>
    <t>1293974039</t>
  </si>
  <si>
    <t>"vodorovně" 67,850</t>
  </si>
  <si>
    <t>"vytažení" 21,566</t>
  </si>
  <si>
    <t>90,416*1,1 'Přepočtené koeficientem množství</t>
  </si>
  <si>
    <t>1892116759</t>
  </si>
  <si>
    <t>-1558938189</t>
  </si>
  <si>
    <t>-853958877</t>
  </si>
  <si>
    <t>-1408243316</t>
  </si>
  <si>
    <t>1461429637</t>
  </si>
  <si>
    <t>"dle detailu A" 5,7*2+11,57</t>
  </si>
  <si>
    <t>"dle detailu E" (1,15*2+1,0*2)</t>
  </si>
  <si>
    <t>"dle detailu D" (1,4*2+0,95*2)*1</t>
  </si>
  <si>
    <t>-1346892661</t>
  </si>
  <si>
    <t>-866622012</t>
  </si>
  <si>
    <t>"dle detailu A ( rohová r.š.130 mm)" (5,7*2+11,57)*0,13</t>
  </si>
  <si>
    <t>"dle detailu A (připojovací r.š.150 mm)" (6,24*2+12,65)*0,15</t>
  </si>
  <si>
    <t>-809128508</t>
  </si>
  <si>
    <t>(5,7-2,0)*6,005</t>
  </si>
  <si>
    <t>-585587496</t>
  </si>
  <si>
    <t>4,04*2,0+(5,7-2,0)*3,565+(5,7-4,95)*2,0</t>
  </si>
  <si>
    <t>1465414479</t>
  </si>
  <si>
    <t>(4,95*2,0+(7,53-2,0)*2,0)</t>
  </si>
  <si>
    <t>-1456706702</t>
  </si>
  <si>
    <t>"vodorovně" 22,219+21,441+20,960</t>
  </si>
  <si>
    <t>"vytažení" 27,920</t>
  </si>
  <si>
    <t>92,54*1,1655 'Přepočtené koeficientem množství</t>
  </si>
  <si>
    <t>-2124865487</t>
  </si>
  <si>
    <t>1110258417</t>
  </si>
  <si>
    <t>"vodorovně" 64,619</t>
  </si>
  <si>
    <t>"vytažení" 22,934</t>
  </si>
  <si>
    <t>87,553*1,1 'Přepočtené koeficientem množství</t>
  </si>
  <si>
    <t>854674598</t>
  </si>
  <si>
    <t>"přířezy na atice - dle detailu A" (5,7*2+12,65)</t>
  </si>
  <si>
    <t>1887993003</t>
  </si>
  <si>
    <t>"přířezy na atice - dle detailu A" (0,18+0,07)*(5,7*2+12,65)</t>
  </si>
  <si>
    <t>6,013*1,1 'Přepočtené koeficientem množství</t>
  </si>
  <si>
    <t>508361786</t>
  </si>
  <si>
    <t>"dle detailu A" (0,6+0,3)*(5,7*2+11,57)</t>
  </si>
  <si>
    <t>"dle detailu D" (0,19)*((1,4*2+0,95*2)*1)</t>
  </si>
  <si>
    <t>1345785902</t>
  </si>
  <si>
    <t>"dle detailu A" (0,5+0,48)*(5,7*2+11,57)</t>
  </si>
  <si>
    <t>"dle detailu D" (0,09)*((1,4*2+0,95*2)*1)</t>
  </si>
  <si>
    <t>106441286</t>
  </si>
  <si>
    <t>2137337764</t>
  </si>
  <si>
    <t>"dle detailu A" (0,17+0,5+0,48)*(5,7*2+11,57)</t>
  </si>
  <si>
    <t>"dle detailu D" (0,07+0,16+0,09)*((1,4*2+0,95*2)*1)</t>
  </si>
  <si>
    <t>-313421245</t>
  </si>
  <si>
    <t>-371371870</t>
  </si>
  <si>
    <t>7236185</t>
  </si>
  <si>
    <t>"dle detailu A" (5,7*2+11,57)*0,43</t>
  </si>
  <si>
    <t>1383544685</t>
  </si>
  <si>
    <t>9,877*1,05 'Přepočtené koeficientem množství</t>
  </si>
  <si>
    <t>-653388129</t>
  </si>
  <si>
    <t>5,7*11,57-1,4*0,95*1-(1,0*1,0*1)</t>
  </si>
  <si>
    <t>-2110310629</t>
  </si>
  <si>
    <t>1800655950</t>
  </si>
  <si>
    <t>(5,7*11,57-1,4*0,95*1-(1,0*1,0*1))*2</t>
  </si>
  <si>
    <t>127,238*1,05 'Přepočtené koeficientem množství</t>
  </si>
  <si>
    <t>674833059</t>
  </si>
  <si>
    <t>728851288</t>
  </si>
  <si>
    <t>498582691</t>
  </si>
  <si>
    <t>1148182944</t>
  </si>
  <si>
    <t>"dle detailu A" (6,24*2+12,65)</t>
  </si>
  <si>
    <t>1399049935</t>
  </si>
  <si>
    <t>"dle detailu A" ((6,24*2+12,65)*0,54)*0,06</t>
  </si>
  <si>
    <t>0,814*1,05 'Přepočtené koeficientem množství</t>
  </si>
  <si>
    <t>1358370873</t>
  </si>
  <si>
    <t>"dle detailu C" 1,0*1,0*1</t>
  </si>
  <si>
    <t>1932788144</t>
  </si>
  <si>
    <t>-412585074</t>
  </si>
  <si>
    <t>-1350298824</t>
  </si>
  <si>
    <t>-73698211</t>
  </si>
  <si>
    <t>1040934517</t>
  </si>
  <si>
    <t>-11325969</t>
  </si>
  <si>
    <t>283523551</t>
  </si>
  <si>
    <t>1326298436</t>
  </si>
  <si>
    <t>648576929</t>
  </si>
  <si>
    <t>(6,24*2+12,65*(1+1))</t>
  </si>
  <si>
    <t>-1897598154</t>
  </si>
  <si>
    <t>37,780/2,5</t>
  </si>
  <si>
    <t>15,112*1,05 'Přepočtené koeficientem množství</t>
  </si>
  <si>
    <t>1753909705</t>
  </si>
  <si>
    <t>-720846485</t>
  </si>
  <si>
    <t>1497911595</t>
  </si>
  <si>
    <t>"dle detailu A" (6,24*2+11,57)*0,54</t>
  </si>
  <si>
    <t>"dle detailu A" (6,24*2+11,57)*0,4</t>
  </si>
  <si>
    <t>-1652519567</t>
  </si>
  <si>
    <t>"Dle montáže" 22,607</t>
  </si>
  <si>
    <t>22,607*1,1 'Přepočtené koeficientem množství</t>
  </si>
  <si>
    <t>-189576699</t>
  </si>
  <si>
    <t>22,607*0,021</t>
  </si>
  <si>
    <t>735239501</t>
  </si>
  <si>
    <t>-1884339471</t>
  </si>
  <si>
    <t>6,24*2+12,65</t>
  </si>
  <si>
    <t>1207887427</t>
  </si>
  <si>
    <t>"krycí lišta" 6,24*2+12,65</t>
  </si>
  <si>
    <t>76324686</t>
  </si>
  <si>
    <t>SO 06 - Střecha D</t>
  </si>
  <si>
    <t>1709483983</t>
  </si>
  <si>
    <t>-215004554</t>
  </si>
  <si>
    <t>(21,18+28,19+44,82+21,33+11,25)*0,08</t>
  </si>
  <si>
    <t>725495989</t>
  </si>
  <si>
    <t>10,142*1,05 'Přepočtené koeficientem množství</t>
  </si>
  <si>
    <t>-1347979655</t>
  </si>
  <si>
    <t>(21,18+28,19+44,82+21,33+11,25)*(0,08+0,04)</t>
  </si>
  <si>
    <t>518747060</t>
  </si>
  <si>
    <t>"odhad" (21,18+28,19+44,82)*6,0</t>
  </si>
  <si>
    <t>-1759621462</t>
  </si>
  <si>
    <t>"odhad" (21,33+11,25)*10,18</t>
  </si>
  <si>
    <t>2075071554</t>
  </si>
  <si>
    <t>"předpoklad 30 dní" 30*565,140</t>
  </si>
  <si>
    <t>1552484938</t>
  </si>
  <si>
    <t>"předpoklad 30 dní" 30*331,664</t>
  </si>
  <si>
    <t>-206556090</t>
  </si>
  <si>
    <t>1327906692</t>
  </si>
  <si>
    <t>-1039790897</t>
  </si>
  <si>
    <t>-2016398369</t>
  </si>
  <si>
    <t>-2074453130</t>
  </si>
  <si>
    <t>1854793225</t>
  </si>
  <si>
    <t>669996008</t>
  </si>
  <si>
    <t>"do 20 km" 19*0,931</t>
  </si>
  <si>
    <t>769463092</t>
  </si>
  <si>
    <t>-838031654</t>
  </si>
  <si>
    <t>-1644809879</t>
  </si>
  <si>
    <t>(51,26*10,85-18,68*0,34+6,0*7,39+6,35*(2,8+17,73))*0,25</t>
  </si>
  <si>
    <t>121692590</t>
  </si>
  <si>
    <t>"dle detailu C" 7</t>
  </si>
  <si>
    <t>-569338702</t>
  </si>
  <si>
    <t>51,26*10,85-18,68*0,34+6,0*7,39+6,35*(2,8+17,73)</t>
  </si>
  <si>
    <t>-792572328</t>
  </si>
  <si>
    <t>"vodorovně" 724,525*0,3</t>
  </si>
  <si>
    <t>"vytažení" 145,393*0,3</t>
  </si>
  <si>
    <t>260,976*1,1 'Přepočtené koeficientem množství</t>
  </si>
  <si>
    <t>-2088871836</t>
  </si>
  <si>
    <t>(51,26*10,85-18,68*0,34+6,0*7,39+6,35*(2,8+17,73))*0,05</t>
  </si>
  <si>
    <t>375480832</t>
  </si>
  <si>
    <t>"vodorovně" 760,751</t>
  </si>
  <si>
    <t>"vytažení" 145,393</t>
  </si>
  <si>
    <t>"dle detailu C" 4*1,0*1,0+3*0,7*1,0</t>
  </si>
  <si>
    <t>912,244*1,1 'Přepočtené koeficientem množství</t>
  </si>
  <si>
    <t>-1352138333</t>
  </si>
  <si>
    <t>"dle detailu F" 4</t>
  </si>
  <si>
    <t>835680</t>
  </si>
  <si>
    <t>-188406739</t>
  </si>
  <si>
    <t>-1781072417</t>
  </si>
  <si>
    <t>1301770770</t>
  </si>
  <si>
    <t>"dle detailu A" 17,73*2+2,8+10,19+45,2+21,33+11,25</t>
  </si>
  <si>
    <t>"dle detailu E" 6,35+4,02+0,34*2+18,68+18,24+0,35</t>
  </si>
  <si>
    <t>"dle detailu B" 6,35*2</t>
  </si>
  <si>
    <t>-223161267</t>
  </si>
  <si>
    <t>-653674210</t>
  </si>
  <si>
    <t>"dle detailu A ( rohová r.š.130 mm)" (17,73*2+2,8+10,19+45,2+21,33+11,25)*0,13</t>
  </si>
  <si>
    <t>"dle detailu A (připojovací r.š.150 mm)" (21,18+28,03+44,66+21,33+11,25)*0,15</t>
  </si>
  <si>
    <t>1120250870</t>
  </si>
  <si>
    <t>20,18*2,75+9,19*2,4+48,46*7,25</t>
  </si>
  <si>
    <t>1420011164</t>
  </si>
  <si>
    <t>2,75*1,0+19,57*1,8+36,2*1,8+7,25*1,0+(42,26*1,8-18,68*0,34)+30,42*1,8</t>
  </si>
  <si>
    <t>2041526676</t>
  </si>
  <si>
    <t>(1,8*4,5)*4+(6,3*1,8+4,5*1,8)+(4,5*1,8+(4,5-1,8)*1,8)</t>
  </si>
  <si>
    <t>849036674</t>
  </si>
  <si>
    <t>"vodorovně" 428,886+234,859+64,800</t>
  </si>
  <si>
    <t>"vytažení" 184,631</t>
  </si>
  <si>
    <t>913,176*1,1655 'Přepočtené koeficientem množství</t>
  </si>
  <si>
    <t>-1950785929</t>
  </si>
  <si>
    <t>-1646405902</t>
  </si>
  <si>
    <t>"vodorovně" 724,525</t>
  </si>
  <si>
    <t>"vytažení" 149,493</t>
  </si>
  <si>
    <t>874,018*1,1 'Přepočtené koeficientem množství</t>
  </si>
  <si>
    <t>-2119659416</t>
  </si>
  <si>
    <t xml:space="preserve">"přířezy na atice - dle detailu A" (21,18+28,030+45,2+21,33+11,25) </t>
  </si>
  <si>
    <t xml:space="preserve">"přířezy na atice - dle detailu B" (6,35) </t>
  </si>
  <si>
    <t>1521187523</t>
  </si>
  <si>
    <t>-137502112</t>
  </si>
  <si>
    <t xml:space="preserve">"přířezy na atice - dle detailu A" (0,18+0,07)*(21,18+28,030+45,2+21,33+11,25) </t>
  </si>
  <si>
    <t xml:space="preserve">"přířezy na atice - dle detailu B" (0,14)*(6,35) </t>
  </si>
  <si>
    <t xml:space="preserve">"přířezy na atice - dle detailu B" (0,36)*(6,35) </t>
  </si>
  <si>
    <t>34,923*1,1 'Přepočtené koeficientem množství</t>
  </si>
  <si>
    <t>-1434273404</t>
  </si>
  <si>
    <t>"dle detailu A" (0,6+0,3)*(17,73*2+2,8+10,19+45,2+21,33+11,25)+(0,3)*(0,65*2)</t>
  </si>
  <si>
    <t>"dle detailu E" (0,45)*(6,35+4,02+0,34*2+18,68+18,24+0,35)</t>
  </si>
  <si>
    <t>"dle detailu B" (0,53*2+0,46)*(6,35)</t>
  </si>
  <si>
    <t>1759966998</t>
  </si>
  <si>
    <t>"dle detailu A" (0,5+0,48)*(17,73*2+2,8+10,19+45,2+21,33+11,25)+(0,48)*(0,65*2)</t>
  </si>
  <si>
    <t>"dle detailu E" (0,3)*(6,35+4,02+0,34*2+18,68+18,24+0,35)</t>
  </si>
  <si>
    <t>"dle detailu B" (0,5*2+0,68)*(6,35)</t>
  </si>
  <si>
    <t>-2000728103</t>
  </si>
  <si>
    <t>-2118194627</t>
  </si>
  <si>
    <t>"dle detailu A" (0,17+0,5+0,48)*(17,73*2+2,8+10,19+45,2+21,33+11,25)+(0,48)*(0,65*2)</t>
  </si>
  <si>
    <t>"dle detailu E" (0,05+0,17+0,3)*(6,35+4,02+0,34*2+18,68+18,24+0,35)</t>
  </si>
  <si>
    <t>"dle detailu B" (0,05*2+0,19*2+0,5*2+0,68)*(6,35)</t>
  </si>
  <si>
    <t>-1963909283</t>
  </si>
  <si>
    <t>1473320996</t>
  </si>
  <si>
    <t>-26016376</t>
  </si>
  <si>
    <t>"dle detailu A" (17,73*2+2,8+10,19+45,2+21,33+11,25)*0,43</t>
  </si>
  <si>
    <t>"dle detailu B" (6,35*2)*0,4</t>
  </si>
  <si>
    <t>"dle detailu E" (6,35+4,02+0,34*2+18,68+18,24+0,35)*0,4</t>
  </si>
  <si>
    <t>-121667431</t>
  </si>
  <si>
    <t>78,687*1,05 'Přepočtené koeficientem množství</t>
  </si>
  <si>
    <t>378853661</t>
  </si>
  <si>
    <t>51,26*10,85-18,68*0,34+6,0*7,39+6,35*(2,8+17,73)-(1,0*1,0*4+0,7*1,0*3)</t>
  </si>
  <si>
    <t>1327979893</t>
  </si>
  <si>
    <t>214201546</t>
  </si>
  <si>
    <t>(51,26*10,85-18,68*0,34+6,0*7,39+6,35*(2,8+17,73)-(1,0*1,0*4+0,7*1,0*3))*2</t>
  </si>
  <si>
    <t>1436,851*1,05 'Přepočtené koeficientem množství</t>
  </si>
  <si>
    <t>-539699917</t>
  </si>
  <si>
    <t>1041904447</t>
  </si>
  <si>
    <t>"dle detailu C" (1,0*1,0*4+0,7*1,0*3)</t>
  </si>
  <si>
    <t>1466483536</t>
  </si>
  <si>
    <t>"dle detailu C" (1,0*1,0*4+0,7*1,0*3)*0,1</t>
  </si>
  <si>
    <t>0,61*1,05 'Přepočtené koeficientem množství</t>
  </si>
  <si>
    <t>-1229980956</t>
  </si>
  <si>
    <t>"dle detailu B" (6,35*2)</t>
  </si>
  <si>
    <t>-795333676</t>
  </si>
  <si>
    <t>"dle detailu A" (21,18+28,03+45,2+21,33+11,25)</t>
  </si>
  <si>
    <t>-333882708</t>
  </si>
  <si>
    <t>"dle detailu B" (6,35*2)*0,32*0,08</t>
  </si>
  <si>
    <t>"dle detailu A" ((21,18+28,03+45,2+21,33+11,25)*0,54)*0,06</t>
  </si>
  <si>
    <t>4,439*1,05 'Přepočtené koeficientem množství</t>
  </si>
  <si>
    <t>-1191212584</t>
  </si>
  <si>
    <t>806997508</t>
  </si>
  <si>
    <t>1260826971</t>
  </si>
  <si>
    <t>1649524423</t>
  </si>
  <si>
    <t>"dle detailu C" 7+7</t>
  </si>
  <si>
    <t>-811600227</t>
  </si>
  <si>
    <t>-1658536903</t>
  </si>
  <si>
    <t>-928841904</t>
  </si>
  <si>
    <t>"dle detailu C" 7*2</t>
  </si>
  <si>
    <t>-1515156566</t>
  </si>
  <si>
    <t>1310726056</t>
  </si>
  <si>
    <t>496913206</t>
  </si>
  <si>
    <t>(21,18+28,03+45,2+21,33+11,25)+6,35*2+6,0+10,85*3</t>
  </si>
  <si>
    <t>-1595095097</t>
  </si>
  <si>
    <t>178,240/2,5</t>
  </si>
  <si>
    <t>71,296*1,05 'Přepočtené koeficientem množství</t>
  </si>
  <si>
    <t>-1238356078</t>
  </si>
  <si>
    <t>-1001276833</t>
  </si>
  <si>
    <t>481274801</t>
  </si>
  <si>
    <t>"dle detailu A" (21,18+28,03+45,2+21,33+11,25)*0,54</t>
  </si>
  <si>
    <t>"dle detailu A" (21,18+28,03+45,2+21,33+11,25)*0,4</t>
  </si>
  <si>
    <t>"dle detailu B" (6,35*2)*0,32</t>
  </si>
  <si>
    <t>2078128541</t>
  </si>
  <si>
    <t>"Dle montáže" 123,435</t>
  </si>
  <si>
    <t>123,435*1,1 'Přepočtené koeficientem množství</t>
  </si>
  <si>
    <t>1385743785</t>
  </si>
  <si>
    <t>123,435*0,021</t>
  </si>
  <si>
    <t>1311933993</t>
  </si>
  <si>
    <t>-1963996604</t>
  </si>
  <si>
    <t>(21,18+28,03+45,2+21,33+11,25)+(6,35)</t>
  </si>
  <si>
    <t>-1806463572</t>
  </si>
  <si>
    <t>"pro detail E" 6,35+4,02+0,34*2+18,68+18,24+0,35</t>
  </si>
  <si>
    <t>-923354098</t>
  </si>
  <si>
    <t>"krycí lišta" 21,18+28,03+44,66+21,33+11,25</t>
  </si>
  <si>
    <t>77</t>
  </si>
  <si>
    <t>-1899338490</t>
  </si>
  <si>
    <t>SO 07 - Střecha E</t>
  </si>
  <si>
    <t>-562024379</t>
  </si>
  <si>
    <t>738276853</t>
  </si>
  <si>
    <t>(66,86+0,27*4+12,04*2)*0,08</t>
  </si>
  <si>
    <t>-324472790</t>
  </si>
  <si>
    <t>7,362*1,05 'Přepočtené koeficientem množství</t>
  </si>
  <si>
    <t>1431854445</t>
  </si>
  <si>
    <t>(66,86+0,27*4+12,04*2)*(0,08+0,04)</t>
  </si>
  <si>
    <t>-119166160</t>
  </si>
  <si>
    <t>((67,94+0,6*2)*2-7,34+(12,04+0,6*2)*2)*9,25+7,34*(9,25-6,0)</t>
  </si>
  <si>
    <t>615046378</t>
  </si>
  <si>
    <t>"předpoklad 30 dní" 30*1479,990</t>
  </si>
  <si>
    <t>-688785324</t>
  </si>
  <si>
    <t>1959109019</t>
  </si>
  <si>
    <t>-622298640</t>
  </si>
  <si>
    <t>-2102645240</t>
  </si>
  <si>
    <t>723828470</t>
  </si>
  <si>
    <t>236479926</t>
  </si>
  <si>
    <t>"do 20 km" 19*0,906</t>
  </si>
  <si>
    <t>-161679820</t>
  </si>
  <si>
    <t>556993043</t>
  </si>
  <si>
    <t>-1709907276</t>
  </si>
  <si>
    <t>((42,21+24,0)*10,74)*0,25</t>
  </si>
  <si>
    <t>-1941598223</t>
  </si>
  <si>
    <t>"dle detailu C" 6</t>
  </si>
  <si>
    <t>-1918129202</t>
  </si>
  <si>
    <t>(42,21+24,0)*10,74-1,3*1,12*2</t>
  </si>
  <si>
    <t>-1417339719</t>
  </si>
  <si>
    <t>"vodorovně" 708,183*0,3</t>
  </si>
  <si>
    <t>"vytažení" 159,581*0,3</t>
  </si>
  <si>
    <t>260,329*1,1 'Přepočtené koeficientem množství</t>
  </si>
  <si>
    <t>-848510305</t>
  </si>
  <si>
    <t>((42,21+24,0)*10,74-1,3*1,12*2)*0,05</t>
  </si>
  <si>
    <t>1946258693</t>
  </si>
  <si>
    <t>"vodorovně" 743,592</t>
  </si>
  <si>
    <t>"vytažení" 159,581</t>
  </si>
  <si>
    <t>"dle detailu C" 6*1,0*1,0</t>
  </si>
  <si>
    <t>909,173*1,1 'Přepočtené koeficientem množství</t>
  </si>
  <si>
    <t>-1937085744</t>
  </si>
  <si>
    <t>873358474</t>
  </si>
  <si>
    <t>286808683</t>
  </si>
  <si>
    <t>1729902539</t>
  </si>
  <si>
    <t>-1012504737</t>
  </si>
  <si>
    <t>"dle detailu A" 42,21*2+24,0*2+10,74*2</t>
  </si>
  <si>
    <t>"dle detailu E" (1,3*2+1,12*2)*2</t>
  </si>
  <si>
    <t>"dle detailu B" 10,74*2</t>
  </si>
  <si>
    <t>-452268585</t>
  </si>
  <si>
    <t>-2116711076</t>
  </si>
  <si>
    <t>"dle detailu A ( rohová r.š.130 mm)" ( 42,21*2+24,0*2+10,74*2)*0,13</t>
  </si>
  <si>
    <t>"dle detailu A (připojovací r.š.150 mm)" (67,94*2+12,04*2+0,11*4)*0,15</t>
  </si>
  <si>
    <t>-400071770</t>
  </si>
  <si>
    <t>(40,01*6,64-2,82*1,2)+(21,8*6,64-2,82*1,2)</t>
  </si>
  <si>
    <t>-1327516290</t>
  </si>
  <si>
    <t>(4,64*1,2+2,82*1,2)*2+(31,91*2,05)*2+(13,7*2,05)*2+(6,64*1,0)*2</t>
  </si>
  <si>
    <t>-(1,3*1,12*2)</t>
  </si>
  <si>
    <t>1992173795</t>
  </si>
  <si>
    <t>(5,15*2,05+(3,05-2,05)*1,2)*4+(5,15*2,05)*4</t>
  </si>
  <si>
    <t>-2138103135</t>
  </si>
  <si>
    <t>"vodorovně" 403,650+215,273+89,260</t>
  </si>
  <si>
    <t>"vytažení" 205,841</t>
  </si>
  <si>
    <t>914,024*1,1655 'Přepočtené koeficientem množství</t>
  </si>
  <si>
    <t>-1262404359</t>
  </si>
  <si>
    <t>522354804</t>
  </si>
  <si>
    <t>"vodorovně" 708,183</t>
  </si>
  <si>
    <t>"vytažení" 172,393</t>
  </si>
  <si>
    <t>880,576*1,1 'Přepočtené koeficientem množství</t>
  </si>
  <si>
    <t>-1682996424</t>
  </si>
  <si>
    <t>"přířezy na atice - dle detailu A" (66,86*2+12,04*2)</t>
  </si>
  <si>
    <t xml:space="preserve">"přířezy na atice - dle detailu B" (10,74) </t>
  </si>
  <si>
    <t>1503825304</t>
  </si>
  <si>
    <t>-99587274</t>
  </si>
  <si>
    <t>"přířezy na atice - dle detailu A" (0,18+0,07)*(66,86*2+12,04*2)</t>
  </si>
  <si>
    <t xml:space="preserve">"přířezy na atice - dle detailu B" (0,14)*(10,74) </t>
  </si>
  <si>
    <t xml:space="preserve">"přířezy na atice - dle detailu B" (0,36)*(10,74) </t>
  </si>
  <si>
    <t>44,82*1,1 'Přepočtené koeficientem množství</t>
  </si>
  <si>
    <t>1807041534</t>
  </si>
  <si>
    <t>"dle detailu A" (0,6+0,3)*(42,21*2+24,0*2+10,74*2)+(0,3)*(0,65*2)</t>
  </si>
  <si>
    <t>"dle detailu E" (0,45)*(1,3*2+1,12*2)*2</t>
  </si>
  <si>
    <t>"dle detailu B" (0,53*2+0,46)*(10,74)</t>
  </si>
  <si>
    <t>-1439272943</t>
  </si>
  <si>
    <t>"dle detailu A" (0,5+0,48)*(42,21*2+24,0*2+10,74*2)+(0,48)*(0,65*2)</t>
  </si>
  <si>
    <t>"dle detailu E" (0,3)*(1,3*2+1,12*2)*2</t>
  </si>
  <si>
    <t>"dle detailu B" (0,5*2+0,68)*(10,74)</t>
  </si>
  <si>
    <t>-949730555</t>
  </si>
  <si>
    <t>-1025086636</t>
  </si>
  <si>
    <t>"dle detailu A" (0,17+0,5+0,48)*(42,21*2+24,0*2+10,74*2)+(0,48)*(0,65*2)</t>
  </si>
  <si>
    <t>"dle detailu E" (0,05+0,17+0,3)*(1,3*2+1,12*2)*2</t>
  </si>
  <si>
    <t>"dle detailu B" (0,05*2+0,19*2+0,5*2+0,68)*(10,74)</t>
  </si>
  <si>
    <t>-1626713917</t>
  </si>
  <si>
    <t>1254110107</t>
  </si>
  <si>
    <t>-963657560</t>
  </si>
  <si>
    <t>"dle detailu A" (42,21*2+24,0*2+10,74*2)*0,43</t>
  </si>
  <si>
    <t>"dle detailu B" (10,74*2)*0,4</t>
  </si>
  <si>
    <t>-365010448</t>
  </si>
  <si>
    <t>74,769*1,05 'Přepočtené koeficientem množství</t>
  </si>
  <si>
    <t>916871471</t>
  </si>
  <si>
    <t>(42,21+24,0)*10,74-1,3*1,12*2-(1,0*1,0*6)</t>
  </si>
  <si>
    <t>-1171131369</t>
  </si>
  <si>
    <t>-647682356</t>
  </si>
  <si>
    <t>((42,21+24,0)*10,74-1,3*1,12*2-(1,0*1,0*6))*2</t>
  </si>
  <si>
    <t>1404,367*1,05 'Přepočtené koeficientem množství</t>
  </si>
  <si>
    <t>-912245322</t>
  </si>
  <si>
    <t>1840785044</t>
  </si>
  <si>
    <t>"dle detailu C" (1,0*1,0*6)</t>
  </si>
  <si>
    <t>323849907</t>
  </si>
  <si>
    <t>"dle detailu C" (1,0*1,0*6)*0,1</t>
  </si>
  <si>
    <t>0,6*1,05 'Přepočtené koeficientem množství</t>
  </si>
  <si>
    <t>1831953291</t>
  </si>
  <si>
    <t>"dle detailu B" (10,74*2)</t>
  </si>
  <si>
    <t>955046203</t>
  </si>
  <si>
    <t>"dle detailu A" (67,94*2+10,74*2)+(0,11*4)</t>
  </si>
  <si>
    <t>-442022006</t>
  </si>
  <si>
    <t>"dle detailu B" (10,74*2)*0,32*0,08</t>
  </si>
  <si>
    <t>"dle detailu A" ((67,94*2+10,74*2)*0,54+(0,11*4)*0,7)*0,06</t>
  </si>
  <si>
    <t>5,667*1,05 'Přepočtené koeficientem množství</t>
  </si>
  <si>
    <t>-488212520</t>
  </si>
  <si>
    <t>2019748281</t>
  </si>
  <si>
    <t>1301667954</t>
  </si>
  <si>
    <t>2063534695</t>
  </si>
  <si>
    <t>"dle detailu C" 6+6</t>
  </si>
  <si>
    <t>1739482852</t>
  </si>
  <si>
    <t>-741339365</t>
  </si>
  <si>
    <t>233016805</t>
  </si>
  <si>
    <t>"dle detailu C" 6*2</t>
  </si>
  <si>
    <t>175724824</t>
  </si>
  <si>
    <t>-1849710258</t>
  </si>
  <si>
    <t>1790095722</t>
  </si>
  <si>
    <t>(67,94*2+12,04*(2+4))+0,5*2*2</t>
  </si>
  <si>
    <t>-755121754</t>
  </si>
  <si>
    <t>210,120/2,5</t>
  </si>
  <si>
    <t>84,048*1,05 'Přepočtené koeficientem množství</t>
  </si>
  <si>
    <t>977477039</t>
  </si>
  <si>
    <t>924364967</t>
  </si>
  <si>
    <t>-891388685</t>
  </si>
  <si>
    <t>"dle detailu A" (67,94*2+10,74*2)*0,54+(0,11*4)*0,7</t>
  </si>
  <si>
    <t>"dle detailu A" (67,94*2+10,74*2)*0,4+(0,11*4)*0,7</t>
  </si>
  <si>
    <t>"dle detailu B" (10,74*2)*0,32</t>
  </si>
  <si>
    <t>749840910</t>
  </si>
  <si>
    <t>"Dle montáže" 155,408</t>
  </si>
  <si>
    <t>155,408*1,1 'Přepočtené koeficientem množství</t>
  </si>
  <si>
    <t>-486138252</t>
  </si>
  <si>
    <t>155,408*0,021</t>
  </si>
  <si>
    <t>236820064</t>
  </si>
  <si>
    <t>-1116889476</t>
  </si>
  <si>
    <t>67,94*2+10,74*2+0,11*4</t>
  </si>
  <si>
    <t>1471067349</t>
  </si>
  <si>
    <t>"pro detail E" (1,3*2+1,12*2)*2</t>
  </si>
  <si>
    <t>-1104425217</t>
  </si>
  <si>
    <t>"krycí lišta" 67,94*2+12,04*2+0,11*4</t>
  </si>
  <si>
    <t>-1588120631</t>
  </si>
  <si>
    <t>2022898610</t>
  </si>
  <si>
    <t>"původní ventilační hlavice" 1,5*2</t>
  </si>
  <si>
    <t>130552597</t>
  </si>
  <si>
    <t>320681044</t>
  </si>
  <si>
    <t>78</t>
  </si>
  <si>
    <t>-1788682917</t>
  </si>
  <si>
    <t>79</t>
  </si>
  <si>
    <t>-1544209034</t>
  </si>
  <si>
    <t>80</t>
  </si>
  <si>
    <t>1884291563</t>
  </si>
  <si>
    <t>SO 08 - Střecha F</t>
  </si>
  <si>
    <t>578854021</t>
  </si>
  <si>
    <t>-2073865344</t>
  </si>
  <si>
    <t>(42,46*2+0,27*2+19,0+18,46)*0,08</t>
  </si>
  <si>
    <t>-19757740</t>
  </si>
  <si>
    <t>9,834*1,05 'Přepočtené koeficientem množství</t>
  </si>
  <si>
    <t>-268872107</t>
  </si>
  <si>
    <t>(42,46*2+0,27*2+19,0+18,46)*(0,08+0,04)</t>
  </si>
  <si>
    <t>-294550289</t>
  </si>
  <si>
    <t>((42,27+0,6)+(19,0+0,6*2)+(43,16+0,6*2))*10,0</t>
  </si>
  <si>
    <t>((0,89+0,6)+(18,78+0,6*2))*(10,0-6,0)</t>
  </si>
  <si>
    <t>-1992803231</t>
  </si>
  <si>
    <t>"předpoklad 30 dní" 30*1160,180</t>
  </si>
  <si>
    <t>-594125929</t>
  </si>
  <si>
    <t>1104100028</t>
  </si>
  <si>
    <t>334152898</t>
  </si>
  <si>
    <t>-846659606</t>
  </si>
  <si>
    <t>-1321739289</t>
  </si>
  <si>
    <t>-137985808</t>
  </si>
  <si>
    <t>"do 20 km" 19*0,812</t>
  </si>
  <si>
    <t>-133843455</t>
  </si>
  <si>
    <t>1156157978</t>
  </si>
  <si>
    <t>1472536158</t>
  </si>
  <si>
    <t>(42,08*17,7)*0,25</t>
  </si>
  <si>
    <t>-105526733</t>
  </si>
  <si>
    <t>190424560</t>
  </si>
  <si>
    <t>42,08*17,7-1,44*0,85-1,4*0,95*8</t>
  </si>
  <si>
    <t>-1382085632</t>
  </si>
  <si>
    <t>"vodorovně" 732,952*0,3</t>
  </si>
  <si>
    <t>"vytažení" 116,539*0,3</t>
  </si>
  <si>
    <t>254,848*1,1 'Přepočtené koeficientem množství</t>
  </si>
  <si>
    <t>1240807262</t>
  </si>
  <si>
    <t>(42,08*17,7-1,44*0,85-1,4*0,95*8)*0,05</t>
  </si>
  <si>
    <t>1523792838</t>
  </si>
  <si>
    <t>"vodorovně" 769,600</t>
  </si>
  <si>
    <t>"vytažení" 116,539</t>
  </si>
  <si>
    <t>890,139*1,1 'Přepočtené koeficientem množství</t>
  </si>
  <si>
    <t>359773235</t>
  </si>
  <si>
    <t>"dle detailu F" 9</t>
  </si>
  <si>
    <t>-897679137</t>
  </si>
  <si>
    <t>1764018618</t>
  </si>
  <si>
    <t>-1102101130</t>
  </si>
  <si>
    <t>-1890681689</t>
  </si>
  <si>
    <t>"dle detailu A" 42,08*2+17,7*2</t>
  </si>
  <si>
    <t>"dle detailu E" (1,44*2+0,85*2)</t>
  </si>
  <si>
    <t>"dle detailu D" (1,4*2+0,95*2)*8</t>
  </si>
  <si>
    <t>-538775301</t>
  </si>
  <si>
    <t>-227046468</t>
  </si>
  <si>
    <t>"dle detailu A ( rohová r.š.130 mm)" ( 42,08*2+17,7*2)*0,13</t>
  </si>
  <si>
    <t>"dle detailu A (připojovací r.š.150 mm)" (43,16*2+19,0+18,78+0,11*2)*0,15</t>
  </si>
  <si>
    <t>413302005</t>
  </si>
  <si>
    <t>38,28*13,5-10,25*4,58-3,43*2,85</t>
  </si>
  <si>
    <t>-1020507905</t>
  </si>
  <si>
    <t>(31,58*2,1)*2+10,25*4,58+(8,2*1,9)*2+3,43*2,85</t>
  </si>
  <si>
    <t>-(1,4*0,95*8)</t>
  </si>
  <si>
    <t>-(1,44*0,85)</t>
  </si>
  <si>
    <t>-395095319</t>
  </si>
  <si>
    <t>(5,25*2,1+(4,75-2,1)*1,9)*4</t>
  </si>
  <si>
    <t>-442986069</t>
  </si>
  <si>
    <t>"vodorovně" 460,060+208,653+64,240</t>
  </si>
  <si>
    <t>"vytažení" 151,596</t>
  </si>
  <si>
    <t>884,549*1,1655 'Přepočtené koeficientem množství</t>
  </si>
  <si>
    <t>1820940979</t>
  </si>
  <si>
    <t>-253337623</t>
  </si>
  <si>
    <t>"vodorovně" 732,952</t>
  </si>
  <si>
    <t>"vytažení" 121,747</t>
  </si>
  <si>
    <t>854,699*1,1 'Přepočtené koeficientem množství</t>
  </si>
  <si>
    <t>522686176</t>
  </si>
  <si>
    <t>"přířezy na atice - dle detailu A" (42,08*2+19,0+18,78)</t>
  </si>
  <si>
    <t>-1531240299</t>
  </si>
  <si>
    <t>"přířezy na atice - dle detailu A" (0,18+0,07)*(42,08*2+19,0+18,78)</t>
  </si>
  <si>
    <t>30,485*1,1 'Přepočtené koeficientem množství</t>
  </si>
  <si>
    <t>717476712</t>
  </si>
  <si>
    <t>"dle detailu A" (0,6+0,3)*(42,08*2+17,7*2)</t>
  </si>
  <si>
    <t>"dle detailu E" (0,45)*(1,14*2+0,85*2)</t>
  </si>
  <si>
    <t>"dle detailu D" (0,19)*((1,4*2+0,95*2)*8)</t>
  </si>
  <si>
    <t>-1940345361</t>
  </si>
  <si>
    <t>"dle detailu A" (0,5+0,48)*(42,08*2+17,7*2)</t>
  </si>
  <si>
    <t>"dle detailu E" (0,3)*(1,14*2+0,85*2)</t>
  </si>
  <si>
    <t>"dle detailu D" (0,09)*((1,4*2+0,95*2)*8)</t>
  </si>
  <si>
    <t>-620499702</t>
  </si>
  <si>
    <t>1378274727</t>
  </si>
  <si>
    <t>"dle detailu A" (0,17+0,5+0,48)*(42,08*2+17,7*2)</t>
  </si>
  <si>
    <t>"dle detailu E" (0,05+0,17+0,3)*(1,14*2+0,85*2)</t>
  </si>
  <si>
    <t>"dle detailu D" (0,07+0,16+0,09)*((1,4*2+0,95*2)*8)</t>
  </si>
  <si>
    <t>172707843</t>
  </si>
  <si>
    <t>-1038504248</t>
  </si>
  <si>
    <t>591107425</t>
  </si>
  <si>
    <t>"dle detailu A" (42,08*2+17,7*2)*0,43</t>
  </si>
  <si>
    <t>1624592019</t>
  </si>
  <si>
    <t>51,411*1,05 'Přepočtené koeficientem množství</t>
  </si>
  <si>
    <t>-283419246</t>
  </si>
  <si>
    <t>42,08*17,7-1,44*0,85-1,4*0,95*8-(1,0*1,0*4)</t>
  </si>
  <si>
    <t>-1944467670</t>
  </si>
  <si>
    <t>1114961220</t>
  </si>
  <si>
    <t>(42,08*17,7-1,44*0,85-1,4*0,95*8-(1,0*1,0*4))*2</t>
  </si>
  <si>
    <t>1457,904*1,05 'Přepočtené koeficientem množství</t>
  </si>
  <si>
    <t>872319649</t>
  </si>
  <si>
    <t>130028419</t>
  </si>
  <si>
    <t>1217641266</t>
  </si>
  <si>
    <t>-2001509098</t>
  </si>
  <si>
    <t>"dle detailu A" (43,16*2+17,7*2)+(0,11*2)</t>
  </si>
  <si>
    <t>-1117721718</t>
  </si>
  <si>
    <t>"dle detailu A" ((43,16*2+17,7*2)*0,54+(0,11*2)+0,7)*0,06</t>
  </si>
  <si>
    <t>3,999*1,05 'Přepočtené koeficientem množství</t>
  </si>
  <si>
    <t>-665031855</t>
  </si>
  <si>
    <t>845620436</t>
  </si>
  <si>
    <t>-826605402</t>
  </si>
  <si>
    <t>668887386</t>
  </si>
  <si>
    <t>-2127289361</t>
  </si>
  <si>
    <t>114457095</t>
  </si>
  <si>
    <t>1494152335</t>
  </si>
  <si>
    <t>-499201066</t>
  </si>
  <si>
    <t>-1382168174</t>
  </si>
  <si>
    <t>-773154336</t>
  </si>
  <si>
    <t>(43,16*2+19,0+18,78*(2+3))+0,5*2</t>
  </si>
  <si>
    <t>1795325757</t>
  </si>
  <si>
    <t>200,220/2,5</t>
  </si>
  <si>
    <t>80,088*1,05 'Přepočtené koeficientem množství</t>
  </si>
  <si>
    <t>566401511</t>
  </si>
  <si>
    <t>1030135388</t>
  </si>
  <si>
    <t>1853198707</t>
  </si>
  <si>
    <t>"dle detailu A" (43,16*2+17,7*2)*0,54+(0,11*2)*0,7</t>
  </si>
  <si>
    <t>"dle detailu A" (43,16*2+17,7*2)*0,4+(0,11*2)*0,7</t>
  </si>
  <si>
    <t>-761171982</t>
  </si>
  <si>
    <t>"Dle montáže" 114,725</t>
  </si>
  <si>
    <t>114,725*1,1 'Přepočtené koeficientem množství</t>
  </si>
  <si>
    <t>1062932239</t>
  </si>
  <si>
    <t>114,725*0,021</t>
  </si>
  <si>
    <t>1134489635</t>
  </si>
  <si>
    <t>-1114687656</t>
  </si>
  <si>
    <t>43,16*2+17,7*2+0,11*2</t>
  </si>
  <si>
    <t>490523003</t>
  </si>
  <si>
    <t>"pro detail E" (1,14*2+0,85*2)*2</t>
  </si>
  <si>
    <t>-1088735553</t>
  </si>
  <si>
    <t>"krycí lišta" 43,16*2+19,0+18,78+0,11*2</t>
  </si>
  <si>
    <t>-1633070234</t>
  </si>
  <si>
    <t>-183318163</t>
  </si>
  <si>
    <t>-1720156408</t>
  </si>
  <si>
    <t>206623036</t>
  </si>
  <si>
    <t>-2145410632</t>
  </si>
  <si>
    <t>1048298895</t>
  </si>
  <si>
    <t>189116574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</si>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</sst>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2151011" TargetMode="External" /><Relationship Id="rId2" Type="http://schemas.openxmlformats.org/officeDocument/2006/relationships/hyperlink" Target="https://podminky.urs.cz/item/CS_URS_2024_01/622211021" TargetMode="External" /><Relationship Id="rId3" Type="http://schemas.openxmlformats.org/officeDocument/2006/relationships/hyperlink" Target="https://podminky.urs.cz/item/CS_URS_2024_01/622521012" TargetMode="External" /><Relationship Id="rId4" Type="http://schemas.openxmlformats.org/officeDocument/2006/relationships/hyperlink" Target="https://podminky.urs.cz/item/CS_URS_2024_01/941111111" TargetMode="External" /><Relationship Id="rId5" Type="http://schemas.openxmlformats.org/officeDocument/2006/relationships/hyperlink" Target="https://podminky.urs.cz/item/CS_URS_2024_01/941111211" TargetMode="External" /><Relationship Id="rId6" Type="http://schemas.openxmlformats.org/officeDocument/2006/relationships/hyperlink" Target="https://podminky.urs.cz/item/CS_URS_2024_01/941111811" TargetMode="External" /><Relationship Id="rId7" Type="http://schemas.openxmlformats.org/officeDocument/2006/relationships/hyperlink" Target="https://podminky.urs.cz/item/CS_URS_2024_01/997013153" TargetMode="External" /><Relationship Id="rId8" Type="http://schemas.openxmlformats.org/officeDocument/2006/relationships/hyperlink" Target="https://podminky.urs.cz/item/CS_URS_2024_01/997013501" TargetMode="External" /><Relationship Id="rId9" Type="http://schemas.openxmlformats.org/officeDocument/2006/relationships/hyperlink" Target="https://podminky.urs.cz/item/CS_URS_2024_01/997013509" TargetMode="External" /><Relationship Id="rId10" Type="http://schemas.openxmlformats.org/officeDocument/2006/relationships/hyperlink" Target="https://podminky.urs.cz/item/CS_URS_2024_01/997013631" TargetMode="External" /><Relationship Id="rId11" Type="http://schemas.openxmlformats.org/officeDocument/2006/relationships/hyperlink" Target="https://podminky.urs.cz/item/CS_URS_2024_01/998011009" TargetMode="External" /><Relationship Id="rId12" Type="http://schemas.openxmlformats.org/officeDocument/2006/relationships/hyperlink" Target="https://podminky.urs.cz/item/CS_URS_2024_01/712300841" TargetMode="External" /><Relationship Id="rId13" Type="http://schemas.openxmlformats.org/officeDocument/2006/relationships/hyperlink" Target="https://podminky.urs.cz/item/CS_URS_2024_01/712300921" TargetMode="External" /><Relationship Id="rId14" Type="http://schemas.openxmlformats.org/officeDocument/2006/relationships/hyperlink" Target="https://podminky.urs.cz/item/CS_URS_2024_01/712311101" TargetMode="External" /><Relationship Id="rId15" Type="http://schemas.openxmlformats.org/officeDocument/2006/relationships/hyperlink" Target="https://podminky.urs.cz/item/CS_URS_2024_01/712341559" TargetMode="External" /><Relationship Id="rId16" Type="http://schemas.openxmlformats.org/officeDocument/2006/relationships/hyperlink" Target="https://podminky.urs.cz/item/CS_URS_2024_01/712341715" TargetMode="External" /><Relationship Id="rId17" Type="http://schemas.openxmlformats.org/officeDocument/2006/relationships/hyperlink" Target="https://podminky.urs.cz/item/CS_URS_2024_01/712363115" TargetMode="External" /><Relationship Id="rId18" Type="http://schemas.openxmlformats.org/officeDocument/2006/relationships/hyperlink" Target="https://podminky.urs.cz/item/CS_URS_2024_01/712363352" TargetMode="External" /><Relationship Id="rId19" Type="http://schemas.openxmlformats.org/officeDocument/2006/relationships/hyperlink" Target="https://podminky.urs.cz/item/CS_URS_2024_01/712363353" TargetMode="External" /><Relationship Id="rId20" Type="http://schemas.openxmlformats.org/officeDocument/2006/relationships/hyperlink" Target="https://podminky.urs.cz/item/CS_URS_2024_01/712363384" TargetMode="External" /><Relationship Id="rId21" Type="http://schemas.openxmlformats.org/officeDocument/2006/relationships/hyperlink" Target="https://podminky.urs.cz/item/CS_URS_2024_01/712363404" TargetMode="External" /><Relationship Id="rId22" Type="http://schemas.openxmlformats.org/officeDocument/2006/relationships/hyperlink" Target="https://podminky.urs.cz/item/CS_URS_2024_01/712363405" TargetMode="External" /><Relationship Id="rId23" Type="http://schemas.openxmlformats.org/officeDocument/2006/relationships/hyperlink" Target="https://podminky.urs.cz/item/CS_URS_2024_01/712363406" TargetMode="External" /><Relationship Id="rId24" Type="http://schemas.openxmlformats.org/officeDocument/2006/relationships/hyperlink" Target="https://podminky.urs.cz/item/CS_URS_2024_01/712391172" TargetMode="External" /><Relationship Id="rId25" Type="http://schemas.openxmlformats.org/officeDocument/2006/relationships/hyperlink" Target="https://podminky.urs.cz/item/CS_URS_2024_01/712741559" TargetMode="External" /><Relationship Id="rId26" Type="http://schemas.openxmlformats.org/officeDocument/2006/relationships/hyperlink" Target="https://podminky.urs.cz/item/CS_URS_2024_01/712811101" TargetMode="External" /><Relationship Id="rId27" Type="http://schemas.openxmlformats.org/officeDocument/2006/relationships/hyperlink" Target="https://podminky.urs.cz/item/CS_URS_2024_01/712831101" TargetMode="External" /><Relationship Id="rId28" Type="http://schemas.openxmlformats.org/officeDocument/2006/relationships/hyperlink" Target="https://podminky.urs.cz/item/CS_URS_2024_01/712841559" TargetMode="External" /><Relationship Id="rId29" Type="http://schemas.openxmlformats.org/officeDocument/2006/relationships/hyperlink" Target="https://podminky.urs.cz/item/CS_URS_2024_01/712861702" TargetMode="External" /><Relationship Id="rId30" Type="http://schemas.openxmlformats.org/officeDocument/2006/relationships/hyperlink" Target="https://podminky.urs.cz/item/CS_URS_2024_01/998712212" TargetMode="External" /><Relationship Id="rId31" Type="http://schemas.openxmlformats.org/officeDocument/2006/relationships/hyperlink" Target="https://podminky.urs.cz/item/CS_URS_2024_01/713131241" TargetMode="External" /><Relationship Id="rId32" Type="http://schemas.openxmlformats.org/officeDocument/2006/relationships/hyperlink" Target="https://podminky.urs.cz/item/CS_URS_2024_01/713141135" TargetMode="External" /><Relationship Id="rId33" Type="http://schemas.openxmlformats.org/officeDocument/2006/relationships/hyperlink" Target="https://podminky.urs.cz/item/CS_URS_2024_01/713141151" TargetMode="External" /><Relationship Id="rId34" Type="http://schemas.openxmlformats.org/officeDocument/2006/relationships/hyperlink" Target="https://podminky.urs.cz/item/CS_URS_2024_01/713141223" TargetMode="External" /><Relationship Id="rId35" Type="http://schemas.openxmlformats.org/officeDocument/2006/relationships/hyperlink" Target="https://podminky.urs.cz/item/CS_URS_2024_01/713141335" TargetMode="External" /><Relationship Id="rId36" Type="http://schemas.openxmlformats.org/officeDocument/2006/relationships/hyperlink" Target="https://podminky.urs.cz/item/CS_URS_2024_01/713141371" TargetMode="External" /><Relationship Id="rId37" Type="http://schemas.openxmlformats.org/officeDocument/2006/relationships/hyperlink" Target="https://podminky.urs.cz/item/CS_URS_2024_01/713141411" TargetMode="External" /><Relationship Id="rId38" Type="http://schemas.openxmlformats.org/officeDocument/2006/relationships/hyperlink" Target="https://podminky.urs.cz/item/CS_URS_2024_01/998713202" TargetMode="External" /><Relationship Id="rId39" Type="http://schemas.openxmlformats.org/officeDocument/2006/relationships/hyperlink" Target="https://podminky.urs.cz/item/CS_URS_2024_01/721210822" TargetMode="External" /><Relationship Id="rId40" Type="http://schemas.openxmlformats.org/officeDocument/2006/relationships/hyperlink" Target="https://podminky.urs.cz/item/CS_URS_2024_01/721239114" TargetMode="External" /><Relationship Id="rId41" Type="http://schemas.openxmlformats.org/officeDocument/2006/relationships/hyperlink" Target="https://podminky.urs.cz/item/CS_URS_2024_01/998721212" TargetMode="External" /><Relationship Id="rId42" Type="http://schemas.openxmlformats.org/officeDocument/2006/relationships/hyperlink" Target="https://podminky.urs.cz/item/CS_URS_2024_01/741420011" TargetMode="External" /><Relationship Id="rId43" Type="http://schemas.openxmlformats.org/officeDocument/2006/relationships/hyperlink" Target="https://podminky.urs.cz/item/CS_URS_2024_01/741421823" TargetMode="External" /><Relationship Id="rId44" Type="http://schemas.openxmlformats.org/officeDocument/2006/relationships/hyperlink" Target="https://podminky.urs.cz/item/CS_URS_2024_01/998741212" TargetMode="External" /><Relationship Id="rId45" Type="http://schemas.openxmlformats.org/officeDocument/2006/relationships/hyperlink" Target="https://podminky.urs.cz/item/CS_URS_2024_01/762341670" TargetMode="External" /><Relationship Id="rId46" Type="http://schemas.openxmlformats.org/officeDocument/2006/relationships/hyperlink" Target="https://podminky.urs.cz/item/CS_URS_2024_01/762395000" TargetMode="External" /><Relationship Id="rId47" Type="http://schemas.openxmlformats.org/officeDocument/2006/relationships/hyperlink" Target="https://podminky.urs.cz/item/CS_URS_2024_01/998762212" TargetMode="External" /><Relationship Id="rId48" Type="http://schemas.openxmlformats.org/officeDocument/2006/relationships/hyperlink" Target="https://podminky.urs.cz/item/CS_URS_2024_01/764002841" TargetMode="External" /><Relationship Id="rId49" Type="http://schemas.openxmlformats.org/officeDocument/2006/relationships/hyperlink" Target="https://podminky.urs.cz/item/CS_URS_2024_01/764002871" TargetMode="External" /><Relationship Id="rId50" Type="http://schemas.openxmlformats.org/officeDocument/2006/relationships/hyperlink" Target="https://podminky.urs.cz/item/CS_URS_2024_01/764212403" TargetMode="External" /><Relationship Id="rId51" Type="http://schemas.openxmlformats.org/officeDocument/2006/relationships/hyperlink" Target="https://podminky.urs.cz/item/CS_URS_2024_01/998764212" TargetMode="External" /><Relationship Id="rId52" Type="http://schemas.openxmlformats.org/officeDocument/2006/relationships/hyperlink" Target="https://podminky.urs.cz/item/CS_URS_2024_01/783301303" TargetMode="External" /><Relationship Id="rId53" Type="http://schemas.openxmlformats.org/officeDocument/2006/relationships/hyperlink" Target="https://podminky.urs.cz/item/CS_URS_2024_01/783301311" TargetMode="External" /><Relationship Id="rId54" Type="http://schemas.openxmlformats.org/officeDocument/2006/relationships/hyperlink" Target="https://podminky.urs.cz/item/CS_URS_2024_01/783306807" TargetMode="External" /><Relationship Id="rId55" Type="http://schemas.openxmlformats.org/officeDocument/2006/relationships/hyperlink" Target="https://podminky.urs.cz/item/CS_URS_2024_01/783314101" TargetMode="External" /><Relationship Id="rId56" Type="http://schemas.openxmlformats.org/officeDocument/2006/relationships/hyperlink" Target="https://podminky.urs.cz/item/CS_URS_2024_01/783315101" TargetMode="External" /><Relationship Id="rId57" Type="http://schemas.openxmlformats.org/officeDocument/2006/relationships/hyperlink" Target="https://podminky.urs.cz/item/CS_URS_2024_01/783317101" TargetMode="External" /><Relationship Id="rId5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2151011" TargetMode="External" /><Relationship Id="rId2" Type="http://schemas.openxmlformats.org/officeDocument/2006/relationships/hyperlink" Target="https://podminky.urs.cz/item/CS_URS_2024_01/622211021" TargetMode="External" /><Relationship Id="rId3" Type="http://schemas.openxmlformats.org/officeDocument/2006/relationships/hyperlink" Target="https://podminky.urs.cz/item/CS_URS_2024_01/622521012" TargetMode="External" /><Relationship Id="rId4" Type="http://schemas.openxmlformats.org/officeDocument/2006/relationships/hyperlink" Target="https://podminky.urs.cz/item/CS_URS_2024_01/941111111" TargetMode="External" /><Relationship Id="rId5" Type="http://schemas.openxmlformats.org/officeDocument/2006/relationships/hyperlink" Target="https://podminky.urs.cz/item/CS_URS_2024_01/941111211" TargetMode="External" /><Relationship Id="rId6" Type="http://schemas.openxmlformats.org/officeDocument/2006/relationships/hyperlink" Target="https://podminky.urs.cz/item/CS_URS_2024_01/941111811" TargetMode="External" /><Relationship Id="rId7" Type="http://schemas.openxmlformats.org/officeDocument/2006/relationships/hyperlink" Target="https://podminky.urs.cz/item/CS_URS_2024_01/997013151" TargetMode="External" /><Relationship Id="rId8" Type="http://schemas.openxmlformats.org/officeDocument/2006/relationships/hyperlink" Target="https://podminky.urs.cz/item/CS_URS_2024_01/997013501" TargetMode="External" /><Relationship Id="rId9" Type="http://schemas.openxmlformats.org/officeDocument/2006/relationships/hyperlink" Target="https://podminky.urs.cz/item/CS_URS_2024_01/997013509" TargetMode="External" /><Relationship Id="rId10" Type="http://schemas.openxmlformats.org/officeDocument/2006/relationships/hyperlink" Target="https://podminky.urs.cz/item/CS_URS_2024_01/997013631" TargetMode="External" /><Relationship Id="rId11" Type="http://schemas.openxmlformats.org/officeDocument/2006/relationships/hyperlink" Target="https://podminky.urs.cz/item/CS_URS_2024_01/998011008" TargetMode="External" /><Relationship Id="rId12" Type="http://schemas.openxmlformats.org/officeDocument/2006/relationships/hyperlink" Target="https://podminky.urs.cz/item/CS_URS_2024_01/712300841" TargetMode="External" /><Relationship Id="rId13" Type="http://schemas.openxmlformats.org/officeDocument/2006/relationships/hyperlink" Target="https://podminky.urs.cz/item/CS_URS_2024_01/712300921" TargetMode="External" /><Relationship Id="rId14" Type="http://schemas.openxmlformats.org/officeDocument/2006/relationships/hyperlink" Target="https://podminky.urs.cz/item/CS_URS_2024_01/712311101" TargetMode="External" /><Relationship Id="rId15" Type="http://schemas.openxmlformats.org/officeDocument/2006/relationships/hyperlink" Target="https://podminky.urs.cz/item/CS_URS_2024_01/712341559" TargetMode="External" /><Relationship Id="rId16" Type="http://schemas.openxmlformats.org/officeDocument/2006/relationships/hyperlink" Target="https://podminky.urs.cz/item/CS_URS_2024_01/712363352" TargetMode="External" /><Relationship Id="rId17" Type="http://schemas.openxmlformats.org/officeDocument/2006/relationships/hyperlink" Target="https://podminky.urs.cz/item/CS_URS_2024_01/712363353" TargetMode="External" /><Relationship Id="rId18" Type="http://schemas.openxmlformats.org/officeDocument/2006/relationships/hyperlink" Target="https://podminky.urs.cz/item/CS_URS_2024_01/712363357" TargetMode="External" /><Relationship Id="rId19" Type="http://schemas.openxmlformats.org/officeDocument/2006/relationships/hyperlink" Target="https://podminky.urs.cz/item/CS_URS_2024_01/712363359" TargetMode="External" /><Relationship Id="rId20" Type="http://schemas.openxmlformats.org/officeDocument/2006/relationships/hyperlink" Target="https://podminky.urs.cz/item/CS_URS_2024_01/712363384" TargetMode="External" /><Relationship Id="rId21" Type="http://schemas.openxmlformats.org/officeDocument/2006/relationships/hyperlink" Target="https://podminky.urs.cz/item/CS_URS_2024_01/712363404" TargetMode="External" /><Relationship Id="rId22" Type="http://schemas.openxmlformats.org/officeDocument/2006/relationships/hyperlink" Target="https://podminky.urs.cz/item/CS_URS_2024_01/712363405" TargetMode="External" /><Relationship Id="rId23" Type="http://schemas.openxmlformats.org/officeDocument/2006/relationships/hyperlink" Target="https://podminky.urs.cz/item/CS_URS_2024_01/712363406" TargetMode="External" /><Relationship Id="rId24" Type="http://schemas.openxmlformats.org/officeDocument/2006/relationships/hyperlink" Target="https://podminky.urs.cz/item/CS_URS_2024_01/712391172" TargetMode="External" /><Relationship Id="rId25" Type="http://schemas.openxmlformats.org/officeDocument/2006/relationships/hyperlink" Target="https://podminky.urs.cz/item/CS_URS_2024_01/712741559" TargetMode="External" /><Relationship Id="rId26" Type="http://schemas.openxmlformats.org/officeDocument/2006/relationships/hyperlink" Target="https://podminky.urs.cz/item/CS_URS_2024_01/712811101" TargetMode="External" /><Relationship Id="rId27" Type="http://schemas.openxmlformats.org/officeDocument/2006/relationships/hyperlink" Target="https://podminky.urs.cz/item/CS_URS_2024_01/712831101" TargetMode="External" /><Relationship Id="rId28" Type="http://schemas.openxmlformats.org/officeDocument/2006/relationships/hyperlink" Target="https://podminky.urs.cz/item/CS_URS_2024_01/712841559" TargetMode="External" /><Relationship Id="rId29" Type="http://schemas.openxmlformats.org/officeDocument/2006/relationships/hyperlink" Target="https://podminky.urs.cz/item/CS_URS_2024_01/712861702" TargetMode="External" /><Relationship Id="rId30" Type="http://schemas.openxmlformats.org/officeDocument/2006/relationships/hyperlink" Target="https://podminky.urs.cz/item/CS_URS_2024_01/998712211" TargetMode="External" /><Relationship Id="rId31" Type="http://schemas.openxmlformats.org/officeDocument/2006/relationships/hyperlink" Target="https://podminky.urs.cz/item/CS_URS_2024_01/713131241" TargetMode="External" /><Relationship Id="rId32" Type="http://schemas.openxmlformats.org/officeDocument/2006/relationships/hyperlink" Target="https://podminky.urs.cz/item/CS_URS_2024_01/713141135" TargetMode="External" /><Relationship Id="rId33" Type="http://schemas.openxmlformats.org/officeDocument/2006/relationships/hyperlink" Target="https://podminky.urs.cz/item/CS_URS_2024_01/713141151" TargetMode="External" /><Relationship Id="rId34" Type="http://schemas.openxmlformats.org/officeDocument/2006/relationships/hyperlink" Target="https://podminky.urs.cz/item/CS_URS_2024_01/713141223" TargetMode="External" /><Relationship Id="rId35" Type="http://schemas.openxmlformats.org/officeDocument/2006/relationships/hyperlink" Target="https://podminky.urs.cz/item/CS_URS_2024_01/713141335" TargetMode="External" /><Relationship Id="rId36" Type="http://schemas.openxmlformats.org/officeDocument/2006/relationships/hyperlink" Target="https://podminky.urs.cz/item/CS_URS_2024_01/713141371" TargetMode="External" /><Relationship Id="rId37" Type="http://schemas.openxmlformats.org/officeDocument/2006/relationships/hyperlink" Target="https://podminky.urs.cz/item/CS_URS_2024_01/713141411" TargetMode="External" /><Relationship Id="rId38" Type="http://schemas.openxmlformats.org/officeDocument/2006/relationships/hyperlink" Target="https://podminky.urs.cz/item/CS_URS_2024_01/998713201" TargetMode="External" /><Relationship Id="rId39" Type="http://schemas.openxmlformats.org/officeDocument/2006/relationships/hyperlink" Target="https://podminky.urs.cz/item/CS_URS_2024_01/721210822" TargetMode="External" /><Relationship Id="rId40" Type="http://schemas.openxmlformats.org/officeDocument/2006/relationships/hyperlink" Target="https://podminky.urs.cz/item/CS_URS_2024_01/721239114" TargetMode="External" /><Relationship Id="rId41" Type="http://schemas.openxmlformats.org/officeDocument/2006/relationships/hyperlink" Target="https://podminky.urs.cz/item/CS_URS_2024_01/998721211" TargetMode="External" /><Relationship Id="rId42" Type="http://schemas.openxmlformats.org/officeDocument/2006/relationships/hyperlink" Target="https://podminky.urs.cz/item/CS_URS_2024_01/741420001" TargetMode="External" /><Relationship Id="rId43" Type="http://schemas.openxmlformats.org/officeDocument/2006/relationships/hyperlink" Target="https://podminky.urs.cz/item/CS_URS_2024_01/741421823" TargetMode="External" /><Relationship Id="rId44" Type="http://schemas.openxmlformats.org/officeDocument/2006/relationships/hyperlink" Target="https://podminky.urs.cz/item/CS_URS_2024_01/998741211" TargetMode="External" /><Relationship Id="rId45" Type="http://schemas.openxmlformats.org/officeDocument/2006/relationships/hyperlink" Target="https://podminky.urs.cz/item/CS_URS_2024_01/762341670" TargetMode="External" /><Relationship Id="rId46" Type="http://schemas.openxmlformats.org/officeDocument/2006/relationships/hyperlink" Target="https://podminky.urs.cz/item/CS_URS_2024_01/762395000" TargetMode="External" /><Relationship Id="rId47" Type="http://schemas.openxmlformats.org/officeDocument/2006/relationships/hyperlink" Target="https://podminky.urs.cz/item/CS_URS_2024_01/998762211" TargetMode="External" /><Relationship Id="rId48" Type="http://schemas.openxmlformats.org/officeDocument/2006/relationships/hyperlink" Target="https://podminky.urs.cz/item/CS_URS_2024_01/764002801" TargetMode="External" /><Relationship Id="rId49" Type="http://schemas.openxmlformats.org/officeDocument/2006/relationships/hyperlink" Target="https://podminky.urs.cz/item/CS_URS_2024_01/764002811" TargetMode="External" /><Relationship Id="rId50" Type="http://schemas.openxmlformats.org/officeDocument/2006/relationships/hyperlink" Target="https://podminky.urs.cz/item/CS_URS_2024_01/764002841" TargetMode="External" /><Relationship Id="rId51" Type="http://schemas.openxmlformats.org/officeDocument/2006/relationships/hyperlink" Target="https://podminky.urs.cz/item/CS_URS_2024_01/764004801" TargetMode="External" /><Relationship Id="rId52" Type="http://schemas.openxmlformats.org/officeDocument/2006/relationships/hyperlink" Target="https://podminky.urs.cz/item/CS_URS_2024_01/764212403" TargetMode="External" /><Relationship Id="rId53" Type="http://schemas.openxmlformats.org/officeDocument/2006/relationships/hyperlink" Target="https://podminky.urs.cz/item/CS_URS_2024_01/764511602" TargetMode="External" /><Relationship Id="rId54" Type="http://schemas.openxmlformats.org/officeDocument/2006/relationships/hyperlink" Target="https://podminky.urs.cz/item/CS_URS_2024_01/998764211" TargetMode="External" /><Relationship Id="rId5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2151011" TargetMode="External" /><Relationship Id="rId2" Type="http://schemas.openxmlformats.org/officeDocument/2006/relationships/hyperlink" Target="https://podminky.urs.cz/item/CS_URS_2024_01/622211021" TargetMode="External" /><Relationship Id="rId3" Type="http://schemas.openxmlformats.org/officeDocument/2006/relationships/hyperlink" Target="https://podminky.urs.cz/item/CS_URS_2024_01/622521012" TargetMode="External" /><Relationship Id="rId4" Type="http://schemas.openxmlformats.org/officeDocument/2006/relationships/hyperlink" Target="https://podminky.urs.cz/item/CS_URS_2024_01/941111111" TargetMode="External" /><Relationship Id="rId5" Type="http://schemas.openxmlformats.org/officeDocument/2006/relationships/hyperlink" Target="https://podminky.urs.cz/item/CS_URS_2024_01/941111112" TargetMode="External" /><Relationship Id="rId6" Type="http://schemas.openxmlformats.org/officeDocument/2006/relationships/hyperlink" Target="https://podminky.urs.cz/item/CS_URS_2024_01/941111211" TargetMode="External" /><Relationship Id="rId7" Type="http://schemas.openxmlformats.org/officeDocument/2006/relationships/hyperlink" Target="https://podminky.urs.cz/item/CS_URS_2024_01/941111212" TargetMode="External" /><Relationship Id="rId8" Type="http://schemas.openxmlformats.org/officeDocument/2006/relationships/hyperlink" Target="https://podminky.urs.cz/item/CS_URS_2024_01/941111811" TargetMode="External" /><Relationship Id="rId9" Type="http://schemas.openxmlformats.org/officeDocument/2006/relationships/hyperlink" Target="https://podminky.urs.cz/item/CS_URS_2024_01/941111812" TargetMode="External" /><Relationship Id="rId10" Type="http://schemas.openxmlformats.org/officeDocument/2006/relationships/hyperlink" Target="https://podminky.urs.cz/item/CS_URS_2024_01/997013153" TargetMode="External" /><Relationship Id="rId11" Type="http://schemas.openxmlformats.org/officeDocument/2006/relationships/hyperlink" Target="https://podminky.urs.cz/item/CS_URS_2024_01/997013501" TargetMode="External" /><Relationship Id="rId12" Type="http://schemas.openxmlformats.org/officeDocument/2006/relationships/hyperlink" Target="https://podminky.urs.cz/item/CS_URS_2024_01/997013509" TargetMode="External" /><Relationship Id="rId13" Type="http://schemas.openxmlformats.org/officeDocument/2006/relationships/hyperlink" Target="https://podminky.urs.cz/item/CS_URS_2024_01/997013631" TargetMode="External" /><Relationship Id="rId14" Type="http://schemas.openxmlformats.org/officeDocument/2006/relationships/hyperlink" Target="https://podminky.urs.cz/item/CS_URS_2024_01/998011009" TargetMode="External" /><Relationship Id="rId15" Type="http://schemas.openxmlformats.org/officeDocument/2006/relationships/hyperlink" Target="https://podminky.urs.cz/item/CS_URS_2024_01/712300841" TargetMode="External" /><Relationship Id="rId16" Type="http://schemas.openxmlformats.org/officeDocument/2006/relationships/hyperlink" Target="https://podminky.urs.cz/item/CS_URS_2024_01/712300921" TargetMode="External" /><Relationship Id="rId17" Type="http://schemas.openxmlformats.org/officeDocument/2006/relationships/hyperlink" Target="https://podminky.urs.cz/item/CS_URS_2024_01/712311101" TargetMode="External" /><Relationship Id="rId18" Type="http://schemas.openxmlformats.org/officeDocument/2006/relationships/hyperlink" Target="https://podminky.urs.cz/item/CS_URS_2024_01/712341559" TargetMode="External" /><Relationship Id="rId19" Type="http://schemas.openxmlformats.org/officeDocument/2006/relationships/hyperlink" Target="https://podminky.urs.cz/item/CS_URS_2024_01/712341715" TargetMode="External" /><Relationship Id="rId20" Type="http://schemas.openxmlformats.org/officeDocument/2006/relationships/hyperlink" Target="https://podminky.urs.cz/item/CS_URS_2024_01/712363115" TargetMode="External" /><Relationship Id="rId21" Type="http://schemas.openxmlformats.org/officeDocument/2006/relationships/hyperlink" Target="https://podminky.urs.cz/item/CS_URS_2024_01/712363352" TargetMode="External" /><Relationship Id="rId22" Type="http://schemas.openxmlformats.org/officeDocument/2006/relationships/hyperlink" Target="https://podminky.urs.cz/item/CS_URS_2024_01/712363353" TargetMode="External" /><Relationship Id="rId23" Type="http://schemas.openxmlformats.org/officeDocument/2006/relationships/hyperlink" Target="https://podminky.urs.cz/item/CS_URS_2024_01/712363384" TargetMode="External" /><Relationship Id="rId24" Type="http://schemas.openxmlformats.org/officeDocument/2006/relationships/hyperlink" Target="https://podminky.urs.cz/item/CS_URS_2024_01/712363404" TargetMode="External" /><Relationship Id="rId25" Type="http://schemas.openxmlformats.org/officeDocument/2006/relationships/hyperlink" Target="https://podminky.urs.cz/item/CS_URS_2024_01/712363405" TargetMode="External" /><Relationship Id="rId26" Type="http://schemas.openxmlformats.org/officeDocument/2006/relationships/hyperlink" Target="https://podminky.urs.cz/item/CS_URS_2024_01/712363406" TargetMode="External" /><Relationship Id="rId27" Type="http://schemas.openxmlformats.org/officeDocument/2006/relationships/hyperlink" Target="https://podminky.urs.cz/item/CS_URS_2024_01/712391172" TargetMode="External" /><Relationship Id="rId28" Type="http://schemas.openxmlformats.org/officeDocument/2006/relationships/hyperlink" Target="https://podminky.urs.cz/item/CS_URS_2024_01/712741559" TargetMode="External" /><Relationship Id="rId29" Type="http://schemas.openxmlformats.org/officeDocument/2006/relationships/hyperlink" Target="https://podminky.urs.cz/item/CS_URS_2024_01/712811101" TargetMode="External" /><Relationship Id="rId30" Type="http://schemas.openxmlformats.org/officeDocument/2006/relationships/hyperlink" Target="https://podminky.urs.cz/item/CS_URS_2024_01/712831101" TargetMode="External" /><Relationship Id="rId31" Type="http://schemas.openxmlformats.org/officeDocument/2006/relationships/hyperlink" Target="https://podminky.urs.cz/item/CS_URS_2024_01/712841559" TargetMode="External" /><Relationship Id="rId32" Type="http://schemas.openxmlformats.org/officeDocument/2006/relationships/hyperlink" Target="https://podminky.urs.cz/item/CS_URS_2024_01/712861705" TargetMode="External" /><Relationship Id="rId33" Type="http://schemas.openxmlformats.org/officeDocument/2006/relationships/hyperlink" Target="https://podminky.urs.cz/item/CS_URS_2024_01/998712212" TargetMode="External" /><Relationship Id="rId34" Type="http://schemas.openxmlformats.org/officeDocument/2006/relationships/hyperlink" Target="https://podminky.urs.cz/item/CS_URS_2024_01/713131241" TargetMode="External" /><Relationship Id="rId35" Type="http://schemas.openxmlformats.org/officeDocument/2006/relationships/hyperlink" Target="https://podminky.urs.cz/item/CS_URS_2024_01/713141135" TargetMode="External" /><Relationship Id="rId36" Type="http://schemas.openxmlformats.org/officeDocument/2006/relationships/hyperlink" Target="https://podminky.urs.cz/item/CS_URS_2024_01/713141151" TargetMode="External" /><Relationship Id="rId37" Type="http://schemas.openxmlformats.org/officeDocument/2006/relationships/hyperlink" Target="https://podminky.urs.cz/item/CS_URS_2024_01/713141223" TargetMode="External" /><Relationship Id="rId38" Type="http://schemas.openxmlformats.org/officeDocument/2006/relationships/hyperlink" Target="https://podminky.urs.cz/item/CS_URS_2024_01/713141335" TargetMode="External" /><Relationship Id="rId39" Type="http://schemas.openxmlformats.org/officeDocument/2006/relationships/hyperlink" Target="https://podminky.urs.cz/item/CS_URS_2024_01/713141371" TargetMode="External" /><Relationship Id="rId40" Type="http://schemas.openxmlformats.org/officeDocument/2006/relationships/hyperlink" Target="https://podminky.urs.cz/item/CS_URS_2024_01/998713202" TargetMode="External" /><Relationship Id="rId41" Type="http://schemas.openxmlformats.org/officeDocument/2006/relationships/hyperlink" Target="https://podminky.urs.cz/item/CS_URS_2024_01/713141411" TargetMode="External" /><Relationship Id="rId42" Type="http://schemas.openxmlformats.org/officeDocument/2006/relationships/hyperlink" Target="https://podminky.urs.cz/item/CS_URS_2024_01/998713202" TargetMode="External" /><Relationship Id="rId43" Type="http://schemas.openxmlformats.org/officeDocument/2006/relationships/hyperlink" Target="https://podminky.urs.cz/item/CS_URS_2024_01/721210822" TargetMode="External" /><Relationship Id="rId44" Type="http://schemas.openxmlformats.org/officeDocument/2006/relationships/hyperlink" Target="https://podminky.urs.cz/item/CS_URS_2024_01/721239114" TargetMode="External" /><Relationship Id="rId45" Type="http://schemas.openxmlformats.org/officeDocument/2006/relationships/hyperlink" Target="https://podminky.urs.cz/item/CS_URS_2024_01/998721212" TargetMode="External" /><Relationship Id="rId46" Type="http://schemas.openxmlformats.org/officeDocument/2006/relationships/hyperlink" Target="https://podminky.urs.cz/item/CS_URS_2024_01/741420001" TargetMode="External" /><Relationship Id="rId47" Type="http://schemas.openxmlformats.org/officeDocument/2006/relationships/hyperlink" Target="https://podminky.urs.cz/item/CS_URS_2024_01/741421823" TargetMode="External" /><Relationship Id="rId48" Type="http://schemas.openxmlformats.org/officeDocument/2006/relationships/hyperlink" Target="https://podminky.urs.cz/item/CS_URS_2024_01/998741212" TargetMode="External" /><Relationship Id="rId49" Type="http://schemas.openxmlformats.org/officeDocument/2006/relationships/hyperlink" Target="https://podminky.urs.cz/item/CS_URS_2024_01/762341670" TargetMode="External" /><Relationship Id="rId50" Type="http://schemas.openxmlformats.org/officeDocument/2006/relationships/hyperlink" Target="https://podminky.urs.cz/item/CS_URS_2024_01/762395000" TargetMode="External" /><Relationship Id="rId51" Type="http://schemas.openxmlformats.org/officeDocument/2006/relationships/hyperlink" Target="https://podminky.urs.cz/item/CS_URS_2024_01/998762212" TargetMode="External" /><Relationship Id="rId52" Type="http://schemas.openxmlformats.org/officeDocument/2006/relationships/hyperlink" Target="https://podminky.urs.cz/item/CS_URS_2024_01/764002841" TargetMode="External" /><Relationship Id="rId53" Type="http://schemas.openxmlformats.org/officeDocument/2006/relationships/hyperlink" Target="https://podminky.urs.cz/item/CS_URS_2024_01/764002871" TargetMode="External" /><Relationship Id="rId54" Type="http://schemas.openxmlformats.org/officeDocument/2006/relationships/hyperlink" Target="https://podminky.urs.cz/item/CS_URS_2024_01/764212403" TargetMode="External" /><Relationship Id="rId55" Type="http://schemas.openxmlformats.org/officeDocument/2006/relationships/hyperlink" Target="https://podminky.urs.cz/item/CS_URS_2024_01/998764212" TargetMode="External" /><Relationship Id="rId5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2151011" TargetMode="External" /><Relationship Id="rId2" Type="http://schemas.openxmlformats.org/officeDocument/2006/relationships/hyperlink" Target="https://podminky.urs.cz/item/CS_URS_2024_01/622211021" TargetMode="External" /><Relationship Id="rId3" Type="http://schemas.openxmlformats.org/officeDocument/2006/relationships/hyperlink" Target="https://podminky.urs.cz/item/CS_URS_2024_01/622521012" TargetMode="External" /><Relationship Id="rId4" Type="http://schemas.openxmlformats.org/officeDocument/2006/relationships/hyperlink" Target="https://podminky.urs.cz/item/CS_URS_2024_01/941111111" TargetMode="External" /><Relationship Id="rId5" Type="http://schemas.openxmlformats.org/officeDocument/2006/relationships/hyperlink" Target="https://podminky.urs.cz/item/CS_URS_2024_01/941111211" TargetMode="External" /><Relationship Id="rId6" Type="http://schemas.openxmlformats.org/officeDocument/2006/relationships/hyperlink" Target="https://podminky.urs.cz/item/CS_URS_2024_01/941111811" TargetMode="External" /><Relationship Id="rId7" Type="http://schemas.openxmlformats.org/officeDocument/2006/relationships/hyperlink" Target="https://podminky.urs.cz/item/CS_URS_2024_01/997013152" TargetMode="External" /><Relationship Id="rId8" Type="http://schemas.openxmlformats.org/officeDocument/2006/relationships/hyperlink" Target="https://podminky.urs.cz/item/CS_URS_2024_01/997013501" TargetMode="External" /><Relationship Id="rId9" Type="http://schemas.openxmlformats.org/officeDocument/2006/relationships/hyperlink" Target="https://podminky.urs.cz/item/CS_URS_2024_01/997013509" TargetMode="External" /><Relationship Id="rId10" Type="http://schemas.openxmlformats.org/officeDocument/2006/relationships/hyperlink" Target="https://podminky.urs.cz/item/CS_URS_2024_01/997013631" TargetMode="External" /><Relationship Id="rId11" Type="http://schemas.openxmlformats.org/officeDocument/2006/relationships/hyperlink" Target="https://podminky.urs.cz/item/CS_URS_2024_01/998011009" TargetMode="External" /><Relationship Id="rId12" Type="http://schemas.openxmlformats.org/officeDocument/2006/relationships/hyperlink" Target="https://podminky.urs.cz/item/CS_URS_2024_01/712300841" TargetMode="External" /><Relationship Id="rId13" Type="http://schemas.openxmlformats.org/officeDocument/2006/relationships/hyperlink" Target="https://podminky.urs.cz/item/CS_URS_2024_01/712311101" TargetMode="External" /><Relationship Id="rId14" Type="http://schemas.openxmlformats.org/officeDocument/2006/relationships/hyperlink" Target="https://podminky.urs.cz/item/CS_URS_2024_01/712341559" TargetMode="External" /><Relationship Id="rId15" Type="http://schemas.openxmlformats.org/officeDocument/2006/relationships/hyperlink" Target="https://podminky.urs.cz/item/CS_URS_2024_01/712341715" TargetMode="External" /><Relationship Id="rId16" Type="http://schemas.openxmlformats.org/officeDocument/2006/relationships/hyperlink" Target="https://podminky.urs.cz/item/CS_URS_2024_01/712363115" TargetMode="External" /><Relationship Id="rId17" Type="http://schemas.openxmlformats.org/officeDocument/2006/relationships/hyperlink" Target="https://podminky.urs.cz/item/CS_URS_2024_01/712363352" TargetMode="External" /><Relationship Id="rId18" Type="http://schemas.openxmlformats.org/officeDocument/2006/relationships/hyperlink" Target="https://podminky.urs.cz/item/CS_URS_2024_01/712363353" TargetMode="External" /><Relationship Id="rId19" Type="http://schemas.openxmlformats.org/officeDocument/2006/relationships/hyperlink" Target="https://podminky.urs.cz/item/CS_URS_2024_01/712363384" TargetMode="External" /><Relationship Id="rId20" Type="http://schemas.openxmlformats.org/officeDocument/2006/relationships/hyperlink" Target="https://podminky.urs.cz/item/CS_URS_2024_01/712363404" TargetMode="External" /><Relationship Id="rId21" Type="http://schemas.openxmlformats.org/officeDocument/2006/relationships/hyperlink" Target="https://podminky.urs.cz/item/CS_URS_2024_01/712363405" TargetMode="External" /><Relationship Id="rId22" Type="http://schemas.openxmlformats.org/officeDocument/2006/relationships/hyperlink" Target="https://podminky.urs.cz/item/CS_URS_2024_01/712363406" TargetMode="External" /><Relationship Id="rId23" Type="http://schemas.openxmlformats.org/officeDocument/2006/relationships/hyperlink" Target="https://podminky.urs.cz/item/CS_URS_2024_01/712391172" TargetMode="External" /><Relationship Id="rId24" Type="http://schemas.openxmlformats.org/officeDocument/2006/relationships/hyperlink" Target="https://podminky.urs.cz/item/CS_URS_2024_01/712741559" TargetMode="External" /><Relationship Id="rId25" Type="http://schemas.openxmlformats.org/officeDocument/2006/relationships/hyperlink" Target="https://podminky.urs.cz/item/CS_URS_2024_01/712742559" TargetMode="External" /><Relationship Id="rId26" Type="http://schemas.openxmlformats.org/officeDocument/2006/relationships/hyperlink" Target="https://podminky.urs.cz/item/CS_URS_2024_01/712811101" TargetMode="External" /><Relationship Id="rId27" Type="http://schemas.openxmlformats.org/officeDocument/2006/relationships/hyperlink" Target="https://podminky.urs.cz/item/CS_URS_2024_01/712831101" TargetMode="External" /><Relationship Id="rId28" Type="http://schemas.openxmlformats.org/officeDocument/2006/relationships/hyperlink" Target="https://podminky.urs.cz/item/CS_URS_2024_01/712841559" TargetMode="External" /><Relationship Id="rId29" Type="http://schemas.openxmlformats.org/officeDocument/2006/relationships/hyperlink" Target="https://podminky.urs.cz/item/CS_URS_2024_01/712861702" TargetMode="External" /><Relationship Id="rId30" Type="http://schemas.openxmlformats.org/officeDocument/2006/relationships/hyperlink" Target="https://podminky.urs.cz/item/CS_URS_2024_01/998712212" TargetMode="External" /><Relationship Id="rId31" Type="http://schemas.openxmlformats.org/officeDocument/2006/relationships/hyperlink" Target="https://podminky.urs.cz/item/CS_URS_2024_01/713131241" TargetMode="External" /><Relationship Id="rId32" Type="http://schemas.openxmlformats.org/officeDocument/2006/relationships/hyperlink" Target="https://podminky.urs.cz/item/CS_URS_2024_01/713141135" TargetMode="External" /><Relationship Id="rId33" Type="http://schemas.openxmlformats.org/officeDocument/2006/relationships/hyperlink" Target="https://podminky.urs.cz/item/CS_URS_2024_01/713141151" TargetMode="External" /><Relationship Id="rId34" Type="http://schemas.openxmlformats.org/officeDocument/2006/relationships/hyperlink" Target="https://podminky.urs.cz/item/CS_URS_2024_01/713141223" TargetMode="External" /><Relationship Id="rId35" Type="http://schemas.openxmlformats.org/officeDocument/2006/relationships/hyperlink" Target="https://podminky.urs.cz/item/CS_URS_2024_01/713141335" TargetMode="External" /><Relationship Id="rId36" Type="http://schemas.openxmlformats.org/officeDocument/2006/relationships/hyperlink" Target="https://podminky.urs.cz/item/CS_URS_2024_01/713141371" TargetMode="External" /><Relationship Id="rId37" Type="http://schemas.openxmlformats.org/officeDocument/2006/relationships/hyperlink" Target="https://podminky.urs.cz/item/CS_URS_2024_01/713141411" TargetMode="External" /><Relationship Id="rId38" Type="http://schemas.openxmlformats.org/officeDocument/2006/relationships/hyperlink" Target="https://podminky.urs.cz/item/CS_URS_2024_01/998713202" TargetMode="External" /><Relationship Id="rId39" Type="http://schemas.openxmlformats.org/officeDocument/2006/relationships/hyperlink" Target="https://podminky.urs.cz/item/CS_URS_2024_01/721210822" TargetMode="External" /><Relationship Id="rId40" Type="http://schemas.openxmlformats.org/officeDocument/2006/relationships/hyperlink" Target="https://podminky.urs.cz/item/CS_URS_2024_01/721239114" TargetMode="External" /><Relationship Id="rId41" Type="http://schemas.openxmlformats.org/officeDocument/2006/relationships/hyperlink" Target="https://podminky.urs.cz/item/CS_URS_2024_01/998721212" TargetMode="External" /><Relationship Id="rId42" Type="http://schemas.openxmlformats.org/officeDocument/2006/relationships/hyperlink" Target="https://podminky.urs.cz/item/CS_URS_2024_01/741420011" TargetMode="External" /><Relationship Id="rId43" Type="http://schemas.openxmlformats.org/officeDocument/2006/relationships/hyperlink" Target="https://podminky.urs.cz/item/CS_URS_2024_01/741421823" TargetMode="External" /><Relationship Id="rId44" Type="http://schemas.openxmlformats.org/officeDocument/2006/relationships/hyperlink" Target="https://podminky.urs.cz/item/CS_URS_2024_01/998741212" TargetMode="External" /><Relationship Id="rId45" Type="http://schemas.openxmlformats.org/officeDocument/2006/relationships/hyperlink" Target="https://podminky.urs.cz/item/CS_URS_2024_01/762341670" TargetMode="External" /><Relationship Id="rId46" Type="http://schemas.openxmlformats.org/officeDocument/2006/relationships/hyperlink" Target="https://podminky.urs.cz/item/CS_URS_2024_01/762395000" TargetMode="External" /><Relationship Id="rId47" Type="http://schemas.openxmlformats.org/officeDocument/2006/relationships/hyperlink" Target="https://podminky.urs.cz/item/CS_URS_2024_01/998762212" TargetMode="External" /><Relationship Id="rId48" Type="http://schemas.openxmlformats.org/officeDocument/2006/relationships/hyperlink" Target="https://podminky.urs.cz/item/CS_URS_2024_01/764002841" TargetMode="External" /><Relationship Id="rId49" Type="http://schemas.openxmlformats.org/officeDocument/2006/relationships/hyperlink" Target="https://podminky.urs.cz/item/CS_URS_2024_01/764212403" TargetMode="External" /><Relationship Id="rId50" Type="http://schemas.openxmlformats.org/officeDocument/2006/relationships/hyperlink" Target="https://podminky.urs.cz/item/CS_URS_2024_01/998764212" TargetMode="External" /><Relationship Id="rId5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2151011" TargetMode="External" /><Relationship Id="rId2" Type="http://schemas.openxmlformats.org/officeDocument/2006/relationships/hyperlink" Target="https://podminky.urs.cz/item/CS_URS_2024_01/622211021" TargetMode="External" /><Relationship Id="rId3" Type="http://schemas.openxmlformats.org/officeDocument/2006/relationships/hyperlink" Target="https://podminky.urs.cz/item/CS_URS_2024_01/622521012" TargetMode="External" /><Relationship Id="rId4" Type="http://schemas.openxmlformats.org/officeDocument/2006/relationships/hyperlink" Target="https://podminky.urs.cz/item/CS_URS_2024_01/941111111" TargetMode="External" /><Relationship Id="rId5" Type="http://schemas.openxmlformats.org/officeDocument/2006/relationships/hyperlink" Target="https://podminky.urs.cz/item/CS_URS_2024_01/941111211" TargetMode="External" /><Relationship Id="rId6" Type="http://schemas.openxmlformats.org/officeDocument/2006/relationships/hyperlink" Target="https://podminky.urs.cz/item/CS_URS_2024_01/941111811" TargetMode="External" /><Relationship Id="rId7" Type="http://schemas.openxmlformats.org/officeDocument/2006/relationships/hyperlink" Target="https://podminky.urs.cz/item/CS_URS_2024_01/997013152" TargetMode="External" /><Relationship Id="rId8" Type="http://schemas.openxmlformats.org/officeDocument/2006/relationships/hyperlink" Target="https://podminky.urs.cz/item/CS_URS_2024_01/997013501" TargetMode="External" /><Relationship Id="rId9" Type="http://schemas.openxmlformats.org/officeDocument/2006/relationships/hyperlink" Target="https://podminky.urs.cz/item/CS_URS_2024_01/997013509" TargetMode="External" /><Relationship Id="rId10" Type="http://schemas.openxmlformats.org/officeDocument/2006/relationships/hyperlink" Target="https://podminky.urs.cz/item/CS_URS_2024_01/997013631" TargetMode="External" /><Relationship Id="rId11" Type="http://schemas.openxmlformats.org/officeDocument/2006/relationships/hyperlink" Target="https://podminky.urs.cz/item/CS_URS_2024_01/998011009" TargetMode="External" /><Relationship Id="rId12" Type="http://schemas.openxmlformats.org/officeDocument/2006/relationships/hyperlink" Target="https://podminky.urs.cz/item/CS_URS_2024_01/712300841" TargetMode="External" /><Relationship Id="rId13" Type="http://schemas.openxmlformats.org/officeDocument/2006/relationships/hyperlink" Target="https://podminky.urs.cz/item/CS_URS_2024_01/712300921" TargetMode="External" /><Relationship Id="rId14" Type="http://schemas.openxmlformats.org/officeDocument/2006/relationships/hyperlink" Target="https://podminky.urs.cz/item/CS_URS_2024_01/712311101" TargetMode="External" /><Relationship Id="rId15" Type="http://schemas.openxmlformats.org/officeDocument/2006/relationships/hyperlink" Target="https://podminky.urs.cz/item/CS_URS_2024_01/712341559" TargetMode="External" /><Relationship Id="rId16" Type="http://schemas.openxmlformats.org/officeDocument/2006/relationships/hyperlink" Target="https://podminky.urs.cz/item/CS_URS_2024_01/712363352" TargetMode="External" /><Relationship Id="rId17" Type="http://schemas.openxmlformats.org/officeDocument/2006/relationships/hyperlink" Target="https://podminky.urs.cz/item/CS_URS_2024_01/712363353" TargetMode="External" /><Relationship Id="rId18" Type="http://schemas.openxmlformats.org/officeDocument/2006/relationships/hyperlink" Target="https://podminky.urs.cz/item/CS_URS_2024_01/712363384" TargetMode="External" /><Relationship Id="rId19" Type="http://schemas.openxmlformats.org/officeDocument/2006/relationships/hyperlink" Target="https://podminky.urs.cz/item/CS_URS_2024_01/712363404" TargetMode="External" /><Relationship Id="rId20" Type="http://schemas.openxmlformats.org/officeDocument/2006/relationships/hyperlink" Target="https://podminky.urs.cz/item/CS_URS_2024_01/712363405" TargetMode="External" /><Relationship Id="rId21" Type="http://schemas.openxmlformats.org/officeDocument/2006/relationships/hyperlink" Target="https://podminky.urs.cz/item/CS_URS_2024_01/712363406" TargetMode="External" /><Relationship Id="rId22" Type="http://schemas.openxmlformats.org/officeDocument/2006/relationships/hyperlink" Target="https://podminky.urs.cz/item/CS_URS_2024_01/712391172" TargetMode="External" /><Relationship Id="rId23" Type="http://schemas.openxmlformats.org/officeDocument/2006/relationships/hyperlink" Target="https://podminky.urs.cz/item/CS_URS_2024_01/712741559" TargetMode="External" /><Relationship Id="rId24" Type="http://schemas.openxmlformats.org/officeDocument/2006/relationships/hyperlink" Target="https://podminky.urs.cz/item/CS_URS_2024_01/712742559" TargetMode="External" /><Relationship Id="rId25" Type="http://schemas.openxmlformats.org/officeDocument/2006/relationships/hyperlink" Target="https://podminky.urs.cz/item/CS_URS_2024_01/712811101" TargetMode="External" /><Relationship Id="rId26" Type="http://schemas.openxmlformats.org/officeDocument/2006/relationships/hyperlink" Target="https://podminky.urs.cz/item/CS_URS_2024_01/712831101" TargetMode="External" /><Relationship Id="rId27" Type="http://schemas.openxmlformats.org/officeDocument/2006/relationships/hyperlink" Target="https://podminky.urs.cz/item/CS_URS_2024_01/712841559" TargetMode="External" /><Relationship Id="rId28" Type="http://schemas.openxmlformats.org/officeDocument/2006/relationships/hyperlink" Target="https://podminky.urs.cz/item/CS_URS_2024_01/712861702" TargetMode="External" /><Relationship Id="rId29" Type="http://schemas.openxmlformats.org/officeDocument/2006/relationships/hyperlink" Target="https://podminky.urs.cz/item/CS_URS_2024_01/998712212" TargetMode="External" /><Relationship Id="rId30" Type="http://schemas.openxmlformats.org/officeDocument/2006/relationships/hyperlink" Target="https://podminky.urs.cz/item/CS_URS_2024_01/713131241" TargetMode="External" /><Relationship Id="rId31" Type="http://schemas.openxmlformats.org/officeDocument/2006/relationships/hyperlink" Target="https://podminky.urs.cz/item/CS_URS_2024_01/713141135" TargetMode="External" /><Relationship Id="rId32" Type="http://schemas.openxmlformats.org/officeDocument/2006/relationships/hyperlink" Target="https://podminky.urs.cz/item/CS_URS_2024_01/713141151" TargetMode="External" /><Relationship Id="rId33" Type="http://schemas.openxmlformats.org/officeDocument/2006/relationships/hyperlink" Target="https://podminky.urs.cz/item/CS_URS_2024_01/713141223" TargetMode="External" /><Relationship Id="rId34" Type="http://schemas.openxmlformats.org/officeDocument/2006/relationships/hyperlink" Target="https://podminky.urs.cz/item/CS_URS_2024_01/713141335" TargetMode="External" /><Relationship Id="rId35" Type="http://schemas.openxmlformats.org/officeDocument/2006/relationships/hyperlink" Target="https://podminky.urs.cz/item/CS_URS_2024_01/713141351" TargetMode="External" /><Relationship Id="rId36" Type="http://schemas.openxmlformats.org/officeDocument/2006/relationships/hyperlink" Target="https://podminky.urs.cz/item/CS_URS_2024_01/713141371" TargetMode="External" /><Relationship Id="rId37" Type="http://schemas.openxmlformats.org/officeDocument/2006/relationships/hyperlink" Target="https://podminky.urs.cz/item/CS_URS_2024_01/713141411" TargetMode="External" /><Relationship Id="rId38" Type="http://schemas.openxmlformats.org/officeDocument/2006/relationships/hyperlink" Target="https://podminky.urs.cz/item/CS_URS_2024_01/998713202" TargetMode="External" /><Relationship Id="rId39" Type="http://schemas.openxmlformats.org/officeDocument/2006/relationships/hyperlink" Target="https://podminky.urs.cz/item/CS_URS_2024_01/721210822" TargetMode="External" /><Relationship Id="rId40" Type="http://schemas.openxmlformats.org/officeDocument/2006/relationships/hyperlink" Target="https://podminky.urs.cz/item/CS_URS_2024_01/721239114" TargetMode="External" /><Relationship Id="rId41" Type="http://schemas.openxmlformats.org/officeDocument/2006/relationships/hyperlink" Target="https://podminky.urs.cz/item/CS_URS_2024_01/998721212" TargetMode="External" /><Relationship Id="rId42" Type="http://schemas.openxmlformats.org/officeDocument/2006/relationships/hyperlink" Target="https://podminky.urs.cz/item/CS_URS_2024_01/741420011" TargetMode="External" /><Relationship Id="rId43" Type="http://schemas.openxmlformats.org/officeDocument/2006/relationships/hyperlink" Target="https://podminky.urs.cz/item/CS_URS_2024_01/741421823" TargetMode="External" /><Relationship Id="rId44" Type="http://schemas.openxmlformats.org/officeDocument/2006/relationships/hyperlink" Target="https://podminky.urs.cz/item/CS_URS_2024_01/998741212" TargetMode="External" /><Relationship Id="rId45" Type="http://schemas.openxmlformats.org/officeDocument/2006/relationships/hyperlink" Target="https://podminky.urs.cz/item/CS_URS_2024_01/762341670" TargetMode="External" /><Relationship Id="rId46" Type="http://schemas.openxmlformats.org/officeDocument/2006/relationships/hyperlink" Target="https://podminky.urs.cz/item/CS_URS_2024_01/762395000" TargetMode="External" /><Relationship Id="rId47" Type="http://schemas.openxmlformats.org/officeDocument/2006/relationships/hyperlink" Target="https://podminky.urs.cz/item/CS_URS_2024_01/998762212" TargetMode="External" /><Relationship Id="rId48" Type="http://schemas.openxmlformats.org/officeDocument/2006/relationships/hyperlink" Target="https://podminky.urs.cz/item/CS_URS_2024_01/764002841" TargetMode="External" /><Relationship Id="rId49" Type="http://schemas.openxmlformats.org/officeDocument/2006/relationships/hyperlink" Target="https://podminky.urs.cz/item/CS_URS_2024_01/764002871" TargetMode="External" /><Relationship Id="rId50" Type="http://schemas.openxmlformats.org/officeDocument/2006/relationships/hyperlink" Target="https://podminky.urs.cz/item/CS_URS_2024_01/764212403" TargetMode="External" /><Relationship Id="rId51" Type="http://schemas.openxmlformats.org/officeDocument/2006/relationships/hyperlink" Target="https://podminky.urs.cz/item/CS_URS_2024_01/998764212" TargetMode="External" /><Relationship Id="rId52" Type="http://schemas.openxmlformats.org/officeDocument/2006/relationships/hyperlink" Target="https://podminky.urs.cz/item/CS_URS_2024_01/783301303" TargetMode="External" /><Relationship Id="rId53" Type="http://schemas.openxmlformats.org/officeDocument/2006/relationships/hyperlink" Target="https://podminky.urs.cz/item/CS_URS_2024_01/783301311" TargetMode="External" /><Relationship Id="rId54" Type="http://schemas.openxmlformats.org/officeDocument/2006/relationships/hyperlink" Target="https://podminky.urs.cz/item/CS_URS_2024_01/783306807" TargetMode="External" /><Relationship Id="rId55" Type="http://schemas.openxmlformats.org/officeDocument/2006/relationships/hyperlink" Target="https://podminky.urs.cz/item/CS_URS_2024_01/783314101" TargetMode="External" /><Relationship Id="rId56" Type="http://schemas.openxmlformats.org/officeDocument/2006/relationships/hyperlink" Target="https://podminky.urs.cz/item/CS_URS_2024_01/783315101" TargetMode="External" /><Relationship Id="rId57" Type="http://schemas.openxmlformats.org/officeDocument/2006/relationships/hyperlink" Target="https://podminky.urs.cz/item/CS_URS_2024_01/783317101" TargetMode="External" /><Relationship Id="rId5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2151011" TargetMode="External" /><Relationship Id="rId2" Type="http://schemas.openxmlformats.org/officeDocument/2006/relationships/hyperlink" Target="https://podminky.urs.cz/item/CS_URS_2024_01/622211021" TargetMode="External" /><Relationship Id="rId3" Type="http://schemas.openxmlformats.org/officeDocument/2006/relationships/hyperlink" Target="https://podminky.urs.cz/item/CS_URS_2024_01/622521012" TargetMode="External" /><Relationship Id="rId4" Type="http://schemas.openxmlformats.org/officeDocument/2006/relationships/hyperlink" Target="https://podminky.urs.cz/item/CS_URS_2024_01/941111111" TargetMode="External" /><Relationship Id="rId5" Type="http://schemas.openxmlformats.org/officeDocument/2006/relationships/hyperlink" Target="https://podminky.urs.cz/item/CS_URS_2024_01/941111211" TargetMode="External" /><Relationship Id="rId6" Type="http://schemas.openxmlformats.org/officeDocument/2006/relationships/hyperlink" Target="https://podminky.urs.cz/item/CS_URS_2024_01/941111811" TargetMode="External" /><Relationship Id="rId7" Type="http://schemas.openxmlformats.org/officeDocument/2006/relationships/hyperlink" Target="https://podminky.urs.cz/item/CS_URS_2024_01/997013152" TargetMode="External" /><Relationship Id="rId8" Type="http://schemas.openxmlformats.org/officeDocument/2006/relationships/hyperlink" Target="https://podminky.urs.cz/item/CS_URS_2024_01/997013501" TargetMode="External" /><Relationship Id="rId9" Type="http://schemas.openxmlformats.org/officeDocument/2006/relationships/hyperlink" Target="https://podminky.urs.cz/item/CS_URS_2024_01/997013509" TargetMode="External" /><Relationship Id="rId10" Type="http://schemas.openxmlformats.org/officeDocument/2006/relationships/hyperlink" Target="https://podminky.urs.cz/item/CS_URS_2024_01/997013631" TargetMode="External" /><Relationship Id="rId11" Type="http://schemas.openxmlformats.org/officeDocument/2006/relationships/hyperlink" Target="https://podminky.urs.cz/item/CS_URS_2024_01/998011009" TargetMode="External" /><Relationship Id="rId12" Type="http://schemas.openxmlformats.org/officeDocument/2006/relationships/hyperlink" Target="https://podminky.urs.cz/item/CS_URS_2024_01/712300841" TargetMode="External" /><Relationship Id="rId13" Type="http://schemas.openxmlformats.org/officeDocument/2006/relationships/hyperlink" Target="https://podminky.urs.cz/item/CS_URS_2024_01/712300921" TargetMode="External" /><Relationship Id="rId14" Type="http://schemas.openxmlformats.org/officeDocument/2006/relationships/hyperlink" Target="https://podminky.urs.cz/item/CS_URS_2024_01/712311101" TargetMode="External" /><Relationship Id="rId15" Type="http://schemas.openxmlformats.org/officeDocument/2006/relationships/hyperlink" Target="https://podminky.urs.cz/item/CS_URS_2024_01/712341559" TargetMode="External" /><Relationship Id="rId16" Type="http://schemas.openxmlformats.org/officeDocument/2006/relationships/hyperlink" Target="https://podminky.urs.cz/item/CS_URS_2024_01/712341715" TargetMode="External" /><Relationship Id="rId17" Type="http://schemas.openxmlformats.org/officeDocument/2006/relationships/hyperlink" Target="https://podminky.urs.cz/item/CS_URS_2024_01/712363115" TargetMode="External" /><Relationship Id="rId18" Type="http://schemas.openxmlformats.org/officeDocument/2006/relationships/hyperlink" Target="https://podminky.urs.cz/item/CS_URS_2024_01/712363352" TargetMode="External" /><Relationship Id="rId19" Type="http://schemas.openxmlformats.org/officeDocument/2006/relationships/hyperlink" Target="https://podminky.urs.cz/item/CS_URS_2024_01/712363353" TargetMode="External" /><Relationship Id="rId20" Type="http://schemas.openxmlformats.org/officeDocument/2006/relationships/hyperlink" Target="https://podminky.urs.cz/item/CS_URS_2024_01/712363384" TargetMode="External" /><Relationship Id="rId21" Type="http://schemas.openxmlformats.org/officeDocument/2006/relationships/hyperlink" Target="https://podminky.urs.cz/item/CS_URS_2024_01/712363404" TargetMode="External" /><Relationship Id="rId22" Type="http://schemas.openxmlformats.org/officeDocument/2006/relationships/hyperlink" Target="https://podminky.urs.cz/item/CS_URS_2024_01/712363405" TargetMode="External" /><Relationship Id="rId23" Type="http://schemas.openxmlformats.org/officeDocument/2006/relationships/hyperlink" Target="https://podminky.urs.cz/item/CS_URS_2024_01/712363406" TargetMode="External" /><Relationship Id="rId24" Type="http://schemas.openxmlformats.org/officeDocument/2006/relationships/hyperlink" Target="https://podminky.urs.cz/item/CS_URS_2024_01/712391172" TargetMode="External" /><Relationship Id="rId25" Type="http://schemas.openxmlformats.org/officeDocument/2006/relationships/hyperlink" Target="https://podminky.urs.cz/item/CS_URS_2024_01/712741559" TargetMode="External" /><Relationship Id="rId26" Type="http://schemas.openxmlformats.org/officeDocument/2006/relationships/hyperlink" Target="https://podminky.urs.cz/item/CS_URS_2024_01/712811101" TargetMode="External" /><Relationship Id="rId27" Type="http://schemas.openxmlformats.org/officeDocument/2006/relationships/hyperlink" Target="https://podminky.urs.cz/item/CS_URS_2024_01/712831101" TargetMode="External" /><Relationship Id="rId28" Type="http://schemas.openxmlformats.org/officeDocument/2006/relationships/hyperlink" Target="https://podminky.urs.cz/item/CS_URS_2024_01/712841559" TargetMode="External" /><Relationship Id="rId29" Type="http://schemas.openxmlformats.org/officeDocument/2006/relationships/hyperlink" Target="https://podminky.urs.cz/item/CS_URS_2024_01/712861702" TargetMode="External" /><Relationship Id="rId30" Type="http://schemas.openxmlformats.org/officeDocument/2006/relationships/hyperlink" Target="https://podminky.urs.cz/item/CS_URS_2024_01/998712212" TargetMode="External" /><Relationship Id="rId31" Type="http://schemas.openxmlformats.org/officeDocument/2006/relationships/hyperlink" Target="https://podminky.urs.cz/item/CS_URS_2024_01/713131241" TargetMode="External" /><Relationship Id="rId32" Type="http://schemas.openxmlformats.org/officeDocument/2006/relationships/hyperlink" Target="https://podminky.urs.cz/item/CS_URS_2024_01/713141135" TargetMode="External" /><Relationship Id="rId33" Type="http://schemas.openxmlformats.org/officeDocument/2006/relationships/hyperlink" Target="https://podminky.urs.cz/item/CS_URS_2024_01/713141151" TargetMode="External" /><Relationship Id="rId34" Type="http://schemas.openxmlformats.org/officeDocument/2006/relationships/hyperlink" Target="https://podminky.urs.cz/item/CS_URS_2024_01/713141223" TargetMode="External" /><Relationship Id="rId35" Type="http://schemas.openxmlformats.org/officeDocument/2006/relationships/hyperlink" Target="https://podminky.urs.cz/item/CS_URS_2024_01/713141335" TargetMode="External" /><Relationship Id="rId36" Type="http://schemas.openxmlformats.org/officeDocument/2006/relationships/hyperlink" Target="https://podminky.urs.cz/item/CS_URS_2024_01/713141371" TargetMode="External" /><Relationship Id="rId37" Type="http://schemas.openxmlformats.org/officeDocument/2006/relationships/hyperlink" Target="https://podminky.urs.cz/item/CS_URS_2024_01/713141411" TargetMode="External" /><Relationship Id="rId38" Type="http://schemas.openxmlformats.org/officeDocument/2006/relationships/hyperlink" Target="https://podminky.urs.cz/item/CS_URS_2024_01/998713202" TargetMode="External" /><Relationship Id="rId39" Type="http://schemas.openxmlformats.org/officeDocument/2006/relationships/hyperlink" Target="https://podminky.urs.cz/item/CS_URS_2024_01/721210822" TargetMode="External" /><Relationship Id="rId40" Type="http://schemas.openxmlformats.org/officeDocument/2006/relationships/hyperlink" Target="https://podminky.urs.cz/item/CS_URS_2024_01/721239114" TargetMode="External" /><Relationship Id="rId41" Type="http://schemas.openxmlformats.org/officeDocument/2006/relationships/hyperlink" Target="https://podminky.urs.cz/item/CS_URS_2024_01/998721212" TargetMode="External" /><Relationship Id="rId42" Type="http://schemas.openxmlformats.org/officeDocument/2006/relationships/hyperlink" Target="https://podminky.urs.cz/item/CS_URS_2024_01/741420011" TargetMode="External" /><Relationship Id="rId43" Type="http://schemas.openxmlformats.org/officeDocument/2006/relationships/hyperlink" Target="https://podminky.urs.cz/item/CS_URS_2024_01/741421823" TargetMode="External" /><Relationship Id="rId44" Type="http://schemas.openxmlformats.org/officeDocument/2006/relationships/hyperlink" Target="https://podminky.urs.cz/item/CS_URS_2024_01/998741212" TargetMode="External" /><Relationship Id="rId45" Type="http://schemas.openxmlformats.org/officeDocument/2006/relationships/hyperlink" Target="https://podminky.urs.cz/item/CS_URS_2024_01/762341670" TargetMode="External" /><Relationship Id="rId46" Type="http://schemas.openxmlformats.org/officeDocument/2006/relationships/hyperlink" Target="https://podminky.urs.cz/item/CS_URS_2024_01/762395000" TargetMode="External" /><Relationship Id="rId47" Type="http://schemas.openxmlformats.org/officeDocument/2006/relationships/hyperlink" Target="https://podminky.urs.cz/item/CS_URS_2024_01/998762212" TargetMode="External" /><Relationship Id="rId48" Type="http://schemas.openxmlformats.org/officeDocument/2006/relationships/hyperlink" Target="https://podminky.urs.cz/item/CS_URS_2024_01/764002841" TargetMode="External" /><Relationship Id="rId49" Type="http://schemas.openxmlformats.org/officeDocument/2006/relationships/hyperlink" Target="https://podminky.urs.cz/item/CS_URS_2024_01/764212403" TargetMode="External" /><Relationship Id="rId50" Type="http://schemas.openxmlformats.org/officeDocument/2006/relationships/hyperlink" Target="https://podminky.urs.cz/item/CS_URS_2024_01/998764212" TargetMode="External" /><Relationship Id="rId5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2151011" TargetMode="External" /><Relationship Id="rId2" Type="http://schemas.openxmlformats.org/officeDocument/2006/relationships/hyperlink" Target="https://podminky.urs.cz/item/CS_URS_2024_01/622211021" TargetMode="External" /><Relationship Id="rId3" Type="http://schemas.openxmlformats.org/officeDocument/2006/relationships/hyperlink" Target="https://podminky.urs.cz/item/CS_URS_2024_01/622521012" TargetMode="External" /><Relationship Id="rId4" Type="http://schemas.openxmlformats.org/officeDocument/2006/relationships/hyperlink" Target="https://podminky.urs.cz/item/CS_URS_2024_01/941111111" TargetMode="External" /><Relationship Id="rId5" Type="http://schemas.openxmlformats.org/officeDocument/2006/relationships/hyperlink" Target="https://podminky.urs.cz/item/CS_URS_2024_01/941111112" TargetMode="External" /><Relationship Id="rId6" Type="http://schemas.openxmlformats.org/officeDocument/2006/relationships/hyperlink" Target="https://podminky.urs.cz/item/CS_URS_2024_01/941111211" TargetMode="External" /><Relationship Id="rId7" Type="http://schemas.openxmlformats.org/officeDocument/2006/relationships/hyperlink" Target="https://podminky.urs.cz/item/CS_URS_2024_01/941111212" TargetMode="External" /><Relationship Id="rId8" Type="http://schemas.openxmlformats.org/officeDocument/2006/relationships/hyperlink" Target="https://podminky.urs.cz/item/CS_URS_2024_01/941111811" TargetMode="External" /><Relationship Id="rId9" Type="http://schemas.openxmlformats.org/officeDocument/2006/relationships/hyperlink" Target="https://podminky.urs.cz/item/CS_URS_2024_01/941111812" TargetMode="External" /><Relationship Id="rId10" Type="http://schemas.openxmlformats.org/officeDocument/2006/relationships/hyperlink" Target="https://podminky.urs.cz/item/CS_URS_2024_01/997013152" TargetMode="External" /><Relationship Id="rId11" Type="http://schemas.openxmlformats.org/officeDocument/2006/relationships/hyperlink" Target="https://podminky.urs.cz/item/CS_URS_2024_01/997013501" TargetMode="External" /><Relationship Id="rId12" Type="http://schemas.openxmlformats.org/officeDocument/2006/relationships/hyperlink" Target="https://podminky.urs.cz/item/CS_URS_2024_01/997013509" TargetMode="External" /><Relationship Id="rId13" Type="http://schemas.openxmlformats.org/officeDocument/2006/relationships/hyperlink" Target="https://podminky.urs.cz/item/CS_URS_2024_01/997013631" TargetMode="External" /><Relationship Id="rId14" Type="http://schemas.openxmlformats.org/officeDocument/2006/relationships/hyperlink" Target="https://podminky.urs.cz/item/CS_URS_2024_01/998011009" TargetMode="External" /><Relationship Id="rId15" Type="http://schemas.openxmlformats.org/officeDocument/2006/relationships/hyperlink" Target="https://podminky.urs.cz/item/CS_URS_2024_01/712300841" TargetMode="External" /><Relationship Id="rId16" Type="http://schemas.openxmlformats.org/officeDocument/2006/relationships/hyperlink" Target="https://podminky.urs.cz/item/CS_URS_2024_01/712300921" TargetMode="External" /><Relationship Id="rId17" Type="http://schemas.openxmlformats.org/officeDocument/2006/relationships/hyperlink" Target="https://podminky.urs.cz/item/CS_URS_2024_01/712311101" TargetMode="External" /><Relationship Id="rId18" Type="http://schemas.openxmlformats.org/officeDocument/2006/relationships/hyperlink" Target="https://podminky.urs.cz/item/CS_URS_2024_01/712341559" TargetMode="External" /><Relationship Id="rId19" Type="http://schemas.openxmlformats.org/officeDocument/2006/relationships/hyperlink" Target="https://podminky.urs.cz/item/CS_URS_2024_01/712341715" TargetMode="External" /><Relationship Id="rId20" Type="http://schemas.openxmlformats.org/officeDocument/2006/relationships/hyperlink" Target="https://podminky.urs.cz/item/CS_URS_2024_01/712363115" TargetMode="External" /><Relationship Id="rId21" Type="http://schemas.openxmlformats.org/officeDocument/2006/relationships/hyperlink" Target="https://podminky.urs.cz/item/CS_URS_2024_01/712363352" TargetMode="External" /><Relationship Id="rId22" Type="http://schemas.openxmlformats.org/officeDocument/2006/relationships/hyperlink" Target="https://podminky.urs.cz/item/CS_URS_2024_01/712363353" TargetMode="External" /><Relationship Id="rId23" Type="http://schemas.openxmlformats.org/officeDocument/2006/relationships/hyperlink" Target="https://podminky.urs.cz/item/CS_URS_2024_01/712363384" TargetMode="External" /><Relationship Id="rId24" Type="http://schemas.openxmlformats.org/officeDocument/2006/relationships/hyperlink" Target="https://podminky.urs.cz/item/CS_URS_2024_01/712363404" TargetMode="External" /><Relationship Id="rId25" Type="http://schemas.openxmlformats.org/officeDocument/2006/relationships/hyperlink" Target="https://podminky.urs.cz/item/CS_URS_2024_01/712363405" TargetMode="External" /><Relationship Id="rId26" Type="http://schemas.openxmlformats.org/officeDocument/2006/relationships/hyperlink" Target="https://podminky.urs.cz/item/CS_URS_2024_01/712363406" TargetMode="External" /><Relationship Id="rId27" Type="http://schemas.openxmlformats.org/officeDocument/2006/relationships/hyperlink" Target="https://podminky.urs.cz/item/CS_URS_2024_01/712391172" TargetMode="External" /><Relationship Id="rId28" Type="http://schemas.openxmlformats.org/officeDocument/2006/relationships/hyperlink" Target="https://podminky.urs.cz/item/CS_URS_2024_01/712741559" TargetMode="External" /><Relationship Id="rId29" Type="http://schemas.openxmlformats.org/officeDocument/2006/relationships/hyperlink" Target="https://podminky.urs.cz/item/CS_URS_2024_01/712742559" TargetMode="External" /><Relationship Id="rId30" Type="http://schemas.openxmlformats.org/officeDocument/2006/relationships/hyperlink" Target="https://podminky.urs.cz/item/CS_URS_2024_01/712811101" TargetMode="External" /><Relationship Id="rId31" Type="http://schemas.openxmlformats.org/officeDocument/2006/relationships/hyperlink" Target="https://podminky.urs.cz/item/CS_URS_2024_01/712831101" TargetMode="External" /><Relationship Id="rId32" Type="http://schemas.openxmlformats.org/officeDocument/2006/relationships/hyperlink" Target="https://podminky.urs.cz/item/CS_URS_2024_01/712841559" TargetMode="External" /><Relationship Id="rId33" Type="http://schemas.openxmlformats.org/officeDocument/2006/relationships/hyperlink" Target="https://podminky.urs.cz/item/CS_URS_2024_01/712861702" TargetMode="External" /><Relationship Id="rId34" Type="http://schemas.openxmlformats.org/officeDocument/2006/relationships/hyperlink" Target="https://podminky.urs.cz/item/CS_URS_2024_01/998712212" TargetMode="External" /><Relationship Id="rId35" Type="http://schemas.openxmlformats.org/officeDocument/2006/relationships/hyperlink" Target="https://podminky.urs.cz/item/CS_URS_2024_01/713131241" TargetMode="External" /><Relationship Id="rId36" Type="http://schemas.openxmlformats.org/officeDocument/2006/relationships/hyperlink" Target="https://podminky.urs.cz/item/CS_URS_2024_01/713141135" TargetMode="External" /><Relationship Id="rId37" Type="http://schemas.openxmlformats.org/officeDocument/2006/relationships/hyperlink" Target="https://podminky.urs.cz/item/CS_URS_2024_01/713141151" TargetMode="External" /><Relationship Id="rId38" Type="http://schemas.openxmlformats.org/officeDocument/2006/relationships/hyperlink" Target="https://podminky.urs.cz/item/CS_URS_2024_01/713141223" TargetMode="External" /><Relationship Id="rId39" Type="http://schemas.openxmlformats.org/officeDocument/2006/relationships/hyperlink" Target="https://podminky.urs.cz/item/CS_URS_2024_01/713141335" TargetMode="External" /><Relationship Id="rId40" Type="http://schemas.openxmlformats.org/officeDocument/2006/relationships/hyperlink" Target="https://podminky.urs.cz/item/CS_URS_2024_01/713141351" TargetMode="External" /><Relationship Id="rId41" Type="http://schemas.openxmlformats.org/officeDocument/2006/relationships/hyperlink" Target="https://podminky.urs.cz/item/CS_URS_2024_01/713141371" TargetMode="External" /><Relationship Id="rId42" Type="http://schemas.openxmlformats.org/officeDocument/2006/relationships/hyperlink" Target="https://podminky.urs.cz/item/CS_URS_2024_01/713141411" TargetMode="External" /><Relationship Id="rId43" Type="http://schemas.openxmlformats.org/officeDocument/2006/relationships/hyperlink" Target="https://podminky.urs.cz/item/CS_URS_2024_01/998713202" TargetMode="External" /><Relationship Id="rId44" Type="http://schemas.openxmlformats.org/officeDocument/2006/relationships/hyperlink" Target="https://podminky.urs.cz/item/CS_URS_2024_01/721210822" TargetMode="External" /><Relationship Id="rId45" Type="http://schemas.openxmlformats.org/officeDocument/2006/relationships/hyperlink" Target="https://podminky.urs.cz/item/CS_URS_2024_01/721239114" TargetMode="External" /><Relationship Id="rId46" Type="http://schemas.openxmlformats.org/officeDocument/2006/relationships/hyperlink" Target="https://podminky.urs.cz/item/CS_URS_2024_01/998721212" TargetMode="External" /><Relationship Id="rId47" Type="http://schemas.openxmlformats.org/officeDocument/2006/relationships/hyperlink" Target="https://podminky.urs.cz/item/CS_URS_2024_01/741420011" TargetMode="External" /><Relationship Id="rId48" Type="http://schemas.openxmlformats.org/officeDocument/2006/relationships/hyperlink" Target="https://podminky.urs.cz/item/CS_URS_2024_01/741421823" TargetMode="External" /><Relationship Id="rId49" Type="http://schemas.openxmlformats.org/officeDocument/2006/relationships/hyperlink" Target="https://podminky.urs.cz/item/CS_URS_2024_01/998741212" TargetMode="External" /><Relationship Id="rId50" Type="http://schemas.openxmlformats.org/officeDocument/2006/relationships/hyperlink" Target="https://podminky.urs.cz/item/CS_URS_2024_01/762341670" TargetMode="External" /><Relationship Id="rId51" Type="http://schemas.openxmlformats.org/officeDocument/2006/relationships/hyperlink" Target="https://podminky.urs.cz/item/CS_URS_2024_01/762395000" TargetMode="External" /><Relationship Id="rId52" Type="http://schemas.openxmlformats.org/officeDocument/2006/relationships/hyperlink" Target="https://podminky.urs.cz/item/CS_URS_2024_01/998762212" TargetMode="External" /><Relationship Id="rId53" Type="http://schemas.openxmlformats.org/officeDocument/2006/relationships/hyperlink" Target="https://podminky.urs.cz/item/CS_URS_2024_01/764002841" TargetMode="External" /><Relationship Id="rId54" Type="http://schemas.openxmlformats.org/officeDocument/2006/relationships/hyperlink" Target="https://podminky.urs.cz/item/CS_URS_2024_01/764002871" TargetMode="External" /><Relationship Id="rId55" Type="http://schemas.openxmlformats.org/officeDocument/2006/relationships/hyperlink" Target="https://podminky.urs.cz/item/CS_URS_2024_01/764212403" TargetMode="External" /><Relationship Id="rId56" Type="http://schemas.openxmlformats.org/officeDocument/2006/relationships/hyperlink" Target="https://podminky.urs.cz/item/CS_URS_2024_01/998764212" TargetMode="External" /><Relationship Id="rId57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2151011" TargetMode="External" /><Relationship Id="rId2" Type="http://schemas.openxmlformats.org/officeDocument/2006/relationships/hyperlink" Target="https://podminky.urs.cz/item/CS_URS_2024_01/622211021" TargetMode="External" /><Relationship Id="rId3" Type="http://schemas.openxmlformats.org/officeDocument/2006/relationships/hyperlink" Target="https://podminky.urs.cz/item/CS_URS_2024_01/622521012" TargetMode="External" /><Relationship Id="rId4" Type="http://schemas.openxmlformats.org/officeDocument/2006/relationships/hyperlink" Target="https://podminky.urs.cz/item/CS_URS_2024_01/941111111" TargetMode="External" /><Relationship Id="rId5" Type="http://schemas.openxmlformats.org/officeDocument/2006/relationships/hyperlink" Target="https://podminky.urs.cz/item/CS_URS_2024_01/941111211" TargetMode="External" /><Relationship Id="rId6" Type="http://schemas.openxmlformats.org/officeDocument/2006/relationships/hyperlink" Target="https://podminky.urs.cz/item/CS_URS_2024_01/941111811" TargetMode="External" /><Relationship Id="rId7" Type="http://schemas.openxmlformats.org/officeDocument/2006/relationships/hyperlink" Target="https://podminky.urs.cz/item/CS_URS_2024_01/997013153" TargetMode="External" /><Relationship Id="rId8" Type="http://schemas.openxmlformats.org/officeDocument/2006/relationships/hyperlink" Target="https://podminky.urs.cz/item/CS_URS_2024_01/997013501" TargetMode="External" /><Relationship Id="rId9" Type="http://schemas.openxmlformats.org/officeDocument/2006/relationships/hyperlink" Target="https://podminky.urs.cz/item/CS_URS_2024_01/997013509" TargetMode="External" /><Relationship Id="rId10" Type="http://schemas.openxmlformats.org/officeDocument/2006/relationships/hyperlink" Target="https://podminky.urs.cz/item/CS_URS_2024_01/997013631" TargetMode="External" /><Relationship Id="rId11" Type="http://schemas.openxmlformats.org/officeDocument/2006/relationships/hyperlink" Target="https://podminky.urs.cz/item/CS_URS_2024_01/998011009" TargetMode="External" /><Relationship Id="rId12" Type="http://schemas.openxmlformats.org/officeDocument/2006/relationships/hyperlink" Target="https://podminky.urs.cz/item/CS_URS_2024_01/712300841" TargetMode="External" /><Relationship Id="rId13" Type="http://schemas.openxmlformats.org/officeDocument/2006/relationships/hyperlink" Target="https://podminky.urs.cz/item/CS_URS_2024_01/712300921" TargetMode="External" /><Relationship Id="rId14" Type="http://schemas.openxmlformats.org/officeDocument/2006/relationships/hyperlink" Target="https://podminky.urs.cz/item/CS_URS_2024_01/712311101" TargetMode="External" /><Relationship Id="rId15" Type="http://schemas.openxmlformats.org/officeDocument/2006/relationships/hyperlink" Target="https://podminky.urs.cz/item/CS_URS_2024_01/712341559" TargetMode="External" /><Relationship Id="rId16" Type="http://schemas.openxmlformats.org/officeDocument/2006/relationships/hyperlink" Target="https://podminky.urs.cz/item/CS_URS_2024_01/712341715" TargetMode="External" /><Relationship Id="rId17" Type="http://schemas.openxmlformats.org/officeDocument/2006/relationships/hyperlink" Target="https://podminky.urs.cz/item/CS_URS_2024_01/712363115" TargetMode="External" /><Relationship Id="rId18" Type="http://schemas.openxmlformats.org/officeDocument/2006/relationships/hyperlink" Target="https://podminky.urs.cz/item/CS_URS_2024_01/712363352" TargetMode="External" /><Relationship Id="rId19" Type="http://schemas.openxmlformats.org/officeDocument/2006/relationships/hyperlink" Target="https://podminky.urs.cz/item/CS_URS_2024_01/712363353" TargetMode="External" /><Relationship Id="rId20" Type="http://schemas.openxmlformats.org/officeDocument/2006/relationships/hyperlink" Target="https://podminky.urs.cz/item/CS_URS_2024_01/712363384" TargetMode="External" /><Relationship Id="rId21" Type="http://schemas.openxmlformats.org/officeDocument/2006/relationships/hyperlink" Target="https://podminky.urs.cz/item/CS_URS_2024_01/712363404" TargetMode="External" /><Relationship Id="rId22" Type="http://schemas.openxmlformats.org/officeDocument/2006/relationships/hyperlink" Target="https://podminky.urs.cz/item/CS_URS_2024_01/712363405" TargetMode="External" /><Relationship Id="rId23" Type="http://schemas.openxmlformats.org/officeDocument/2006/relationships/hyperlink" Target="https://podminky.urs.cz/item/CS_URS_2024_01/712363406" TargetMode="External" /><Relationship Id="rId24" Type="http://schemas.openxmlformats.org/officeDocument/2006/relationships/hyperlink" Target="https://podminky.urs.cz/item/CS_URS_2024_01/712391172" TargetMode="External" /><Relationship Id="rId25" Type="http://schemas.openxmlformats.org/officeDocument/2006/relationships/hyperlink" Target="https://podminky.urs.cz/item/CS_URS_2024_01/712741559" TargetMode="External" /><Relationship Id="rId26" Type="http://schemas.openxmlformats.org/officeDocument/2006/relationships/hyperlink" Target="https://podminky.urs.cz/item/CS_URS_2024_01/712742559" TargetMode="External" /><Relationship Id="rId27" Type="http://schemas.openxmlformats.org/officeDocument/2006/relationships/hyperlink" Target="https://podminky.urs.cz/item/CS_URS_2024_01/712811101" TargetMode="External" /><Relationship Id="rId28" Type="http://schemas.openxmlformats.org/officeDocument/2006/relationships/hyperlink" Target="https://podminky.urs.cz/item/CS_URS_2024_01/712831101" TargetMode="External" /><Relationship Id="rId29" Type="http://schemas.openxmlformats.org/officeDocument/2006/relationships/hyperlink" Target="https://podminky.urs.cz/item/CS_URS_2024_01/712841559" TargetMode="External" /><Relationship Id="rId30" Type="http://schemas.openxmlformats.org/officeDocument/2006/relationships/hyperlink" Target="https://podminky.urs.cz/item/CS_URS_2024_01/712861702" TargetMode="External" /><Relationship Id="rId31" Type="http://schemas.openxmlformats.org/officeDocument/2006/relationships/hyperlink" Target="https://podminky.urs.cz/item/CS_URS_2024_01/998712212" TargetMode="External" /><Relationship Id="rId32" Type="http://schemas.openxmlformats.org/officeDocument/2006/relationships/hyperlink" Target="https://podminky.urs.cz/item/CS_URS_2024_01/713131241" TargetMode="External" /><Relationship Id="rId33" Type="http://schemas.openxmlformats.org/officeDocument/2006/relationships/hyperlink" Target="https://podminky.urs.cz/item/CS_URS_2024_01/713141135" TargetMode="External" /><Relationship Id="rId34" Type="http://schemas.openxmlformats.org/officeDocument/2006/relationships/hyperlink" Target="https://podminky.urs.cz/item/CS_URS_2024_01/713141151" TargetMode="External" /><Relationship Id="rId35" Type="http://schemas.openxmlformats.org/officeDocument/2006/relationships/hyperlink" Target="https://podminky.urs.cz/item/CS_URS_2024_01/713141223" TargetMode="External" /><Relationship Id="rId36" Type="http://schemas.openxmlformats.org/officeDocument/2006/relationships/hyperlink" Target="https://podminky.urs.cz/item/CS_URS_2024_01/713141335" TargetMode="External" /><Relationship Id="rId37" Type="http://schemas.openxmlformats.org/officeDocument/2006/relationships/hyperlink" Target="https://podminky.urs.cz/item/CS_URS_2024_01/713141351" TargetMode="External" /><Relationship Id="rId38" Type="http://schemas.openxmlformats.org/officeDocument/2006/relationships/hyperlink" Target="https://podminky.urs.cz/item/CS_URS_2024_01/713141371" TargetMode="External" /><Relationship Id="rId39" Type="http://schemas.openxmlformats.org/officeDocument/2006/relationships/hyperlink" Target="https://podminky.urs.cz/item/CS_URS_2024_01/713141411" TargetMode="External" /><Relationship Id="rId40" Type="http://schemas.openxmlformats.org/officeDocument/2006/relationships/hyperlink" Target="https://podminky.urs.cz/item/CS_URS_2024_01/998713202" TargetMode="External" /><Relationship Id="rId41" Type="http://schemas.openxmlformats.org/officeDocument/2006/relationships/hyperlink" Target="https://podminky.urs.cz/item/CS_URS_2024_01/721210822" TargetMode="External" /><Relationship Id="rId42" Type="http://schemas.openxmlformats.org/officeDocument/2006/relationships/hyperlink" Target="https://podminky.urs.cz/item/CS_URS_2024_01/721239114" TargetMode="External" /><Relationship Id="rId43" Type="http://schemas.openxmlformats.org/officeDocument/2006/relationships/hyperlink" Target="https://podminky.urs.cz/item/CS_URS_2024_01/998721212" TargetMode="External" /><Relationship Id="rId44" Type="http://schemas.openxmlformats.org/officeDocument/2006/relationships/hyperlink" Target="https://podminky.urs.cz/item/CS_URS_2024_01/741420011" TargetMode="External" /><Relationship Id="rId45" Type="http://schemas.openxmlformats.org/officeDocument/2006/relationships/hyperlink" Target="https://podminky.urs.cz/item/CS_URS_2024_01/741421823" TargetMode="External" /><Relationship Id="rId46" Type="http://schemas.openxmlformats.org/officeDocument/2006/relationships/hyperlink" Target="https://podminky.urs.cz/item/CS_URS_2024_01/998741212" TargetMode="External" /><Relationship Id="rId47" Type="http://schemas.openxmlformats.org/officeDocument/2006/relationships/hyperlink" Target="https://podminky.urs.cz/item/CS_URS_2024_01/762341670" TargetMode="External" /><Relationship Id="rId48" Type="http://schemas.openxmlformats.org/officeDocument/2006/relationships/hyperlink" Target="https://podminky.urs.cz/item/CS_URS_2024_01/762395000" TargetMode="External" /><Relationship Id="rId49" Type="http://schemas.openxmlformats.org/officeDocument/2006/relationships/hyperlink" Target="https://podminky.urs.cz/item/CS_URS_2024_01/998762212" TargetMode="External" /><Relationship Id="rId50" Type="http://schemas.openxmlformats.org/officeDocument/2006/relationships/hyperlink" Target="https://podminky.urs.cz/item/CS_URS_2024_01/764002841" TargetMode="External" /><Relationship Id="rId51" Type="http://schemas.openxmlformats.org/officeDocument/2006/relationships/hyperlink" Target="https://podminky.urs.cz/item/CS_URS_2024_01/764002871" TargetMode="External" /><Relationship Id="rId52" Type="http://schemas.openxmlformats.org/officeDocument/2006/relationships/hyperlink" Target="https://podminky.urs.cz/item/CS_URS_2024_01/764212403" TargetMode="External" /><Relationship Id="rId53" Type="http://schemas.openxmlformats.org/officeDocument/2006/relationships/hyperlink" Target="https://podminky.urs.cz/item/CS_URS_2024_01/998764212" TargetMode="External" /><Relationship Id="rId54" Type="http://schemas.openxmlformats.org/officeDocument/2006/relationships/hyperlink" Target="https://podminky.urs.cz/item/CS_URS_2024_01/783301303" TargetMode="External" /><Relationship Id="rId55" Type="http://schemas.openxmlformats.org/officeDocument/2006/relationships/hyperlink" Target="https://podminky.urs.cz/item/CS_URS_2024_01/783301311" TargetMode="External" /><Relationship Id="rId56" Type="http://schemas.openxmlformats.org/officeDocument/2006/relationships/hyperlink" Target="https://podminky.urs.cz/item/CS_URS_2024_01/783306807" TargetMode="External" /><Relationship Id="rId57" Type="http://schemas.openxmlformats.org/officeDocument/2006/relationships/hyperlink" Target="https://podminky.urs.cz/item/CS_URS_2024_01/783314101" TargetMode="External" /><Relationship Id="rId58" Type="http://schemas.openxmlformats.org/officeDocument/2006/relationships/hyperlink" Target="https://podminky.urs.cz/item/CS_URS_2024_01/783315101" TargetMode="External" /><Relationship Id="rId59" Type="http://schemas.openxmlformats.org/officeDocument/2006/relationships/hyperlink" Target="https://podminky.urs.cz/item/CS_URS_2024_01/783317101" TargetMode="External" /><Relationship Id="rId60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2024/019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plochých střech ZŠ Aléská, Bílina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31. 1. 2024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Bílina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DEKPROJEKT s.r.o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25.6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OTRUBA &amp; PARTNER,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ROUND(SUM(AG55:AG63),2)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ROUND(SUM(AS55:AS63),2)</f>
        <v>0</v>
      </c>
      <c r="AT54" s="109">
        <f>ROUND(SUM(AV54:AW54),2)</f>
        <v>0</v>
      </c>
      <c r="AU54" s="110">
        <f>ROUND(SUM(AU55:AU63),5)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ROUND(SUM(AZ55:AZ63),2)</f>
        <v>0</v>
      </c>
      <c r="BA54" s="109">
        <f>ROUND(SUM(BA55:BA63),2)</f>
        <v>0</v>
      </c>
      <c r="BB54" s="109">
        <f>ROUND(SUM(BB55:BB63),2)</f>
        <v>0</v>
      </c>
      <c r="BC54" s="109">
        <f>ROUND(SUM(BC55:BC63),2)</f>
        <v>0</v>
      </c>
      <c r="BD54" s="111">
        <f>ROUND(SUM(BD55:BD63),2)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00 - Vedlejší rozpočto...'!J30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'SO 00 - Vedlejší rozpočto...'!P80</f>
        <v>0</v>
      </c>
      <c r="AV55" s="123">
        <f>'SO 00 - Vedlejší rozpočto...'!J33</f>
        <v>0</v>
      </c>
      <c r="AW55" s="123">
        <f>'SO 00 - Vedlejší rozpočto...'!J34</f>
        <v>0</v>
      </c>
      <c r="AX55" s="123">
        <f>'SO 00 - Vedlejší rozpočto...'!J35</f>
        <v>0</v>
      </c>
      <c r="AY55" s="123">
        <f>'SO 00 - Vedlejší rozpočto...'!J36</f>
        <v>0</v>
      </c>
      <c r="AZ55" s="123">
        <f>'SO 00 - Vedlejší rozpočto...'!F33</f>
        <v>0</v>
      </c>
      <c r="BA55" s="123">
        <f>'SO 00 - Vedlejší rozpočto...'!F34</f>
        <v>0</v>
      </c>
      <c r="BB55" s="123">
        <f>'SO 00 - Vedlejší rozpočto...'!F35</f>
        <v>0</v>
      </c>
      <c r="BC55" s="123">
        <f>'SO 00 - Vedlejší rozpočto...'!F36</f>
        <v>0</v>
      </c>
      <c r="BD55" s="125">
        <f>'SO 00 - Vedlejší rozpočto...'!F37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01 - Střecha A'!J30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'SO 01 - Střecha A'!P94</f>
        <v>0</v>
      </c>
      <c r="AV56" s="123">
        <f>'SO 01 - Střecha A'!J33</f>
        <v>0</v>
      </c>
      <c r="AW56" s="123">
        <f>'SO 01 - Střecha A'!J34</f>
        <v>0</v>
      </c>
      <c r="AX56" s="123">
        <f>'SO 01 - Střecha A'!J35</f>
        <v>0</v>
      </c>
      <c r="AY56" s="123">
        <f>'SO 01 - Střecha A'!J36</f>
        <v>0</v>
      </c>
      <c r="AZ56" s="123">
        <f>'SO 01 - Střecha A'!F33</f>
        <v>0</v>
      </c>
      <c r="BA56" s="123">
        <f>'SO 01 - Střecha A'!F34</f>
        <v>0</v>
      </c>
      <c r="BB56" s="123">
        <f>'SO 01 - Střecha A'!F35</f>
        <v>0</v>
      </c>
      <c r="BC56" s="123">
        <f>'SO 01 - Střecha A'!F36</f>
        <v>0</v>
      </c>
      <c r="BD56" s="125">
        <f>'SO 01 - Střecha A'!F37</f>
        <v>0</v>
      </c>
      <c r="BE56" s="7"/>
      <c r="BT56" s="126" t="s">
        <v>80</v>
      </c>
      <c r="BV56" s="126" t="s">
        <v>74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7" customFormat="1" ht="16.5" customHeight="1">
      <c r="A57" s="114" t="s">
        <v>76</v>
      </c>
      <c r="B57" s="115"/>
      <c r="C57" s="116"/>
      <c r="D57" s="117" t="s">
        <v>86</v>
      </c>
      <c r="E57" s="117"/>
      <c r="F57" s="117"/>
      <c r="G57" s="117"/>
      <c r="H57" s="117"/>
      <c r="I57" s="118"/>
      <c r="J57" s="117" t="s">
        <v>87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02 - Střecha B'!J30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2">
        <v>0</v>
      </c>
      <c r="AT57" s="123">
        <f>ROUND(SUM(AV57:AW57),2)</f>
        <v>0</v>
      </c>
      <c r="AU57" s="124">
        <f>'SO 02 - Střecha B'!P94</f>
        <v>0</v>
      </c>
      <c r="AV57" s="123">
        <f>'SO 02 - Střecha B'!J33</f>
        <v>0</v>
      </c>
      <c r="AW57" s="123">
        <f>'SO 02 - Střecha B'!J34</f>
        <v>0</v>
      </c>
      <c r="AX57" s="123">
        <f>'SO 02 - Střecha B'!J35</f>
        <v>0</v>
      </c>
      <c r="AY57" s="123">
        <f>'SO 02 - Střecha B'!J36</f>
        <v>0</v>
      </c>
      <c r="AZ57" s="123">
        <f>'SO 02 - Střecha B'!F33</f>
        <v>0</v>
      </c>
      <c r="BA57" s="123">
        <f>'SO 02 - Střecha B'!F34</f>
        <v>0</v>
      </c>
      <c r="BB57" s="123">
        <f>'SO 02 - Střecha B'!F35</f>
        <v>0</v>
      </c>
      <c r="BC57" s="123">
        <f>'SO 02 - Střecha B'!F36</f>
        <v>0</v>
      </c>
      <c r="BD57" s="125">
        <f>'SO 02 - Střecha B'!F37</f>
        <v>0</v>
      </c>
      <c r="BE57" s="7"/>
      <c r="BT57" s="126" t="s">
        <v>80</v>
      </c>
      <c r="BV57" s="126" t="s">
        <v>74</v>
      </c>
      <c r="BW57" s="126" t="s">
        <v>88</v>
      </c>
      <c r="BX57" s="126" t="s">
        <v>5</v>
      </c>
      <c r="CL57" s="126" t="s">
        <v>19</v>
      </c>
      <c r="CM57" s="126" t="s">
        <v>82</v>
      </c>
    </row>
    <row r="58" s="7" customFormat="1" ht="16.5" customHeight="1">
      <c r="A58" s="114" t="s">
        <v>76</v>
      </c>
      <c r="B58" s="115"/>
      <c r="C58" s="116"/>
      <c r="D58" s="117" t="s">
        <v>89</v>
      </c>
      <c r="E58" s="117"/>
      <c r="F58" s="117"/>
      <c r="G58" s="117"/>
      <c r="H58" s="117"/>
      <c r="I58" s="118"/>
      <c r="J58" s="117" t="s">
        <v>90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03 - Střecha C'!J30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79</v>
      </c>
      <c r="AR58" s="121"/>
      <c r="AS58" s="122">
        <v>0</v>
      </c>
      <c r="AT58" s="123">
        <f>ROUND(SUM(AV58:AW58),2)</f>
        <v>0</v>
      </c>
      <c r="AU58" s="124">
        <f>'SO 03 - Střecha C'!P94</f>
        <v>0</v>
      </c>
      <c r="AV58" s="123">
        <f>'SO 03 - Střecha C'!J33</f>
        <v>0</v>
      </c>
      <c r="AW58" s="123">
        <f>'SO 03 - Střecha C'!J34</f>
        <v>0</v>
      </c>
      <c r="AX58" s="123">
        <f>'SO 03 - Střecha C'!J35</f>
        <v>0</v>
      </c>
      <c r="AY58" s="123">
        <f>'SO 03 - Střecha C'!J36</f>
        <v>0</v>
      </c>
      <c r="AZ58" s="123">
        <f>'SO 03 - Střecha C'!F33</f>
        <v>0</v>
      </c>
      <c r="BA58" s="123">
        <f>'SO 03 - Střecha C'!F34</f>
        <v>0</v>
      </c>
      <c r="BB58" s="123">
        <f>'SO 03 - Střecha C'!F35</f>
        <v>0</v>
      </c>
      <c r="BC58" s="123">
        <f>'SO 03 - Střecha C'!F36</f>
        <v>0</v>
      </c>
      <c r="BD58" s="125">
        <f>'SO 03 - Střecha C'!F37</f>
        <v>0</v>
      </c>
      <c r="BE58" s="7"/>
      <c r="BT58" s="126" t="s">
        <v>80</v>
      </c>
      <c r="BV58" s="126" t="s">
        <v>74</v>
      </c>
      <c r="BW58" s="126" t="s">
        <v>91</v>
      </c>
      <c r="BX58" s="126" t="s">
        <v>5</v>
      </c>
      <c r="CL58" s="126" t="s">
        <v>19</v>
      </c>
      <c r="CM58" s="126" t="s">
        <v>82</v>
      </c>
    </row>
    <row r="59" s="7" customFormat="1" ht="16.5" customHeight="1">
      <c r="A59" s="114" t="s">
        <v>76</v>
      </c>
      <c r="B59" s="115"/>
      <c r="C59" s="116"/>
      <c r="D59" s="117" t="s">
        <v>92</v>
      </c>
      <c r="E59" s="117"/>
      <c r="F59" s="117"/>
      <c r="G59" s="117"/>
      <c r="H59" s="117"/>
      <c r="I59" s="118"/>
      <c r="J59" s="117" t="s">
        <v>93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04 - Střecha C1'!J30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79</v>
      </c>
      <c r="AR59" s="121"/>
      <c r="AS59" s="122">
        <v>0</v>
      </c>
      <c r="AT59" s="123">
        <f>ROUND(SUM(AV59:AW59),2)</f>
        <v>0</v>
      </c>
      <c r="AU59" s="124">
        <f>'SO 04 - Střecha C1'!P95</f>
        <v>0</v>
      </c>
      <c r="AV59" s="123">
        <f>'SO 04 - Střecha C1'!J33</f>
        <v>0</v>
      </c>
      <c r="AW59" s="123">
        <f>'SO 04 - Střecha C1'!J34</f>
        <v>0</v>
      </c>
      <c r="AX59" s="123">
        <f>'SO 04 - Střecha C1'!J35</f>
        <v>0</v>
      </c>
      <c r="AY59" s="123">
        <f>'SO 04 - Střecha C1'!J36</f>
        <v>0</v>
      </c>
      <c r="AZ59" s="123">
        <f>'SO 04 - Střecha C1'!F33</f>
        <v>0</v>
      </c>
      <c r="BA59" s="123">
        <f>'SO 04 - Střecha C1'!F34</f>
        <v>0</v>
      </c>
      <c r="BB59" s="123">
        <f>'SO 04 - Střecha C1'!F35</f>
        <v>0</v>
      </c>
      <c r="BC59" s="123">
        <f>'SO 04 - Střecha C1'!F36</f>
        <v>0</v>
      </c>
      <c r="BD59" s="125">
        <f>'SO 04 - Střecha C1'!F37</f>
        <v>0</v>
      </c>
      <c r="BE59" s="7"/>
      <c r="BT59" s="126" t="s">
        <v>80</v>
      </c>
      <c r="BV59" s="126" t="s">
        <v>74</v>
      </c>
      <c r="BW59" s="126" t="s">
        <v>94</v>
      </c>
      <c r="BX59" s="126" t="s">
        <v>5</v>
      </c>
      <c r="CL59" s="126" t="s">
        <v>19</v>
      </c>
      <c r="CM59" s="126" t="s">
        <v>82</v>
      </c>
    </row>
    <row r="60" s="7" customFormat="1" ht="16.5" customHeight="1">
      <c r="A60" s="114" t="s">
        <v>76</v>
      </c>
      <c r="B60" s="115"/>
      <c r="C60" s="116"/>
      <c r="D60" s="117" t="s">
        <v>95</v>
      </c>
      <c r="E60" s="117"/>
      <c r="F60" s="117"/>
      <c r="G60" s="117"/>
      <c r="H60" s="117"/>
      <c r="I60" s="118"/>
      <c r="J60" s="117" t="s">
        <v>96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05 - Střecha C2'!J30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79</v>
      </c>
      <c r="AR60" s="121"/>
      <c r="AS60" s="122">
        <v>0</v>
      </c>
      <c r="AT60" s="123">
        <f>ROUND(SUM(AV60:AW60),2)</f>
        <v>0</v>
      </c>
      <c r="AU60" s="124">
        <f>'SO 05 - Střecha C2'!P94</f>
        <v>0</v>
      </c>
      <c r="AV60" s="123">
        <f>'SO 05 - Střecha C2'!J33</f>
        <v>0</v>
      </c>
      <c r="AW60" s="123">
        <f>'SO 05 - Střecha C2'!J34</f>
        <v>0</v>
      </c>
      <c r="AX60" s="123">
        <f>'SO 05 - Střecha C2'!J35</f>
        <v>0</v>
      </c>
      <c r="AY60" s="123">
        <f>'SO 05 - Střecha C2'!J36</f>
        <v>0</v>
      </c>
      <c r="AZ60" s="123">
        <f>'SO 05 - Střecha C2'!F33</f>
        <v>0</v>
      </c>
      <c r="BA60" s="123">
        <f>'SO 05 - Střecha C2'!F34</f>
        <v>0</v>
      </c>
      <c r="BB60" s="123">
        <f>'SO 05 - Střecha C2'!F35</f>
        <v>0</v>
      </c>
      <c r="BC60" s="123">
        <f>'SO 05 - Střecha C2'!F36</f>
        <v>0</v>
      </c>
      <c r="BD60" s="125">
        <f>'SO 05 - Střecha C2'!F37</f>
        <v>0</v>
      </c>
      <c r="BE60" s="7"/>
      <c r="BT60" s="126" t="s">
        <v>80</v>
      </c>
      <c r="BV60" s="126" t="s">
        <v>74</v>
      </c>
      <c r="BW60" s="126" t="s">
        <v>97</v>
      </c>
      <c r="BX60" s="126" t="s">
        <v>5</v>
      </c>
      <c r="CL60" s="126" t="s">
        <v>19</v>
      </c>
      <c r="CM60" s="126" t="s">
        <v>82</v>
      </c>
    </row>
    <row r="61" s="7" customFormat="1" ht="16.5" customHeight="1">
      <c r="A61" s="114" t="s">
        <v>76</v>
      </c>
      <c r="B61" s="115"/>
      <c r="C61" s="116"/>
      <c r="D61" s="117" t="s">
        <v>98</v>
      </c>
      <c r="E61" s="117"/>
      <c r="F61" s="117"/>
      <c r="G61" s="117"/>
      <c r="H61" s="117"/>
      <c r="I61" s="118"/>
      <c r="J61" s="117" t="s">
        <v>99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'SO 06 - Střecha D'!J30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79</v>
      </c>
      <c r="AR61" s="121"/>
      <c r="AS61" s="122">
        <v>0</v>
      </c>
      <c r="AT61" s="123">
        <f>ROUND(SUM(AV61:AW61),2)</f>
        <v>0</v>
      </c>
      <c r="AU61" s="124">
        <f>'SO 06 - Střecha D'!P94</f>
        <v>0</v>
      </c>
      <c r="AV61" s="123">
        <f>'SO 06 - Střecha D'!J33</f>
        <v>0</v>
      </c>
      <c r="AW61" s="123">
        <f>'SO 06 - Střecha D'!J34</f>
        <v>0</v>
      </c>
      <c r="AX61" s="123">
        <f>'SO 06 - Střecha D'!J35</f>
        <v>0</v>
      </c>
      <c r="AY61" s="123">
        <f>'SO 06 - Střecha D'!J36</f>
        <v>0</v>
      </c>
      <c r="AZ61" s="123">
        <f>'SO 06 - Střecha D'!F33</f>
        <v>0</v>
      </c>
      <c r="BA61" s="123">
        <f>'SO 06 - Střecha D'!F34</f>
        <v>0</v>
      </c>
      <c r="BB61" s="123">
        <f>'SO 06 - Střecha D'!F35</f>
        <v>0</v>
      </c>
      <c r="BC61" s="123">
        <f>'SO 06 - Střecha D'!F36</f>
        <v>0</v>
      </c>
      <c r="BD61" s="125">
        <f>'SO 06 - Střecha D'!F37</f>
        <v>0</v>
      </c>
      <c r="BE61" s="7"/>
      <c r="BT61" s="126" t="s">
        <v>80</v>
      </c>
      <c r="BV61" s="126" t="s">
        <v>74</v>
      </c>
      <c r="BW61" s="126" t="s">
        <v>100</v>
      </c>
      <c r="BX61" s="126" t="s">
        <v>5</v>
      </c>
      <c r="CL61" s="126" t="s">
        <v>19</v>
      </c>
      <c r="CM61" s="126" t="s">
        <v>82</v>
      </c>
    </row>
    <row r="62" s="7" customFormat="1" ht="16.5" customHeight="1">
      <c r="A62" s="114" t="s">
        <v>76</v>
      </c>
      <c r="B62" s="115"/>
      <c r="C62" s="116"/>
      <c r="D62" s="117" t="s">
        <v>101</v>
      </c>
      <c r="E62" s="117"/>
      <c r="F62" s="117"/>
      <c r="G62" s="117"/>
      <c r="H62" s="117"/>
      <c r="I62" s="118"/>
      <c r="J62" s="117" t="s">
        <v>102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'SO 07 - Střecha E'!J30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79</v>
      </c>
      <c r="AR62" s="121"/>
      <c r="AS62" s="122">
        <v>0</v>
      </c>
      <c r="AT62" s="123">
        <f>ROUND(SUM(AV62:AW62),2)</f>
        <v>0</v>
      </c>
      <c r="AU62" s="124">
        <f>'SO 07 - Střecha E'!P95</f>
        <v>0</v>
      </c>
      <c r="AV62" s="123">
        <f>'SO 07 - Střecha E'!J33</f>
        <v>0</v>
      </c>
      <c r="AW62" s="123">
        <f>'SO 07 - Střecha E'!J34</f>
        <v>0</v>
      </c>
      <c r="AX62" s="123">
        <f>'SO 07 - Střecha E'!J35</f>
        <v>0</v>
      </c>
      <c r="AY62" s="123">
        <f>'SO 07 - Střecha E'!J36</f>
        <v>0</v>
      </c>
      <c r="AZ62" s="123">
        <f>'SO 07 - Střecha E'!F33</f>
        <v>0</v>
      </c>
      <c r="BA62" s="123">
        <f>'SO 07 - Střecha E'!F34</f>
        <v>0</v>
      </c>
      <c r="BB62" s="123">
        <f>'SO 07 - Střecha E'!F35</f>
        <v>0</v>
      </c>
      <c r="BC62" s="123">
        <f>'SO 07 - Střecha E'!F36</f>
        <v>0</v>
      </c>
      <c r="BD62" s="125">
        <f>'SO 07 - Střecha E'!F37</f>
        <v>0</v>
      </c>
      <c r="BE62" s="7"/>
      <c r="BT62" s="126" t="s">
        <v>80</v>
      </c>
      <c r="BV62" s="126" t="s">
        <v>74</v>
      </c>
      <c r="BW62" s="126" t="s">
        <v>103</v>
      </c>
      <c r="BX62" s="126" t="s">
        <v>5</v>
      </c>
      <c r="CL62" s="126" t="s">
        <v>19</v>
      </c>
      <c r="CM62" s="126" t="s">
        <v>82</v>
      </c>
    </row>
    <row r="63" s="7" customFormat="1" ht="16.5" customHeight="1">
      <c r="A63" s="114" t="s">
        <v>76</v>
      </c>
      <c r="B63" s="115"/>
      <c r="C63" s="116"/>
      <c r="D63" s="117" t="s">
        <v>104</v>
      </c>
      <c r="E63" s="117"/>
      <c r="F63" s="117"/>
      <c r="G63" s="117"/>
      <c r="H63" s="117"/>
      <c r="I63" s="118"/>
      <c r="J63" s="117" t="s">
        <v>105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'SO 08 - Střecha F'!J30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79</v>
      </c>
      <c r="AR63" s="121"/>
      <c r="AS63" s="127">
        <v>0</v>
      </c>
      <c r="AT63" s="128">
        <f>ROUND(SUM(AV63:AW63),2)</f>
        <v>0</v>
      </c>
      <c r="AU63" s="129">
        <f>'SO 08 - Střecha F'!P95</f>
        <v>0</v>
      </c>
      <c r="AV63" s="128">
        <f>'SO 08 - Střecha F'!J33</f>
        <v>0</v>
      </c>
      <c r="AW63" s="128">
        <f>'SO 08 - Střecha F'!J34</f>
        <v>0</v>
      </c>
      <c r="AX63" s="128">
        <f>'SO 08 - Střecha F'!J35</f>
        <v>0</v>
      </c>
      <c r="AY63" s="128">
        <f>'SO 08 - Střecha F'!J36</f>
        <v>0</v>
      </c>
      <c r="AZ63" s="128">
        <f>'SO 08 - Střecha F'!F33</f>
        <v>0</v>
      </c>
      <c r="BA63" s="128">
        <f>'SO 08 - Střecha F'!F34</f>
        <v>0</v>
      </c>
      <c r="BB63" s="128">
        <f>'SO 08 - Střecha F'!F35</f>
        <v>0</v>
      </c>
      <c r="BC63" s="128">
        <f>'SO 08 - Střecha F'!F36</f>
        <v>0</v>
      </c>
      <c r="BD63" s="130">
        <f>'SO 08 - Střecha F'!F37</f>
        <v>0</v>
      </c>
      <c r="BE63" s="7"/>
      <c r="BT63" s="126" t="s">
        <v>80</v>
      </c>
      <c r="BV63" s="126" t="s">
        <v>74</v>
      </c>
      <c r="BW63" s="126" t="s">
        <v>106</v>
      </c>
      <c r="BX63" s="126" t="s">
        <v>5</v>
      </c>
      <c r="CL63" s="126" t="s">
        <v>19</v>
      </c>
      <c r="CM63" s="126" t="s">
        <v>82</v>
      </c>
    </row>
    <row r="64" s="2" customFormat="1" ht="30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</sheetData>
  <sheetProtection sheet="1" formatColumns="0" formatRows="0" objects="1" scenarios="1" spinCount="100000" saltValue="jzM5RQejOtcW8qJl/GBsvjBA9RxoLF1D7kjUjmCji695a8bCLKzt0F73k19C6ccDJA53jomWsRpuZvULHk3Wxw==" hashValue="B4TDMYUrOx6Yy702DzyKZXCeFfw7GqEkMoMt4DR4MQgzFBxJl9y5x9Vov7YO8dre/0t+XiRozid1uyK/EqlW3w==" algorithmName="SHA-512" password="DAF8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0 - Vedlejší rozpočto...'!C2" display="/"/>
    <hyperlink ref="A56" location="'SO 01 - Střecha A'!C2" display="/"/>
    <hyperlink ref="A57" location="'SO 02 - Střecha B'!C2" display="/"/>
    <hyperlink ref="A58" location="'SO 03 - Střecha C'!C2" display="/"/>
    <hyperlink ref="A59" location="'SO 04 - Střecha C1'!C2" display="/"/>
    <hyperlink ref="A60" location="'SO 05 - Střecha C2'!C2" display="/"/>
    <hyperlink ref="A61" location="'SO 06 - Střecha D'!C2" display="/"/>
    <hyperlink ref="A62" location="'SO 07 - Střecha E'!C2" display="/"/>
    <hyperlink ref="A63" location="'SO 08 - Střecha F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plochých střech ZŠ Aléská, Bílina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1623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31. 1. 2024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ROUND((SUM(BE95:BE459)),  2)</f>
        <v>0</v>
      </c>
      <c r="G33" s="41"/>
      <c r="H33" s="41"/>
      <c r="I33" s="151">
        <v>0.20999999999999999</v>
      </c>
      <c r="J33" s="150">
        <f>ROUND(((SUM(BE95:BE459))*I33),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ROUND((SUM(BF95:BF459)),  2)</f>
        <v>0</v>
      </c>
      <c r="G34" s="41"/>
      <c r="H34" s="41"/>
      <c r="I34" s="151">
        <v>0.12</v>
      </c>
      <c r="J34" s="150">
        <f>ROUND(((SUM(BF95:BF459))*I34),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ROUND((SUM(BG95:BG459)),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ROUND((SUM(BH95:BH459)),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ROUND((SUM(BI95:BI459)),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plochých střech ZŠ Aléská, Bílina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08 - Střecha F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31. 1. 2024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Bílina</v>
      </c>
      <c r="G54" s="43"/>
      <c r="H54" s="43"/>
      <c r="I54" s="35" t="s">
        <v>31</v>
      </c>
      <c r="J54" s="39" t="str">
        <f>E21</f>
        <v>DEKPROJEKT s.r.o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OTRUBA &amp; PARTNER,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111</v>
      </c>
      <c r="D57" s="165"/>
      <c r="E57" s="165"/>
      <c r="F57" s="165"/>
      <c r="G57" s="165"/>
      <c r="H57" s="165"/>
      <c r="I57" s="165"/>
      <c r="J57" s="166" t="s">
        <v>112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8"/>
      <c r="C60" s="169"/>
      <c r="D60" s="170" t="s">
        <v>177</v>
      </c>
      <c r="E60" s="171"/>
      <c r="F60" s="171"/>
      <c r="G60" s="171"/>
      <c r="H60" s="171"/>
      <c r="I60" s="171"/>
      <c r="J60" s="172">
        <f>J96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7"/>
      <c r="C61" s="218"/>
      <c r="D61" s="219" t="s">
        <v>178</v>
      </c>
      <c r="E61" s="220"/>
      <c r="F61" s="220"/>
      <c r="G61" s="220"/>
      <c r="H61" s="220"/>
      <c r="I61" s="220"/>
      <c r="J61" s="221">
        <f>J97</f>
        <v>0</v>
      </c>
      <c r="K61" s="218"/>
      <c r="L61" s="22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17"/>
      <c r="C62" s="218"/>
      <c r="D62" s="219" t="s">
        <v>179</v>
      </c>
      <c r="E62" s="220"/>
      <c r="F62" s="220"/>
      <c r="G62" s="220"/>
      <c r="H62" s="220"/>
      <c r="I62" s="220"/>
      <c r="J62" s="221">
        <f>J98</f>
        <v>0</v>
      </c>
      <c r="K62" s="218"/>
      <c r="L62" s="22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7"/>
      <c r="C63" s="218"/>
      <c r="D63" s="219" t="s">
        <v>180</v>
      </c>
      <c r="E63" s="220"/>
      <c r="F63" s="220"/>
      <c r="G63" s="220"/>
      <c r="H63" s="220"/>
      <c r="I63" s="220"/>
      <c r="J63" s="221">
        <f>J120</f>
        <v>0</v>
      </c>
      <c r="K63" s="218"/>
      <c r="L63" s="2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4.88" customHeight="1">
      <c r="A64" s="12"/>
      <c r="B64" s="217"/>
      <c r="C64" s="218"/>
      <c r="D64" s="219" t="s">
        <v>181</v>
      </c>
      <c r="E64" s="220"/>
      <c r="F64" s="220"/>
      <c r="G64" s="220"/>
      <c r="H64" s="220"/>
      <c r="I64" s="220"/>
      <c r="J64" s="221">
        <f>J121</f>
        <v>0</v>
      </c>
      <c r="K64" s="218"/>
      <c r="L64" s="22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4.88" customHeight="1">
      <c r="A65" s="12"/>
      <c r="B65" s="217"/>
      <c r="C65" s="218"/>
      <c r="D65" s="219" t="s">
        <v>182</v>
      </c>
      <c r="E65" s="220"/>
      <c r="F65" s="220"/>
      <c r="G65" s="220"/>
      <c r="H65" s="220"/>
      <c r="I65" s="220"/>
      <c r="J65" s="221">
        <f>J133</f>
        <v>0</v>
      </c>
      <c r="K65" s="218"/>
      <c r="L65" s="22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7"/>
      <c r="C66" s="218"/>
      <c r="D66" s="219" t="s">
        <v>183</v>
      </c>
      <c r="E66" s="220"/>
      <c r="F66" s="220"/>
      <c r="G66" s="220"/>
      <c r="H66" s="220"/>
      <c r="I66" s="220"/>
      <c r="J66" s="221">
        <f>J136</f>
        <v>0</v>
      </c>
      <c r="K66" s="218"/>
      <c r="L66" s="22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7"/>
      <c r="C67" s="218"/>
      <c r="D67" s="219" t="s">
        <v>184</v>
      </c>
      <c r="E67" s="220"/>
      <c r="F67" s="220"/>
      <c r="G67" s="220"/>
      <c r="H67" s="220"/>
      <c r="I67" s="220"/>
      <c r="J67" s="221">
        <f>J147</f>
        <v>0</v>
      </c>
      <c r="K67" s="218"/>
      <c r="L67" s="22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8"/>
      <c r="C68" s="169"/>
      <c r="D68" s="170" t="s">
        <v>185</v>
      </c>
      <c r="E68" s="171"/>
      <c r="F68" s="171"/>
      <c r="G68" s="171"/>
      <c r="H68" s="171"/>
      <c r="I68" s="171"/>
      <c r="J68" s="172">
        <f>J150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7"/>
      <c r="C69" s="218"/>
      <c r="D69" s="219" t="s">
        <v>186</v>
      </c>
      <c r="E69" s="220"/>
      <c r="F69" s="220"/>
      <c r="G69" s="220"/>
      <c r="H69" s="220"/>
      <c r="I69" s="220"/>
      <c r="J69" s="221">
        <f>J151</f>
        <v>0</v>
      </c>
      <c r="K69" s="218"/>
      <c r="L69" s="22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7"/>
      <c r="C70" s="218"/>
      <c r="D70" s="219" t="s">
        <v>187</v>
      </c>
      <c r="E70" s="220"/>
      <c r="F70" s="220"/>
      <c r="G70" s="220"/>
      <c r="H70" s="220"/>
      <c r="I70" s="220"/>
      <c r="J70" s="221">
        <f>J303</f>
        <v>0</v>
      </c>
      <c r="K70" s="218"/>
      <c r="L70" s="22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17"/>
      <c r="C71" s="218"/>
      <c r="D71" s="219" t="s">
        <v>188</v>
      </c>
      <c r="E71" s="220"/>
      <c r="F71" s="220"/>
      <c r="G71" s="220"/>
      <c r="H71" s="220"/>
      <c r="I71" s="220"/>
      <c r="J71" s="221">
        <f>J367</f>
        <v>0</v>
      </c>
      <c r="K71" s="218"/>
      <c r="L71" s="22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17"/>
      <c r="C72" s="218"/>
      <c r="D72" s="219" t="s">
        <v>189</v>
      </c>
      <c r="E72" s="220"/>
      <c r="F72" s="220"/>
      <c r="G72" s="220"/>
      <c r="H72" s="220"/>
      <c r="I72" s="220"/>
      <c r="J72" s="221">
        <f>J394</f>
        <v>0</v>
      </c>
      <c r="K72" s="218"/>
      <c r="L72" s="22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12" customFormat="1" ht="19.92" customHeight="1">
      <c r="A73" s="12"/>
      <c r="B73" s="217"/>
      <c r="C73" s="218"/>
      <c r="D73" s="219" t="s">
        <v>190</v>
      </c>
      <c r="E73" s="220"/>
      <c r="F73" s="220"/>
      <c r="G73" s="220"/>
      <c r="H73" s="220"/>
      <c r="I73" s="220"/>
      <c r="J73" s="221">
        <f>J413</f>
        <v>0</v>
      </c>
      <c r="K73" s="218"/>
      <c r="L73" s="22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="12" customFormat="1" ht="19.92" customHeight="1">
      <c r="A74" s="12"/>
      <c r="B74" s="217"/>
      <c r="C74" s="218"/>
      <c r="D74" s="219" t="s">
        <v>191</v>
      </c>
      <c r="E74" s="220"/>
      <c r="F74" s="220"/>
      <c r="G74" s="220"/>
      <c r="H74" s="220"/>
      <c r="I74" s="220"/>
      <c r="J74" s="221">
        <f>J430</f>
        <v>0</v>
      </c>
      <c r="K74" s="218"/>
      <c r="L74" s="22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12" customFormat="1" ht="19.92" customHeight="1">
      <c r="A75" s="12"/>
      <c r="B75" s="217"/>
      <c r="C75" s="218"/>
      <c r="D75" s="219" t="s">
        <v>995</v>
      </c>
      <c r="E75" s="220"/>
      <c r="F75" s="220"/>
      <c r="G75" s="220"/>
      <c r="H75" s="220"/>
      <c r="I75" s="220"/>
      <c r="J75" s="221">
        <f>J445</f>
        <v>0</v>
      </c>
      <c r="K75" s="218"/>
      <c r="L75" s="22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115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63" t="str">
        <f>E7</f>
        <v>Rekonstrukce plochých střech ZŠ Aléská, Bílina</v>
      </c>
      <c r="F85" s="35"/>
      <c r="G85" s="35"/>
      <c r="H85" s="35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108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E9</f>
        <v>SO 08 - Střecha F</v>
      </c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F12</f>
        <v xml:space="preserve"> </v>
      </c>
      <c r="G89" s="43"/>
      <c r="H89" s="43"/>
      <c r="I89" s="35" t="s">
        <v>23</v>
      </c>
      <c r="J89" s="75" t="str">
        <f>IF(J12="","",J12)</f>
        <v>31. 1. 2024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E15</f>
        <v>Město Bílina</v>
      </c>
      <c r="G91" s="43"/>
      <c r="H91" s="43"/>
      <c r="I91" s="35" t="s">
        <v>31</v>
      </c>
      <c r="J91" s="39" t="str">
        <f>E21</f>
        <v>DEKPROJEKT s.r.o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5.65" customHeight="1">
      <c r="A92" s="41"/>
      <c r="B92" s="42"/>
      <c r="C92" s="35" t="s">
        <v>29</v>
      </c>
      <c r="D92" s="43"/>
      <c r="E92" s="43"/>
      <c r="F92" s="30" t="str">
        <f>IF(E18="","",E18)</f>
        <v>Vyplň údaj</v>
      </c>
      <c r="G92" s="43"/>
      <c r="H92" s="43"/>
      <c r="I92" s="35" t="s">
        <v>34</v>
      </c>
      <c r="J92" s="39" t="str">
        <f>E24</f>
        <v>OTRUBA &amp; PARTNER, s.r.o.</v>
      </c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0" customFormat="1" ht="29.28" customHeight="1">
      <c r="A94" s="174"/>
      <c r="B94" s="175"/>
      <c r="C94" s="176" t="s">
        <v>116</v>
      </c>
      <c r="D94" s="177" t="s">
        <v>57</v>
      </c>
      <c r="E94" s="177" t="s">
        <v>53</v>
      </c>
      <c r="F94" s="177" t="s">
        <v>54</v>
      </c>
      <c r="G94" s="177" t="s">
        <v>117</v>
      </c>
      <c r="H94" s="177" t="s">
        <v>118</v>
      </c>
      <c r="I94" s="177" t="s">
        <v>119</v>
      </c>
      <c r="J94" s="177" t="s">
        <v>112</v>
      </c>
      <c r="K94" s="178" t="s">
        <v>120</v>
      </c>
      <c r="L94" s="179"/>
      <c r="M94" s="95" t="s">
        <v>19</v>
      </c>
      <c r="N94" s="96" t="s">
        <v>42</v>
      </c>
      <c r="O94" s="96" t="s">
        <v>121</v>
      </c>
      <c r="P94" s="96" t="s">
        <v>122</v>
      </c>
      <c r="Q94" s="96" t="s">
        <v>123</v>
      </c>
      <c r="R94" s="96" t="s">
        <v>124</v>
      </c>
      <c r="S94" s="96" t="s">
        <v>125</v>
      </c>
      <c r="T94" s="97" t="s">
        <v>126</v>
      </c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</row>
    <row r="95" s="2" customFormat="1" ht="22.8" customHeight="1">
      <c r="A95" s="41"/>
      <c r="B95" s="42"/>
      <c r="C95" s="102" t="s">
        <v>127</v>
      </c>
      <c r="D95" s="43"/>
      <c r="E95" s="43"/>
      <c r="F95" s="43"/>
      <c r="G95" s="43"/>
      <c r="H95" s="43"/>
      <c r="I95" s="43"/>
      <c r="J95" s="180">
        <f>BK95</f>
        <v>0</v>
      </c>
      <c r="K95" s="43"/>
      <c r="L95" s="47"/>
      <c r="M95" s="98"/>
      <c r="N95" s="181"/>
      <c r="O95" s="99"/>
      <c r="P95" s="182">
        <f>P96+P150</f>
        <v>0</v>
      </c>
      <c r="Q95" s="99"/>
      <c r="R95" s="182">
        <f>R96+R150</f>
        <v>15.447926580000001</v>
      </c>
      <c r="S95" s="99"/>
      <c r="T95" s="183">
        <f>T96+T150</f>
        <v>0.81157980000000007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71</v>
      </c>
      <c r="AU95" s="20" t="s">
        <v>113</v>
      </c>
      <c r="BK95" s="184">
        <f>BK96+BK150</f>
        <v>0</v>
      </c>
    </row>
    <row r="96" s="11" customFormat="1" ht="25.92" customHeight="1">
      <c r="A96" s="11"/>
      <c r="B96" s="185"/>
      <c r="C96" s="186"/>
      <c r="D96" s="187" t="s">
        <v>71</v>
      </c>
      <c r="E96" s="188" t="s">
        <v>192</v>
      </c>
      <c r="F96" s="188" t="s">
        <v>193</v>
      </c>
      <c r="G96" s="186"/>
      <c r="H96" s="186"/>
      <c r="I96" s="189"/>
      <c r="J96" s="190">
        <f>BK96</f>
        <v>0</v>
      </c>
      <c r="K96" s="186"/>
      <c r="L96" s="191"/>
      <c r="M96" s="192"/>
      <c r="N96" s="193"/>
      <c r="O96" s="193"/>
      <c r="P96" s="194">
        <f>P97+P120+P136+P147</f>
        <v>0</v>
      </c>
      <c r="Q96" s="193"/>
      <c r="R96" s="194">
        <f>R97+R120+R136+R147</f>
        <v>0.15031048</v>
      </c>
      <c r="S96" s="193"/>
      <c r="T96" s="195">
        <f>T97+T120+T136+T147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96" t="s">
        <v>80</v>
      </c>
      <c r="AT96" s="197" t="s">
        <v>71</v>
      </c>
      <c r="AU96" s="197" t="s">
        <v>72</v>
      </c>
      <c r="AY96" s="196" t="s">
        <v>130</v>
      </c>
      <c r="BK96" s="198">
        <f>BK97+BK120+BK136+BK147</f>
        <v>0</v>
      </c>
    </row>
    <row r="97" s="11" customFormat="1" ht="22.8" customHeight="1">
      <c r="A97" s="11"/>
      <c r="B97" s="185"/>
      <c r="C97" s="186"/>
      <c r="D97" s="187" t="s">
        <v>71</v>
      </c>
      <c r="E97" s="223" t="s">
        <v>151</v>
      </c>
      <c r="F97" s="223" t="s">
        <v>194</v>
      </c>
      <c r="G97" s="186"/>
      <c r="H97" s="186"/>
      <c r="I97" s="189"/>
      <c r="J97" s="224">
        <f>BK97</f>
        <v>0</v>
      </c>
      <c r="K97" s="186"/>
      <c r="L97" s="191"/>
      <c r="M97" s="192"/>
      <c r="N97" s="193"/>
      <c r="O97" s="193"/>
      <c r="P97" s="194">
        <f>P98</f>
        <v>0</v>
      </c>
      <c r="Q97" s="193"/>
      <c r="R97" s="194">
        <f>R98</f>
        <v>0.15031048</v>
      </c>
      <c r="S97" s="193"/>
      <c r="T97" s="195">
        <f>T98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6" t="s">
        <v>80</v>
      </c>
      <c r="AT97" s="197" t="s">
        <v>71</v>
      </c>
      <c r="AU97" s="197" t="s">
        <v>80</v>
      </c>
      <c r="AY97" s="196" t="s">
        <v>130</v>
      </c>
      <c r="BK97" s="198">
        <f>BK98</f>
        <v>0</v>
      </c>
    </row>
    <row r="98" s="11" customFormat="1" ht="20.88" customHeight="1">
      <c r="A98" s="11"/>
      <c r="B98" s="185"/>
      <c r="C98" s="186"/>
      <c r="D98" s="187" t="s">
        <v>71</v>
      </c>
      <c r="E98" s="223" t="s">
        <v>195</v>
      </c>
      <c r="F98" s="223" t="s">
        <v>196</v>
      </c>
      <c r="G98" s="186"/>
      <c r="H98" s="186"/>
      <c r="I98" s="189"/>
      <c r="J98" s="224">
        <f>BK98</f>
        <v>0</v>
      </c>
      <c r="K98" s="186"/>
      <c r="L98" s="191"/>
      <c r="M98" s="192"/>
      <c r="N98" s="193"/>
      <c r="O98" s="193"/>
      <c r="P98" s="194">
        <f>SUM(P99:P119)</f>
        <v>0</v>
      </c>
      <c r="Q98" s="193"/>
      <c r="R98" s="194">
        <f>SUM(R99:R119)</f>
        <v>0.15031048</v>
      </c>
      <c r="S98" s="193"/>
      <c r="T98" s="195">
        <f>SUM(T99:T119)</f>
        <v>0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R98" s="196" t="s">
        <v>80</v>
      </c>
      <c r="AT98" s="197" t="s">
        <v>71</v>
      </c>
      <c r="AU98" s="197" t="s">
        <v>82</v>
      </c>
      <c r="AY98" s="196" t="s">
        <v>130</v>
      </c>
      <c r="BK98" s="198">
        <f>SUM(BK99:BK119)</f>
        <v>0</v>
      </c>
    </row>
    <row r="99" s="2" customFormat="1" ht="16.5" customHeight="1">
      <c r="A99" s="41"/>
      <c r="B99" s="42"/>
      <c r="C99" s="199" t="s">
        <v>80</v>
      </c>
      <c r="D99" s="199" t="s">
        <v>131</v>
      </c>
      <c r="E99" s="200" t="s">
        <v>197</v>
      </c>
      <c r="F99" s="201" t="s">
        <v>198</v>
      </c>
      <c r="G99" s="202" t="s">
        <v>199</v>
      </c>
      <c r="H99" s="203">
        <v>14.75</v>
      </c>
      <c r="I99" s="204"/>
      <c r="J99" s="205">
        <f>ROUND(I99*H99,2)</f>
        <v>0</v>
      </c>
      <c r="K99" s="201" t="s">
        <v>200</v>
      </c>
      <c r="L99" s="47"/>
      <c r="M99" s="206" t="s">
        <v>19</v>
      </c>
      <c r="N99" s="207" t="s">
        <v>43</v>
      </c>
      <c r="O99" s="87"/>
      <c r="P99" s="208">
        <f>O99*H99</f>
        <v>0</v>
      </c>
      <c r="Q99" s="208">
        <v>0.00020000000000000001</v>
      </c>
      <c r="R99" s="208">
        <f>Q99*H99</f>
        <v>0.0029499999999999999</v>
      </c>
      <c r="S99" s="208">
        <v>0</v>
      </c>
      <c r="T99" s="20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0" t="s">
        <v>144</v>
      </c>
      <c r="AT99" s="210" t="s">
        <v>131</v>
      </c>
      <c r="AU99" s="210" t="s">
        <v>140</v>
      </c>
      <c r="AY99" s="20" t="s">
        <v>130</v>
      </c>
      <c r="BE99" s="211">
        <f>IF(N99="základní",J99,0)</f>
        <v>0</v>
      </c>
      <c r="BF99" s="211">
        <f>IF(N99="snížená",J99,0)</f>
        <v>0</v>
      </c>
      <c r="BG99" s="211">
        <f>IF(N99="zákl. přenesená",J99,0)</f>
        <v>0</v>
      </c>
      <c r="BH99" s="211">
        <f>IF(N99="sníž. přenesená",J99,0)</f>
        <v>0</v>
      </c>
      <c r="BI99" s="211">
        <f>IF(N99="nulová",J99,0)</f>
        <v>0</v>
      </c>
      <c r="BJ99" s="20" t="s">
        <v>80</v>
      </c>
      <c r="BK99" s="211">
        <f>ROUND(I99*H99,2)</f>
        <v>0</v>
      </c>
      <c r="BL99" s="20" t="s">
        <v>144</v>
      </c>
      <c r="BM99" s="210" t="s">
        <v>1624</v>
      </c>
    </row>
    <row r="100" s="2" customFormat="1">
      <c r="A100" s="41"/>
      <c r="B100" s="42"/>
      <c r="C100" s="43"/>
      <c r="D100" s="225" t="s">
        <v>202</v>
      </c>
      <c r="E100" s="43"/>
      <c r="F100" s="226" t="s">
        <v>203</v>
      </c>
      <c r="G100" s="43"/>
      <c r="H100" s="43"/>
      <c r="I100" s="227"/>
      <c r="J100" s="43"/>
      <c r="K100" s="43"/>
      <c r="L100" s="47"/>
      <c r="M100" s="228"/>
      <c r="N100" s="22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202</v>
      </c>
      <c r="AU100" s="20" t="s">
        <v>140</v>
      </c>
    </row>
    <row r="101" s="2" customFormat="1" ht="37.8" customHeight="1">
      <c r="A101" s="41"/>
      <c r="B101" s="42"/>
      <c r="C101" s="199" t="s">
        <v>82</v>
      </c>
      <c r="D101" s="199" t="s">
        <v>131</v>
      </c>
      <c r="E101" s="200" t="s">
        <v>204</v>
      </c>
      <c r="F101" s="201" t="s">
        <v>205</v>
      </c>
      <c r="G101" s="202" t="s">
        <v>199</v>
      </c>
      <c r="H101" s="203">
        <v>9.8339999999999996</v>
      </c>
      <c r="I101" s="204"/>
      <c r="J101" s="205">
        <f>ROUND(I101*H101,2)</f>
        <v>0</v>
      </c>
      <c r="K101" s="201" t="s">
        <v>200</v>
      </c>
      <c r="L101" s="47"/>
      <c r="M101" s="206" t="s">
        <v>19</v>
      </c>
      <c r="N101" s="207" t="s">
        <v>43</v>
      </c>
      <c r="O101" s="87"/>
      <c r="P101" s="208">
        <f>O101*H101</f>
        <v>0</v>
      </c>
      <c r="Q101" s="208">
        <v>0.0085199999999999998</v>
      </c>
      <c r="R101" s="208">
        <f>Q101*H101</f>
        <v>0.083785680000000001</v>
      </c>
      <c r="S101" s="208">
        <v>0</v>
      </c>
      <c r="T101" s="20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0" t="s">
        <v>144</v>
      </c>
      <c r="AT101" s="210" t="s">
        <v>131</v>
      </c>
      <c r="AU101" s="210" t="s">
        <v>140</v>
      </c>
      <c r="AY101" s="20" t="s">
        <v>130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20" t="s">
        <v>80</v>
      </c>
      <c r="BK101" s="211">
        <f>ROUND(I101*H101,2)</f>
        <v>0</v>
      </c>
      <c r="BL101" s="20" t="s">
        <v>144</v>
      </c>
      <c r="BM101" s="210" t="s">
        <v>1625</v>
      </c>
    </row>
    <row r="102" s="2" customFormat="1">
      <c r="A102" s="41"/>
      <c r="B102" s="42"/>
      <c r="C102" s="43"/>
      <c r="D102" s="225" t="s">
        <v>202</v>
      </c>
      <c r="E102" s="43"/>
      <c r="F102" s="226" t="s">
        <v>207</v>
      </c>
      <c r="G102" s="43"/>
      <c r="H102" s="43"/>
      <c r="I102" s="227"/>
      <c r="J102" s="43"/>
      <c r="K102" s="43"/>
      <c r="L102" s="47"/>
      <c r="M102" s="228"/>
      <c r="N102" s="229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202</v>
      </c>
      <c r="AU102" s="20" t="s">
        <v>140</v>
      </c>
    </row>
    <row r="103" s="13" customFormat="1">
      <c r="A103" s="13"/>
      <c r="B103" s="230"/>
      <c r="C103" s="231"/>
      <c r="D103" s="232" t="s">
        <v>208</v>
      </c>
      <c r="E103" s="233" t="s">
        <v>19</v>
      </c>
      <c r="F103" s="234" t="s">
        <v>209</v>
      </c>
      <c r="G103" s="231"/>
      <c r="H103" s="233" t="s">
        <v>19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208</v>
      </c>
      <c r="AU103" s="240" t="s">
        <v>140</v>
      </c>
      <c r="AV103" s="13" t="s">
        <v>80</v>
      </c>
      <c r="AW103" s="13" t="s">
        <v>33</v>
      </c>
      <c r="AX103" s="13" t="s">
        <v>72</v>
      </c>
      <c r="AY103" s="240" t="s">
        <v>130</v>
      </c>
    </row>
    <row r="104" s="13" customFormat="1">
      <c r="A104" s="13"/>
      <c r="B104" s="230"/>
      <c r="C104" s="231"/>
      <c r="D104" s="232" t="s">
        <v>208</v>
      </c>
      <c r="E104" s="233" t="s">
        <v>19</v>
      </c>
      <c r="F104" s="234" t="s">
        <v>210</v>
      </c>
      <c r="G104" s="231"/>
      <c r="H104" s="233" t="s">
        <v>19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208</v>
      </c>
      <c r="AU104" s="240" t="s">
        <v>140</v>
      </c>
      <c r="AV104" s="13" t="s">
        <v>80</v>
      </c>
      <c r="AW104" s="13" t="s">
        <v>33</v>
      </c>
      <c r="AX104" s="13" t="s">
        <v>72</v>
      </c>
      <c r="AY104" s="240" t="s">
        <v>130</v>
      </c>
    </row>
    <row r="105" s="14" customFormat="1">
      <c r="A105" s="14"/>
      <c r="B105" s="241"/>
      <c r="C105" s="242"/>
      <c r="D105" s="232" t="s">
        <v>208</v>
      </c>
      <c r="E105" s="243" t="s">
        <v>19</v>
      </c>
      <c r="F105" s="244" t="s">
        <v>1626</v>
      </c>
      <c r="G105" s="242"/>
      <c r="H105" s="245">
        <v>9.8339999999999996</v>
      </c>
      <c r="I105" s="246"/>
      <c r="J105" s="242"/>
      <c r="K105" s="242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208</v>
      </c>
      <c r="AU105" s="251" t="s">
        <v>140</v>
      </c>
      <c r="AV105" s="14" t="s">
        <v>82</v>
      </c>
      <c r="AW105" s="14" t="s">
        <v>33</v>
      </c>
      <c r="AX105" s="14" t="s">
        <v>72</v>
      </c>
      <c r="AY105" s="251" t="s">
        <v>130</v>
      </c>
    </row>
    <row r="106" s="15" customFormat="1">
      <c r="A106" s="15"/>
      <c r="B106" s="252"/>
      <c r="C106" s="253"/>
      <c r="D106" s="232" t="s">
        <v>208</v>
      </c>
      <c r="E106" s="254" t="s">
        <v>19</v>
      </c>
      <c r="F106" s="255" t="s">
        <v>212</v>
      </c>
      <c r="G106" s="253"/>
      <c r="H106" s="256">
        <v>9.8339999999999996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2" t="s">
        <v>208</v>
      </c>
      <c r="AU106" s="262" t="s">
        <v>140</v>
      </c>
      <c r="AV106" s="15" t="s">
        <v>144</v>
      </c>
      <c r="AW106" s="15" t="s">
        <v>33</v>
      </c>
      <c r="AX106" s="15" t="s">
        <v>80</v>
      </c>
      <c r="AY106" s="262" t="s">
        <v>130</v>
      </c>
    </row>
    <row r="107" s="2" customFormat="1" ht="16.5" customHeight="1">
      <c r="A107" s="41"/>
      <c r="B107" s="42"/>
      <c r="C107" s="263" t="s">
        <v>140</v>
      </c>
      <c r="D107" s="263" t="s">
        <v>213</v>
      </c>
      <c r="E107" s="264" t="s">
        <v>214</v>
      </c>
      <c r="F107" s="265" t="s">
        <v>215</v>
      </c>
      <c r="G107" s="266" t="s">
        <v>199</v>
      </c>
      <c r="H107" s="267">
        <v>10.326000000000001</v>
      </c>
      <c r="I107" s="268"/>
      <c r="J107" s="269">
        <f>ROUND(I107*H107,2)</f>
        <v>0</v>
      </c>
      <c r="K107" s="265" t="s">
        <v>200</v>
      </c>
      <c r="L107" s="270"/>
      <c r="M107" s="271" t="s">
        <v>19</v>
      </c>
      <c r="N107" s="272" t="s">
        <v>43</v>
      </c>
      <c r="O107" s="87"/>
      <c r="P107" s="208">
        <f>O107*H107</f>
        <v>0</v>
      </c>
      <c r="Q107" s="208">
        <v>0.0023</v>
      </c>
      <c r="R107" s="208">
        <f>Q107*H107</f>
        <v>0.023749800000000001</v>
      </c>
      <c r="S107" s="208">
        <v>0</v>
      </c>
      <c r="T107" s="209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0" t="s">
        <v>159</v>
      </c>
      <c r="AT107" s="210" t="s">
        <v>213</v>
      </c>
      <c r="AU107" s="210" t="s">
        <v>140</v>
      </c>
      <c r="AY107" s="20" t="s">
        <v>130</v>
      </c>
      <c r="BE107" s="211">
        <f>IF(N107="základní",J107,0)</f>
        <v>0</v>
      </c>
      <c r="BF107" s="211">
        <f>IF(N107="snížená",J107,0)</f>
        <v>0</v>
      </c>
      <c r="BG107" s="211">
        <f>IF(N107="zákl. přenesená",J107,0)</f>
        <v>0</v>
      </c>
      <c r="BH107" s="211">
        <f>IF(N107="sníž. přenesená",J107,0)</f>
        <v>0</v>
      </c>
      <c r="BI107" s="211">
        <f>IF(N107="nulová",J107,0)</f>
        <v>0</v>
      </c>
      <c r="BJ107" s="20" t="s">
        <v>80</v>
      </c>
      <c r="BK107" s="211">
        <f>ROUND(I107*H107,2)</f>
        <v>0</v>
      </c>
      <c r="BL107" s="20" t="s">
        <v>144</v>
      </c>
      <c r="BM107" s="210" t="s">
        <v>1627</v>
      </c>
    </row>
    <row r="108" s="13" customFormat="1">
      <c r="A108" s="13"/>
      <c r="B108" s="230"/>
      <c r="C108" s="231"/>
      <c r="D108" s="232" t="s">
        <v>208</v>
      </c>
      <c r="E108" s="233" t="s">
        <v>19</v>
      </c>
      <c r="F108" s="234" t="s">
        <v>217</v>
      </c>
      <c r="G108" s="231"/>
      <c r="H108" s="233" t="s">
        <v>19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208</v>
      </c>
      <c r="AU108" s="240" t="s">
        <v>140</v>
      </c>
      <c r="AV108" s="13" t="s">
        <v>80</v>
      </c>
      <c r="AW108" s="13" t="s">
        <v>33</v>
      </c>
      <c r="AX108" s="13" t="s">
        <v>72</v>
      </c>
      <c r="AY108" s="240" t="s">
        <v>130</v>
      </c>
    </row>
    <row r="109" s="13" customFormat="1">
      <c r="A109" s="13"/>
      <c r="B109" s="230"/>
      <c r="C109" s="231"/>
      <c r="D109" s="232" t="s">
        <v>208</v>
      </c>
      <c r="E109" s="233" t="s">
        <v>19</v>
      </c>
      <c r="F109" s="234" t="s">
        <v>209</v>
      </c>
      <c r="G109" s="231"/>
      <c r="H109" s="233" t="s">
        <v>19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208</v>
      </c>
      <c r="AU109" s="240" t="s">
        <v>140</v>
      </c>
      <c r="AV109" s="13" t="s">
        <v>80</v>
      </c>
      <c r="AW109" s="13" t="s">
        <v>33</v>
      </c>
      <c r="AX109" s="13" t="s">
        <v>72</v>
      </c>
      <c r="AY109" s="240" t="s">
        <v>130</v>
      </c>
    </row>
    <row r="110" s="13" customFormat="1">
      <c r="A110" s="13"/>
      <c r="B110" s="230"/>
      <c r="C110" s="231"/>
      <c r="D110" s="232" t="s">
        <v>208</v>
      </c>
      <c r="E110" s="233" t="s">
        <v>19</v>
      </c>
      <c r="F110" s="234" t="s">
        <v>210</v>
      </c>
      <c r="G110" s="231"/>
      <c r="H110" s="233" t="s">
        <v>19</v>
      </c>
      <c r="I110" s="235"/>
      <c r="J110" s="231"/>
      <c r="K110" s="231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208</v>
      </c>
      <c r="AU110" s="240" t="s">
        <v>140</v>
      </c>
      <c r="AV110" s="13" t="s">
        <v>80</v>
      </c>
      <c r="AW110" s="13" t="s">
        <v>33</v>
      </c>
      <c r="AX110" s="13" t="s">
        <v>72</v>
      </c>
      <c r="AY110" s="240" t="s">
        <v>130</v>
      </c>
    </row>
    <row r="111" s="14" customFormat="1">
      <c r="A111" s="14"/>
      <c r="B111" s="241"/>
      <c r="C111" s="242"/>
      <c r="D111" s="232" t="s">
        <v>208</v>
      </c>
      <c r="E111" s="243" t="s">
        <v>19</v>
      </c>
      <c r="F111" s="244" t="s">
        <v>1626</v>
      </c>
      <c r="G111" s="242"/>
      <c r="H111" s="245">
        <v>9.8339999999999996</v>
      </c>
      <c r="I111" s="246"/>
      <c r="J111" s="242"/>
      <c r="K111" s="242"/>
      <c r="L111" s="247"/>
      <c r="M111" s="248"/>
      <c r="N111" s="249"/>
      <c r="O111" s="249"/>
      <c r="P111" s="249"/>
      <c r="Q111" s="249"/>
      <c r="R111" s="249"/>
      <c r="S111" s="249"/>
      <c r="T111" s="25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1" t="s">
        <v>208</v>
      </c>
      <c r="AU111" s="251" t="s">
        <v>140</v>
      </c>
      <c r="AV111" s="14" t="s">
        <v>82</v>
      </c>
      <c r="AW111" s="14" t="s">
        <v>33</v>
      </c>
      <c r="AX111" s="14" t="s">
        <v>72</v>
      </c>
      <c r="AY111" s="251" t="s">
        <v>130</v>
      </c>
    </row>
    <row r="112" s="15" customFormat="1">
      <c r="A112" s="15"/>
      <c r="B112" s="252"/>
      <c r="C112" s="253"/>
      <c r="D112" s="232" t="s">
        <v>208</v>
      </c>
      <c r="E112" s="254" t="s">
        <v>19</v>
      </c>
      <c r="F112" s="255" t="s">
        <v>212</v>
      </c>
      <c r="G112" s="253"/>
      <c r="H112" s="256">
        <v>9.8339999999999996</v>
      </c>
      <c r="I112" s="257"/>
      <c r="J112" s="253"/>
      <c r="K112" s="253"/>
      <c r="L112" s="258"/>
      <c r="M112" s="259"/>
      <c r="N112" s="260"/>
      <c r="O112" s="260"/>
      <c r="P112" s="260"/>
      <c r="Q112" s="260"/>
      <c r="R112" s="260"/>
      <c r="S112" s="260"/>
      <c r="T112" s="261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2" t="s">
        <v>208</v>
      </c>
      <c r="AU112" s="262" t="s">
        <v>140</v>
      </c>
      <c r="AV112" s="15" t="s">
        <v>144</v>
      </c>
      <c r="AW112" s="15" t="s">
        <v>33</v>
      </c>
      <c r="AX112" s="15" t="s">
        <v>80</v>
      </c>
      <c r="AY112" s="262" t="s">
        <v>130</v>
      </c>
    </row>
    <row r="113" s="14" customFormat="1">
      <c r="A113" s="14"/>
      <c r="B113" s="241"/>
      <c r="C113" s="242"/>
      <c r="D113" s="232" t="s">
        <v>208</v>
      </c>
      <c r="E113" s="242"/>
      <c r="F113" s="244" t="s">
        <v>1628</v>
      </c>
      <c r="G113" s="242"/>
      <c r="H113" s="245">
        <v>10.326000000000001</v>
      </c>
      <c r="I113" s="246"/>
      <c r="J113" s="242"/>
      <c r="K113" s="242"/>
      <c r="L113" s="247"/>
      <c r="M113" s="248"/>
      <c r="N113" s="249"/>
      <c r="O113" s="249"/>
      <c r="P113" s="249"/>
      <c r="Q113" s="249"/>
      <c r="R113" s="249"/>
      <c r="S113" s="249"/>
      <c r="T113" s="25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1" t="s">
        <v>208</v>
      </c>
      <c r="AU113" s="251" t="s">
        <v>140</v>
      </c>
      <c r="AV113" s="14" t="s">
        <v>82</v>
      </c>
      <c r="AW113" s="14" t="s">
        <v>4</v>
      </c>
      <c r="AX113" s="14" t="s">
        <v>80</v>
      </c>
      <c r="AY113" s="251" t="s">
        <v>130</v>
      </c>
    </row>
    <row r="114" s="2" customFormat="1" ht="24.15" customHeight="1">
      <c r="A114" s="41"/>
      <c r="B114" s="42"/>
      <c r="C114" s="199" t="s">
        <v>144</v>
      </c>
      <c r="D114" s="199" t="s">
        <v>131</v>
      </c>
      <c r="E114" s="200" t="s">
        <v>219</v>
      </c>
      <c r="F114" s="201" t="s">
        <v>220</v>
      </c>
      <c r="G114" s="202" t="s">
        <v>199</v>
      </c>
      <c r="H114" s="203">
        <v>14.75</v>
      </c>
      <c r="I114" s="204"/>
      <c r="J114" s="205">
        <f>ROUND(I114*H114,2)</f>
        <v>0</v>
      </c>
      <c r="K114" s="201" t="s">
        <v>200</v>
      </c>
      <c r="L114" s="47"/>
      <c r="M114" s="206" t="s">
        <v>19</v>
      </c>
      <c r="N114" s="207" t="s">
        <v>43</v>
      </c>
      <c r="O114" s="87"/>
      <c r="P114" s="208">
        <f>O114*H114</f>
        <v>0</v>
      </c>
      <c r="Q114" s="208">
        <v>0.0027000000000000001</v>
      </c>
      <c r="R114" s="208">
        <f>Q114*H114</f>
        <v>0.039824999999999999</v>
      </c>
      <c r="S114" s="208">
        <v>0</v>
      </c>
      <c r="T114" s="20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0" t="s">
        <v>144</v>
      </c>
      <c r="AT114" s="210" t="s">
        <v>131</v>
      </c>
      <c r="AU114" s="210" t="s">
        <v>140</v>
      </c>
      <c r="AY114" s="20" t="s">
        <v>130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0" t="s">
        <v>80</v>
      </c>
      <c r="BK114" s="211">
        <f>ROUND(I114*H114,2)</f>
        <v>0</v>
      </c>
      <c r="BL114" s="20" t="s">
        <v>144</v>
      </c>
      <c r="BM114" s="210" t="s">
        <v>1629</v>
      </c>
    </row>
    <row r="115" s="2" customFormat="1">
      <c r="A115" s="41"/>
      <c r="B115" s="42"/>
      <c r="C115" s="43"/>
      <c r="D115" s="225" t="s">
        <v>202</v>
      </c>
      <c r="E115" s="43"/>
      <c r="F115" s="226" t="s">
        <v>222</v>
      </c>
      <c r="G115" s="43"/>
      <c r="H115" s="43"/>
      <c r="I115" s="227"/>
      <c r="J115" s="43"/>
      <c r="K115" s="43"/>
      <c r="L115" s="47"/>
      <c r="M115" s="228"/>
      <c r="N115" s="229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202</v>
      </c>
      <c r="AU115" s="20" t="s">
        <v>140</v>
      </c>
    </row>
    <row r="116" s="13" customFormat="1">
      <c r="A116" s="13"/>
      <c r="B116" s="230"/>
      <c r="C116" s="231"/>
      <c r="D116" s="232" t="s">
        <v>208</v>
      </c>
      <c r="E116" s="233" t="s">
        <v>19</v>
      </c>
      <c r="F116" s="234" t="s">
        <v>209</v>
      </c>
      <c r="G116" s="231"/>
      <c r="H116" s="233" t="s">
        <v>19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208</v>
      </c>
      <c r="AU116" s="240" t="s">
        <v>140</v>
      </c>
      <c r="AV116" s="13" t="s">
        <v>80</v>
      </c>
      <c r="AW116" s="13" t="s">
        <v>33</v>
      </c>
      <c r="AX116" s="13" t="s">
        <v>72</v>
      </c>
      <c r="AY116" s="240" t="s">
        <v>130</v>
      </c>
    </row>
    <row r="117" s="13" customFormat="1">
      <c r="A117" s="13"/>
      <c r="B117" s="230"/>
      <c r="C117" s="231"/>
      <c r="D117" s="232" t="s">
        <v>208</v>
      </c>
      <c r="E117" s="233" t="s">
        <v>19</v>
      </c>
      <c r="F117" s="234" t="s">
        <v>210</v>
      </c>
      <c r="G117" s="231"/>
      <c r="H117" s="233" t="s">
        <v>19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208</v>
      </c>
      <c r="AU117" s="240" t="s">
        <v>140</v>
      </c>
      <c r="AV117" s="13" t="s">
        <v>80</v>
      </c>
      <c r="AW117" s="13" t="s">
        <v>33</v>
      </c>
      <c r="AX117" s="13" t="s">
        <v>72</v>
      </c>
      <c r="AY117" s="240" t="s">
        <v>130</v>
      </c>
    </row>
    <row r="118" s="14" customFormat="1">
      <c r="A118" s="14"/>
      <c r="B118" s="241"/>
      <c r="C118" s="242"/>
      <c r="D118" s="232" t="s">
        <v>208</v>
      </c>
      <c r="E118" s="243" t="s">
        <v>19</v>
      </c>
      <c r="F118" s="244" t="s">
        <v>1630</v>
      </c>
      <c r="G118" s="242"/>
      <c r="H118" s="245">
        <v>14.75</v>
      </c>
      <c r="I118" s="246"/>
      <c r="J118" s="242"/>
      <c r="K118" s="242"/>
      <c r="L118" s="247"/>
      <c r="M118" s="248"/>
      <c r="N118" s="249"/>
      <c r="O118" s="249"/>
      <c r="P118" s="249"/>
      <c r="Q118" s="249"/>
      <c r="R118" s="249"/>
      <c r="S118" s="249"/>
      <c r="T118" s="25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1" t="s">
        <v>208</v>
      </c>
      <c r="AU118" s="251" t="s">
        <v>140</v>
      </c>
      <c r="AV118" s="14" t="s">
        <v>82</v>
      </c>
      <c r="AW118" s="14" t="s">
        <v>33</v>
      </c>
      <c r="AX118" s="14" t="s">
        <v>72</v>
      </c>
      <c r="AY118" s="251" t="s">
        <v>130</v>
      </c>
    </row>
    <row r="119" s="15" customFormat="1">
      <c r="A119" s="15"/>
      <c r="B119" s="252"/>
      <c r="C119" s="253"/>
      <c r="D119" s="232" t="s">
        <v>208</v>
      </c>
      <c r="E119" s="254" t="s">
        <v>19</v>
      </c>
      <c r="F119" s="255" t="s">
        <v>212</v>
      </c>
      <c r="G119" s="253"/>
      <c r="H119" s="256">
        <v>14.75</v>
      </c>
      <c r="I119" s="257"/>
      <c r="J119" s="253"/>
      <c r="K119" s="253"/>
      <c r="L119" s="258"/>
      <c r="M119" s="259"/>
      <c r="N119" s="260"/>
      <c r="O119" s="260"/>
      <c r="P119" s="260"/>
      <c r="Q119" s="260"/>
      <c r="R119" s="260"/>
      <c r="S119" s="260"/>
      <c r="T119" s="261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2" t="s">
        <v>208</v>
      </c>
      <c r="AU119" s="262" t="s">
        <v>140</v>
      </c>
      <c r="AV119" s="15" t="s">
        <v>144</v>
      </c>
      <c r="AW119" s="15" t="s">
        <v>33</v>
      </c>
      <c r="AX119" s="15" t="s">
        <v>80</v>
      </c>
      <c r="AY119" s="262" t="s">
        <v>130</v>
      </c>
    </row>
    <row r="120" s="11" customFormat="1" ht="22.8" customHeight="1">
      <c r="A120" s="11"/>
      <c r="B120" s="185"/>
      <c r="C120" s="186"/>
      <c r="D120" s="187" t="s">
        <v>71</v>
      </c>
      <c r="E120" s="223" t="s">
        <v>164</v>
      </c>
      <c r="F120" s="223" t="s">
        <v>224</v>
      </c>
      <c r="G120" s="186"/>
      <c r="H120" s="186"/>
      <c r="I120" s="189"/>
      <c r="J120" s="224">
        <f>BK120</f>
        <v>0</v>
      </c>
      <c r="K120" s="186"/>
      <c r="L120" s="191"/>
      <c r="M120" s="192"/>
      <c r="N120" s="193"/>
      <c r="O120" s="193"/>
      <c r="P120" s="194">
        <f>P121+P133</f>
        <v>0</v>
      </c>
      <c r="Q120" s="193"/>
      <c r="R120" s="194">
        <f>R121+R133</f>
        <v>0</v>
      </c>
      <c r="S120" s="193"/>
      <c r="T120" s="195">
        <f>T121+T133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6" t="s">
        <v>80</v>
      </c>
      <c r="AT120" s="197" t="s">
        <v>71</v>
      </c>
      <c r="AU120" s="197" t="s">
        <v>80</v>
      </c>
      <c r="AY120" s="196" t="s">
        <v>130</v>
      </c>
      <c r="BK120" s="198">
        <f>BK121+BK133</f>
        <v>0</v>
      </c>
    </row>
    <row r="121" s="11" customFormat="1" ht="20.88" customHeight="1">
      <c r="A121" s="11"/>
      <c r="B121" s="185"/>
      <c r="C121" s="186"/>
      <c r="D121" s="187" t="s">
        <v>71</v>
      </c>
      <c r="E121" s="223" t="s">
        <v>225</v>
      </c>
      <c r="F121" s="223" t="s">
        <v>226</v>
      </c>
      <c r="G121" s="186"/>
      <c r="H121" s="186"/>
      <c r="I121" s="189"/>
      <c r="J121" s="224">
        <f>BK121</f>
        <v>0</v>
      </c>
      <c r="K121" s="186"/>
      <c r="L121" s="191"/>
      <c r="M121" s="192"/>
      <c r="N121" s="193"/>
      <c r="O121" s="193"/>
      <c r="P121" s="194">
        <f>SUM(P122:P132)</f>
        <v>0</v>
      </c>
      <c r="Q121" s="193"/>
      <c r="R121" s="194">
        <f>SUM(R122:R132)</f>
        <v>0</v>
      </c>
      <c r="S121" s="193"/>
      <c r="T121" s="195">
        <f>SUM(T122:T132)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196" t="s">
        <v>80</v>
      </c>
      <c r="AT121" s="197" t="s">
        <v>71</v>
      </c>
      <c r="AU121" s="197" t="s">
        <v>82</v>
      </c>
      <c r="AY121" s="196" t="s">
        <v>130</v>
      </c>
      <c r="BK121" s="198">
        <f>SUM(BK122:BK132)</f>
        <v>0</v>
      </c>
    </row>
    <row r="122" s="2" customFormat="1" ht="24.15" customHeight="1">
      <c r="A122" s="41"/>
      <c r="B122" s="42"/>
      <c r="C122" s="199" t="s">
        <v>129</v>
      </c>
      <c r="D122" s="199" t="s">
        <v>131</v>
      </c>
      <c r="E122" s="200" t="s">
        <v>227</v>
      </c>
      <c r="F122" s="201" t="s">
        <v>228</v>
      </c>
      <c r="G122" s="202" t="s">
        <v>199</v>
      </c>
      <c r="H122" s="203">
        <v>1160.1800000000001</v>
      </c>
      <c r="I122" s="204"/>
      <c r="J122" s="205">
        <f>ROUND(I122*H122,2)</f>
        <v>0</v>
      </c>
      <c r="K122" s="201" t="s">
        <v>200</v>
      </c>
      <c r="L122" s="47"/>
      <c r="M122" s="206" t="s">
        <v>19</v>
      </c>
      <c r="N122" s="207" t="s">
        <v>43</v>
      </c>
      <c r="O122" s="87"/>
      <c r="P122" s="208">
        <f>O122*H122</f>
        <v>0</v>
      </c>
      <c r="Q122" s="208">
        <v>0</v>
      </c>
      <c r="R122" s="208">
        <f>Q122*H122</f>
        <v>0</v>
      </c>
      <c r="S122" s="208">
        <v>0</v>
      </c>
      <c r="T122" s="20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0" t="s">
        <v>144</v>
      </c>
      <c r="AT122" s="210" t="s">
        <v>131</v>
      </c>
      <c r="AU122" s="210" t="s">
        <v>140</v>
      </c>
      <c r="AY122" s="20" t="s">
        <v>130</v>
      </c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20" t="s">
        <v>80</v>
      </c>
      <c r="BK122" s="211">
        <f>ROUND(I122*H122,2)</f>
        <v>0</v>
      </c>
      <c r="BL122" s="20" t="s">
        <v>144</v>
      </c>
      <c r="BM122" s="210" t="s">
        <v>1631</v>
      </c>
    </row>
    <row r="123" s="2" customFormat="1">
      <c r="A123" s="41"/>
      <c r="B123" s="42"/>
      <c r="C123" s="43"/>
      <c r="D123" s="225" t="s">
        <v>202</v>
      </c>
      <c r="E123" s="43"/>
      <c r="F123" s="226" t="s">
        <v>230</v>
      </c>
      <c r="G123" s="43"/>
      <c r="H123" s="43"/>
      <c r="I123" s="227"/>
      <c r="J123" s="43"/>
      <c r="K123" s="43"/>
      <c r="L123" s="47"/>
      <c r="M123" s="228"/>
      <c r="N123" s="229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202</v>
      </c>
      <c r="AU123" s="20" t="s">
        <v>140</v>
      </c>
    </row>
    <row r="124" s="14" customFormat="1">
      <c r="A124" s="14"/>
      <c r="B124" s="241"/>
      <c r="C124" s="242"/>
      <c r="D124" s="232" t="s">
        <v>208</v>
      </c>
      <c r="E124" s="243" t="s">
        <v>19</v>
      </c>
      <c r="F124" s="244" t="s">
        <v>1632</v>
      </c>
      <c r="G124" s="242"/>
      <c r="H124" s="245">
        <v>1074.3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208</v>
      </c>
      <c r="AU124" s="251" t="s">
        <v>140</v>
      </c>
      <c r="AV124" s="14" t="s">
        <v>82</v>
      </c>
      <c r="AW124" s="14" t="s">
        <v>33</v>
      </c>
      <c r="AX124" s="14" t="s">
        <v>72</v>
      </c>
      <c r="AY124" s="251" t="s">
        <v>130</v>
      </c>
    </row>
    <row r="125" s="14" customFormat="1">
      <c r="A125" s="14"/>
      <c r="B125" s="241"/>
      <c r="C125" s="242"/>
      <c r="D125" s="232" t="s">
        <v>208</v>
      </c>
      <c r="E125" s="243" t="s">
        <v>19</v>
      </c>
      <c r="F125" s="244" t="s">
        <v>1633</v>
      </c>
      <c r="G125" s="242"/>
      <c r="H125" s="245">
        <v>85.879999999999995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1" t="s">
        <v>208</v>
      </c>
      <c r="AU125" s="251" t="s">
        <v>140</v>
      </c>
      <c r="AV125" s="14" t="s">
        <v>82</v>
      </c>
      <c r="AW125" s="14" t="s">
        <v>33</v>
      </c>
      <c r="AX125" s="14" t="s">
        <v>72</v>
      </c>
      <c r="AY125" s="251" t="s">
        <v>130</v>
      </c>
    </row>
    <row r="126" s="15" customFormat="1">
      <c r="A126" s="15"/>
      <c r="B126" s="252"/>
      <c r="C126" s="253"/>
      <c r="D126" s="232" t="s">
        <v>208</v>
      </c>
      <c r="E126" s="254" t="s">
        <v>19</v>
      </c>
      <c r="F126" s="255" t="s">
        <v>212</v>
      </c>
      <c r="G126" s="253"/>
      <c r="H126" s="256">
        <v>1160.1799999999998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2" t="s">
        <v>208</v>
      </c>
      <c r="AU126" s="262" t="s">
        <v>140</v>
      </c>
      <c r="AV126" s="15" t="s">
        <v>144</v>
      </c>
      <c r="AW126" s="15" t="s">
        <v>33</v>
      </c>
      <c r="AX126" s="15" t="s">
        <v>80</v>
      </c>
      <c r="AY126" s="262" t="s">
        <v>130</v>
      </c>
    </row>
    <row r="127" s="2" customFormat="1" ht="24.15" customHeight="1">
      <c r="A127" s="41"/>
      <c r="B127" s="42"/>
      <c r="C127" s="199" t="s">
        <v>151</v>
      </c>
      <c r="D127" s="199" t="s">
        <v>131</v>
      </c>
      <c r="E127" s="200" t="s">
        <v>233</v>
      </c>
      <c r="F127" s="201" t="s">
        <v>234</v>
      </c>
      <c r="G127" s="202" t="s">
        <v>199</v>
      </c>
      <c r="H127" s="203">
        <v>34805.400000000001</v>
      </c>
      <c r="I127" s="204"/>
      <c r="J127" s="205">
        <f>ROUND(I127*H127,2)</f>
        <v>0</v>
      </c>
      <c r="K127" s="201" t="s">
        <v>200</v>
      </c>
      <c r="L127" s="47"/>
      <c r="M127" s="206" t="s">
        <v>19</v>
      </c>
      <c r="N127" s="207" t="s">
        <v>43</v>
      </c>
      <c r="O127" s="87"/>
      <c r="P127" s="208">
        <f>O127*H127</f>
        <v>0</v>
      </c>
      <c r="Q127" s="208">
        <v>0</v>
      </c>
      <c r="R127" s="208">
        <f>Q127*H127</f>
        <v>0</v>
      </c>
      <c r="S127" s="208">
        <v>0</v>
      </c>
      <c r="T127" s="209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0" t="s">
        <v>144</v>
      </c>
      <c r="AT127" s="210" t="s">
        <v>131</v>
      </c>
      <c r="AU127" s="210" t="s">
        <v>140</v>
      </c>
      <c r="AY127" s="20" t="s">
        <v>130</v>
      </c>
      <c r="BE127" s="211">
        <f>IF(N127="základní",J127,0)</f>
        <v>0</v>
      </c>
      <c r="BF127" s="211">
        <f>IF(N127="snížená",J127,0)</f>
        <v>0</v>
      </c>
      <c r="BG127" s="211">
        <f>IF(N127="zákl. přenesená",J127,0)</f>
        <v>0</v>
      </c>
      <c r="BH127" s="211">
        <f>IF(N127="sníž. přenesená",J127,0)</f>
        <v>0</v>
      </c>
      <c r="BI127" s="211">
        <f>IF(N127="nulová",J127,0)</f>
        <v>0</v>
      </c>
      <c r="BJ127" s="20" t="s">
        <v>80</v>
      </c>
      <c r="BK127" s="211">
        <f>ROUND(I127*H127,2)</f>
        <v>0</v>
      </c>
      <c r="BL127" s="20" t="s">
        <v>144</v>
      </c>
      <c r="BM127" s="210" t="s">
        <v>1634</v>
      </c>
    </row>
    <row r="128" s="2" customFormat="1">
      <c r="A128" s="41"/>
      <c r="B128" s="42"/>
      <c r="C128" s="43"/>
      <c r="D128" s="225" t="s">
        <v>202</v>
      </c>
      <c r="E128" s="43"/>
      <c r="F128" s="226" t="s">
        <v>236</v>
      </c>
      <c r="G128" s="43"/>
      <c r="H128" s="43"/>
      <c r="I128" s="227"/>
      <c r="J128" s="43"/>
      <c r="K128" s="43"/>
      <c r="L128" s="47"/>
      <c r="M128" s="228"/>
      <c r="N128" s="229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202</v>
      </c>
      <c r="AU128" s="20" t="s">
        <v>140</v>
      </c>
    </row>
    <row r="129" s="14" customFormat="1">
      <c r="A129" s="14"/>
      <c r="B129" s="241"/>
      <c r="C129" s="242"/>
      <c r="D129" s="232" t="s">
        <v>208</v>
      </c>
      <c r="E129" s="243" t="s">
        <v>19</v>
      </c>
      <c r="F129" s="244" t="s">
        <v>1635</v>
      </c>
      <c r="G129" s="242"/>
      <c r="H129" s="245">
        <v>34805.400000000001</v>
      </c>
      <c r="I129" s="246"/>
      <c r="J129" s="242"/>
      <c r="K129" s="242"/>
      <c r="L129" s="247"/>
      <c r="M129" s="248"/>
      <c r="N129" s="249"/>
      <c r="O129" s="249"/>
      <c r="P129" s="249"/>
      <c r="Q129" s="249"/>
      <c r="R129" s="249"/>
      <c r="S129" s="249"/>
      <c r="T129" s="25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1" t="s">
        <v>208</v>
      </c>
      <c r="AU129" s="251" t="s">
        <v>140</v>
      </c>
      <c r="AV129" s="14" t="s">
        <v>82</v>
      </c>
      <c r="AW129" s="14" t="s">
        <v>33</v>
      </c>
      <c r="AX129" s="14" t="s">
        <v>72</v>
      </c>
      <c r="AY129" s="251" t="s">
        <v>130</v>
      </c>
    </row>
    <row r="130" s="15" customFormat="1">
      <c r="A130" s="15"/>
      <c r="B130" s="252"/>
      <c r="C130" s="253"/>
      <c r="D130" s="232" t="s">
        <v>208</v>
      </c>
      <c r="E130" s="254" t="s">
        <v>19</v>
      </c>
      <c r="F130" s="255" t="s">
        <v>212</v>
      </c>
      <c r="G130" s="253"/>
      <c r="H130" s="256">
        <v>34805.400000000001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2" t="s">
        <v>208</v>
      </c>
      <c r="AU130" s="262" t="s">
        <v>140</v>
      </c>
      <c r="AV130" s="15" t="s">
        <v>144</v>
      </c>
      <c r="AW130" s="15" t="s">
        <v>33</v>
      </c>
      <c r="AX130" s="15" t="s">
        <v>80</v>
      </c>
      <c r="AY130" s="262" t="s">
        <v>130</v>
      </c>
    </row>
    <row r="131" s="2" customFormat="1" ht="24.15" customHeight="1">
      <c r="A131" s="41"/>
      <c r="B131" s="42"/>
      <c r="C131" s="199" t="s">
        <v>155</v>
      </c>
      <c r="D131" s="199" t="s">
        <v>131</v>
      </c>
      <c r="E131" s="200" t="s">
        <v>238</v>
      </c>
      <c r="F131" s="201" t="s">
        <v>239</v>
      </c>
      <c r="G131" s="202" t="s">
        <v>199</v>
      </c>
      <c r="H131" s="203">
        <v>1160.1800000000001</v>
      </c>
      <c r="I131" s="204"/>
      <c r="J131" s="205">
        <f>ROUND(I131*H131,2)</f>
        <v>0</v>
      </c>
      <c r="K131" s="201" t="s">
        <v>200</v>
      </c>
      <c r="L131" s="47"/>
      <c r="M131" s="206" t="s">
        <v>19</v>
      </c>
      <c r="N131" s="207" t="s">
        <v>43</v>
      </c>
      <c r="O131" s="87"/>
      <c r="P131" s="208">
        <f>O131*H131</f>
        <v>0</v>
      </c>
      <c r="Q131" s="208">
        <v>0</v>
      </c>
      <c r="R131" s="208">
        <f>Q131*H131</f>
        <v>0</v>
      </c>
      <c r="S131" s="208">
        <v>0</v>
      </c>
      <c r="T131" s="209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0" t="s">
        <v>144</v>
      </c>
      <c r="AT131" s="210" t="s">
        <v>131</v>
      </c>
      <c r="AU131" s="210" t="s">
        <v>140</v>
      </c>
      <c r="AY131" s="20" t="s">
        <v>130</v>
      </c>
      <c r="BE131" s="211">
        <f>IF(N131="základní",J131,0)</f>
        <v>0</v>
      </c>
      <c r="BF131" s="211">
        <f>IF(N131="snížená",J131,0)</f>
        <v>0</v>
      </c>
      <c r="BG131" s="211">
        <f>IF(N131="zákl. přenesená",J131,0)</f>
        <v>0</v>
      </c>
      <c r="BH131" s="211">
        <f>IF(N131="sníž. přenesená",J131,0)</f>
        <v>0</v>
      </c>
      <c r="BI131" s="211">
        <f>IF(N131="nulová",J131,0)</f>
        <v>0</v>
      </c>
      <c r="BJ131" s="20" t="s">
        <v>80</v>
      </c>
      <c r="BK131" s="211">
        <f>ROUND(I131*H131,2)</f>
        <v>0</v>
      </c>
      <c r="BL131" s="20" t="s">
        <v>144</v>
      </c>
      <c r="BM131" s="210" t="s">
        <v>1636</v>
      </c>
    </row>
    <row r="132" s="2" customFormat="1">
      <c r="A132" s="41"/>
      <c r="B132" s="42"/>
      <c r="C132" s="43"/>
      <c r="D132" s="225" t="s">
        <v>202</v>
      </c>
      <c r="E132" s="43"/>
      <c r="F132" s="226" t="s">
        <v>241</v>
      </c>
      <c r="G132" s="43"/>
      <c r="H132" s="43"/>
      <c r="I132" s="227"/>
      <c r="J132" s="43"/>
      <c r="K132" s="43"/>
      <c r="L132" s="47"/>
      <c r="M132" s="228"/>
      <c r="N132" s="229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202</v>
      </c>
      <c r="AU132" s="20" t="s">
        <v>140</v>
      </c>
    </row>
    <row r="133" s="11" customFormat="1" ht="20.88" customHeight="1">
      <c r="A133" s="11"/>
      <c r="B133" s="185"/>
      <c r="C133" s="186"/>
      <c r="D133" s="187" t="s">
        <v>71</v>
      </c>
      <c r="E133" s="223" t="s">
        <v>242</v>
      </c>
      <c r="F133" s="223" t="s">
        <v>243</v>
      </c>
      <c r="G133" s="186"/>
      <c r="H133" s="186"/>
      <c r="I133" s="189"/>
      <c r="J133" s="224">
        <f>BK133</f>
        <v>0</v>
      </c>
      <c r="K133" s="186"/>
      <c r="L133" s="191"/>
      <c r="M133" s="192"/>
      <c r="N133" s="193"/>
      <c r="O133" s="193"/>
      <c r="P133" s="194">
        <f>SUM(P134:P135)</f>
        <v>0</v>
      </c>
      <c r="Q133" s="193"/>
      <c r="R133" s="194">
        <f>SUM(R134:R135)</f>
        <v>0</v>
      </c>
      <c r="S133" s="193"/>
      <c r="T133" s="195">
        <f>SUM(T134:T135)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196" t="s">
        <v>80</v>
      </c>
      <c r="AT133" s="197" t="s">
        <v>71</v>
      </c>
      <c r="AU133" s="197" t="s">
        <v>82</v>
      </c>
      <c r="AY133" s="196" t="s">
        <v>130</v>
      </c>
      <c r="BK133" s="198">
        <f>SUM(BK134:BK135)</f>
        <v>0</v>
      </c>
    </row>
    <row r="134" s="2" customFormat="1" ht="16.5" customHeight="1">
      <c r="A134" s="41"/>
      <c r="B134" s="42"/>
      <c r="C134" s="199" t="s">
        <v>159</v>
      </c>
      <c r="D134" s="199" t="s">
        <v>131</v>
      </c>
      <c r="E134" s="200" t="s">
        <v>244</v>
      </c>
      <c r="F134" s="201" t="s">
        <v>245</v>
      </c>
      <c r="G134" s="202" t="s">
        <v>162</v>
      </c>
      <c r="H134" s="203">
        <v>1</v>
      </c>
      <c r="I134" s="204"/>
      <c r="J134" s="205">
        <f>ROUND(I134*H134,2)</f>
        <v>0</v>
      </c>
      <c r="K134" s="201" t="s">
        <v>19</v>
      </c>
      <c r="L134" s="47"/>
      <c r="M134" s="206" t="s">
        <v>19</v>
      </c>
      <c r="N134" s="207" t="s">
        <v>43</v>
      </c>
      <c r="O134" s="87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0" t="s">
        <v>144</v>
      </c>
      <c r="AT134" s="210" t="s">
        <v>131</v>
      </c>
      <c r="AU134" s="210" t="s">
        <v>140</v>
      </c>
      <c r="AY134" s="20" t="s">
        <v>130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20" t="s">
        <v>80</v>
      </c>
      <c r="BK134" s="211">
        <f>ROUND(I134*H134,2)</f>
        <v>0</v>
      </c>
      <c r="BL134" s="20" t="s">
        <v>144</v>
      </c>
      <c r="BM134" s="210" t="s">
        <v>1637</v>
      </c>
    </row>
    <row r="135" s="2" customFormat="1" ht="16.5" customHeight="1">
      <c r="A135" s="41"/>
      <c r="B135" s="42"/>
      <c r="C135" s="263" t="s">
        <v>164</v>
      </c>
      <c r="D135" s="263" t="s">
        <v>213</v>
      </c>
      <c r="E135" s="264" t="s">
        <v>247</v>
      </c>
      <c r="F135" s="265" t="s">
        <v>248</v>
      </c>
      <c r="G135" s="266" t="s">
        <v>134</v>
      </c>
      <c r="H135" s="267">
        <v>1</v>
      </c>
      <c r="I135" s="268"/>
      <c r="J135" s="269">
        <f>ROUND(I135*H135,2)</f>
        <v>0</v>
      </c>
      <c r="K135" s="265" t="s">
        <v>19</v>
      </c>
      <c r="L135" s="270"/>
      <c r="M135" s="271" t="s">
        <v>19</v>
      </c>
      <c r="N135" s="272" t="s">
        <v>43</v>
      </c>
      <c r="O135" s="87"/>
      <c r="P135" s="208">
        <f>O135*H135</f>
        <v>0</v>
      </c>
      <c r="Q135" s="208">
        <v>0</v>
      </c>
      <c r="R135" s="208">
        <f>Q135*H135</f>
        <v>0</v>
      </c>
      <c r="S135" s="208">
        <v>0</v>
      </c>
      <c r="T135" s="209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0" t="s">
        <v>159</v>
      </c>
      <c r="AT135" s="210" t="s">
        <v>213</v>
      </c>
      <c r="AU135" s="210" t="s">
        <v>140</v>
      </c>
      <c r="AY135" s="20" t="s">
        <v>130</v>
      </c>
      <c r="BE135" s="211">
        <f>IF(N135="základní",J135,0)</f>
        <v>0</v>
      </c>
      <c r="BF135" s="211">
        <f>IF(N135="snížená",J135,0)</f>
        <v>0</v>
      </c>
      <c r="BG135" s="211">
        <f>IF(N135="zákl. přenesená",J135,0)</f>
        <v>0</v>
      </c>
      <c r="BH135" s="211">
        <f>IF(N135="sníž. přenesená",J135,0)</f>
        <v>0</v>
      </c>
      <c r="BI135" s="211">
        <f>IF(N135="nulová",J135,0)</f>
        <v>0</v>
      </c>
      <c r="BJ135" s="20" t="s">
        <v>80</v>
      </c>
      <c r="BK135" s="211">
        <f>ROUND(I135*H135,2)</f>
        <v>0</v>
      </c>
      <c r="BL135" s="20" t="s">
        <v>144</v>
      </c>
      <c r="BM135" s="210" t="s">
        <v>1638</v>
      </c>
    </row>
    <row r="136" s="11" customFormat="1" ht="22.8" customHeight="1">
      <c r="A136" s="11"/>
      <c r="B136" s="185"/>
      <c r="C136" s="186"/>
      <c r="D136" s="187" t="s">
        <v>71</v>
      </c>
      <c r="E136" s="223" t="s">
        <v>250</v>
      </c>
      <c r="F136" s="223" t="s">
        <v>251</v>
      </c>
      <c r="G136" s="186"/>
      <c r="H136" s="186"/>
      <c r="I136" s="189"/>
      <c r="J136" s="224">
        <f>BK136</f>
        <v>0</v>
      </c>
      <c r="K136" s="186"/>
      <c r="L136" s="191"/>
      <c r="M136" s="192"/>
      <c r="N136" s="193"/>
      <c r="O136" s="193"/>
      <c r="P136" s="194">
        <f>SUM(P137:P146)</f>
        <v>0</v>
      </c>
      <c r="Q136" s="193"/>
      <c r="R136" s="194">
        <f>SUM(R137:R146)</f>
        <v>0</v>
      </c>
      <c r="S136" s="193"/>
      <c r="T136" s="195">
        <f>SUM(T137:T146)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196" t="s">
        <v>80</v>
      </c>
      <c r="AT136" s="197" t="s">
        <v>71</v>
      </c>
      <c r="AU136" s="197" t="s">
        <v>80</v>
      </c>
      <c r="AY136" s="196" t="s">
        <v>130</v>
      </c>
      <c r="BK136" s="198">
        <f>SUM(BK137:BK146)</f>
        <v>0</v>
      </c>
    </row>
    <row r="137" s="2" customFormat="1" ht="24.15" customHeight="1">
      <c r="A137" s="41"/>
      <c r="B137" s="42"/>
      <c r="C137" s="199" t="s">
        <v>168</v>
      </c>
      <c r="D137" s="199" t="s">
        <v>131</v>
      </c>
      <c r="E137" s="200" t="s">
        <v>676</v>
      </c>
      <c r="F137" s="201" t="s">
        <v>677</v>
      </c>
      <c r="G137" s="202" t="s">
        <v>254</v>
      </c>
      <c r="H137" s="203">
        <v>0.81200000000000006</v>
      </c>
      <c r="I137" s="204"/>
      <c r="J137" s="205">
        <f>ROUND(I137*H137,2)</f>
        <v>0</v>
      </c>
      <c r="K137" s="201" t="s">
        <v>200</v>
      </c>
      <c r="L137" s="47"/>
      <c r="M137" s="206" t="s">
        <v>19</v>
      </c>
      <c r="N137" s="207" t="s">
        <v>43</v>
      </c>
      <c r="O137" s="87"/>
      <c r="P137" s="208">
        <f>O137*H137</f>
        <v>0</v>
      </c>
      <c r="Q137" s="208">
        <v>0</v>
      </c>
      <c r="R137" s="208">
        <f>Q137*H137</f>
        <v>0</v>
      </c>
      <c r="S137" s="208">
        <v>0</v>
      </c>
      <c r="T137" s="209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0" t="s">
        <v>144</v>
      </c>
      <c r="AT137" s="210" t="s">
        <v>131</v>
      </c>
      <c r="AU137" s="210" t="s">
        <v>82</v>
      </c>
      <c r="AY137" s="20" t="s">
        <v>130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20" t="s">
        <v>80</v>
      </c>
      <c r="BK137" s="211">
        <f>ROUND(I137*H137,2)</f>
        <v>0</v>
      </c>
      <c r="BL137" s="20" t="s">
        <v>144</v>
      </c>
      <c r="BM137" s="210" t="s">
        <v>1639</v>
      </c>
    </row>
    <row r="138" s="2" customFormat="1">
      <c r="A138" s="41"/>
      <c r="B138" s="42"/>
      <c r="C138" s="43"/>
      <c r="D138" s="225" t="s">
        <v>202</v>
      </c>
      <c r="E138" s="43"/>
      <c r="F138" s="226" t="s">
        <v>679</v>
      </c>
      <c r="G138" s="43"/>
      <c r="H138" s="43"/>
      <c r="I138" s="227"/>
      <c r="J138" s="43"/>
      <c r="K138" s="43"/>
      <c r="L138" s="47"/>
      <c r="M138" s="228"/>
      <c r="N138" s="229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202</v>
      </c>
      <c r="AU138" s="20" t="s">
        <v>82</v>
      </c>
    </row>
    <row r="139" s="2" customFormat="1" ht="21.75" customHeight="1">
      <c r="A139" s="41"/>
      <c r="B139" s="42"/>
      <c r="C139" s="199" t="s">
        <v>172</v>
      </c>
      <c r="D139" s="199" t="s">
        <v>131</v>
      </c>
      <c r="E139" s="200" t="s">
        <v>257</v>
      </c>
      <c r="F139" s="201" t="s">
        <v>258</v>
      </c>
      <c r="G139" s="202" t="s">
        <v>254</v>
      </c>
      <c r="H139" s="203">
        <v>0.81200000000000006</v>
      </c>
      <c r="I139" s="204"/>
      <c r="J139" s="205">
        <f>ROUND(I139*H139,2)</f>
        <v>0</v>
      </c>
      <c r="K139" s="201" t="s">
        <v>200</v>
      </c>
      <c r="L139" s="47"/>
      <c r="M139" s="206" t="s">
        <v>19</v>
      </c>
      <c r="N139" s="207" t="s">
        <v>43</v>
      </c>
      <c r="O139" s="87"/>
      <c r="P139" s="208">
        <f>O139*H139</f>
        <v>0</v>
      </c>
      <c r="Q139" s="208">
        <v>0</v>
      </c>
      <c r="R139" s="208">
        <f>Q139*H139</f>
        <v>0</v>
      </c>
      <c r="S139" s="208">
        <v>0</v>
      </c>
      <c r="T139" s="20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0" t="s">
        <v>144</v>
      </c>
      <c r="AT139" s="210" t="s">
        <v>131</v>
      </c>
      <c r="AU139" s="210" t="s">
        <v>82</v>
      </c>
      <c r="AY139" s="20" t="s">
        <v>130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20" t="s">
        <v>80</v>
      </c>
      <c r="BK139" s="211">
        <f>ROUND(I139*H139,2)</f>
        <v>0</v>
      </c>
      <c r="BL139" s="20" t="s">
        <v>144</v>
      </c>
      <c r="BM139" s="210" t="s">
        <v>1640</v>
      </c>
    </row>
    <row r="140" s="2" customFormat="1">
      <c r="A140" s="41"/>
      <c r="B140" s="42"/>
      <c r="C140" s="43"/>
      <c r="D140" s="225" t="s">
        <v>202</v>
      </c>
      <c r="E140" s="43"/>
      <c r="F140" s="226" t="s">
        <v>260</v>
      </c>
      <c r="G140" s="43"/>
      <c r="H140" s="43"/>
      <c r="I140" s="227"/>
      <c r="J140" s="43"/>
      <c r="K140" s="43"/>
      <c r="L140" s="47"/>
      <c r="M140" s="228"/>
      <c r="N140" s="229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202</v>
      </c>
      <c r="AU140" s="20" t="s">
        <v>82</v>
      </c>
    </row>
    <row r="141" s="2" customFormat="1" ht="24.15" customHeight="1">
      <c r="A141" s="41"/>
      <c r="B141" s="42"/>
      <c r="C141" s="199" t="s">
        <v>8</v>
      </c>
      <c r="D141" s="199" t="s">
        <v>131</v>
      </c>
      <c r="E141" s="200" t="s">
        <v>261</v>
      </c>
      <c r="F141" s="201" t="s">
        <v>262</v>
      </c>
      <c r="G141" s="202" t="s">
        <v>254</v>
      </c>
      <c r="H141" s="203">
        <v>15.428000000000001</v>
      </c>
      <c r="I141" s="204"/>
      <c r="J141" s="205">
        <f>ROUND(I141*H141,2)</f>
        <v>0</v>
      </c>
      <c r="K141" s="201" t="s">
        <v>200</v>
      </c>
      <c r="L141" s="47"/>
      <c r="M141" s="206" t="s">
        <v>19</v>
      </c>
      <c r="N141" s="207" t="s">
        <v>43</v>
      </c>
      <c r="O141" s="87"/>
      <c r="P141" s="208">
        <f>O141*H141</f>
        <v>0</v>
      </c>
      <c r="Q141" s="208">
        <v>0</v>
      </c>
      <c r="R141" s="208">
        <f>Q141*H141</f>
        <v>0</v>
      </c>
      <c r="S141" s="208">
        <v>0</v>
      </c>
      <c r="T141" s="209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0" t="s">
        <v>144</v>
      </c>
      <c r="AT141" s="210" t="s">
        <v>131</v>
      </c>
      <c r="AU141" s="210" t="s">
        <v>82</v>
      </c>
      <c r="AY141" s="20" t="s">
        <v>130</v>
      </c>
      <c r="BE141" s="211">
        <f>IF(N141="základní",J141,0)</f>
        <v>0</v>
      </c>
      <c r="BF141" s="211">
        <f>IF(N141="snížená",J141,0)</f>
        <v>0</v>
      </c>
      <c r="BG141" s="211">
        <f>IF(N141="zákl. přenesená",J141,0)</f>
        <v>0</v>
      </c>
      <c r="BH141" s="211">
        <f>IF(N141="sníž. přenesená",J141,0)</f>
        <v>0</v>
      </c>
      <c r="BI141" s="211">
        <f>IF(N141="nulová",J141,0)</f>
        <v>0</v>
      </c>
      <c r="BJ141" s="20" t="s">
        <v>80</v>
      </c>
      <c r="BK141" s="211">
        <f>ROUND(I141*H141,2)</f>
        <v>0</v>
      </c>
      <c r="BL141" s="20" t="s">
        <v>144</v>
      </c>
      <c r="BM141" s="210" t="s">
        <v>1641</v>
      </c>
    </row>
    <row r="142" s="2" customFormat="1">
      <c r="A142" s="41"/>
      <c r="B142" s="42"/>
      <c r="C142" s="43"/>
      <c r="D142" s="225" t="s">
        <v>202</v>
      </c>
      <c r="E142" s="43"/>
      <c r="F142" s="226" t="s">
        <v>264</v>
      </c>
      <c r="G142" s="43"/>
      <c r="H142" s="43"/>
      <c r="I142" s="227"/>
      <c r="J142" s="43"/>
      <c r="K142" s="43"/>
      <c r="L142" s="47"/>
      <c r="M142" s="228"/>
      <c r="N142" s="229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202</v>
      </c>
      <c r="AU142" s="20" t="s">
        <v>82</v>
      </c>
    </row>
    <row r="143" s="14" customFormat="1">
      <c r="A143" s="14"/>
      <c r="B143" s="241"/>
      <c r="C143" s="242"/>
      <c r="D143" s="232" t="s">
        <v>208</v>
      </c>
      <c r="E143" s="243" t="s">
        <v>19</v>
      </c>
      <c r="F143" s="244" t="s">
        <v>1642</v>
      </c>
      <c r="G143" s="242"/>
      <c r="H143" s="245">
        <v>15.428000000000001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1" t="s">
        <v>208</v>
      </c>
      <c r="AU143" s="251" t="s">
        <v>82</v>
      </c>
      <c r="AV143" s="14" t="s">
        <v>82</v>
      </c>
      <c r="AW143" s="14" t="s">
        <v>33</v>
      </c>
      <c r="AX143" s="14" t="s">
        <v>72</v>
      </c>
      <c r="AY143" s="251" t="s">
        <v>130</v>
      </c>
    </row>
    <row r="144" s="15" customFormat="1">
      <c r="A144" s="15"/>
      <c r="B144" s="252"/>
      <c r="C144" s="253"/>
      <c r="D144" s="232" t="s">
        <v>208</v>
      </c>
      <c r="E144" s="254" t="s">
        <v>19</v>
      </c>
      <c r="F144" s="255" t="s">
        <v>212</v>
      </c>
      <c r="G144" s="253"/>
      <c r="H144" s="256">
        <v>15.428000000000001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2" t="s">
        <v>208</v>
      </c>
      <c r="AU144" s="262" t="s">
        <v>82</v>
      </c>
      <c r="AV144" s="15" t="s">
        <v>144</v>
      </c>
      <c r="AW144" s="15" t="s">
        <v>33</v>
      </c>
      <c r="AX144" s="15" t="s">
        <v>80</v>
      </c>
      <c r="AY144" s="262" t="s">
        <v>130</v>
      </c>
    </row>
    <row r="145" s="2" customFormat="1" ht="24.15" customHeight="1">
      <c r="A145" s="41"/>
      <c r="B145" s="42"/>
      <c r="C145" s="199" t="s">
        <v>266</v>
      </c>
      <c r="D145" s="199" t="s">
        <v>131</v>
      </c>
      <c r="E145" s="200" t="s">
        <v>267</v>
      </c>
      <c r="F145" s="201" t="s">
        <v>268</v>
      </c>
      <c r="G145" s="202" t="s">
        <v>254</v>
      </c>
      <c r="H145" s="203">
        <v>0.81200000000000006</v>
      </c>
      <c r="I145" s="204"/>
      <c r="J145" s="205">
        <f>ROUND(I145*H145,2)</f>
        <v>0</v>
      </c>
      <c r="K145" s="201" t="s">
        <v>200</v>
      </c>
      <c r="L145" s="47"/>
      <c r="M145" s="206" t="s">
        <v>19</v>
      </c>
      <c r="N145" s="207" t="s">
        <v>43</v>
      </c>
      <c r="O145" s="87"/>
      <c r="P145" s="208">
        <f>O145*H145</f>
        <v>0</v>
      </c>
      <c r="Q145" s="208">
        <v>0</v>
      </c>
      <c r="R145" s="208">
        <f>Q145*H145</f>
        <v>0</v>
      </c>
      <c r="S145" s="208">
        <v>0</v>
      </c>
      <c r="T145" s="20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0" t="s">
        <v>144</v>
      </c>
      <c r="AT145" s="210" t="s">
        <v>131</v>
      </c>
      <c r="AU145" s="210" t="s">
        <v>82</v>
      </c>
      <c r="AY145" s="20" t="s">
        <v>130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20" t="s">
        <v>80</v>
      </c>
      <c r="BK145" s="211">
        <f>ROUND(I145*H145,2)</f>
        <v>0</v>
      </c>
      <c r="BL145" s="20" t="s">
        <v>144</v>
      </c>
      <c r="BM145" s="210" t="s">
        <v>1643</v>
      </c>
    </row>
    <row r="146" s="2" customFormat="1">
      <c r="A146" s="41"/>
      <c r="B146" s="42"/>
      <c r="C146" s="43"/>
      <c r="D146" s="225" t="s">
        <v>202</v>
      </c>
      <c r="E146" s="43"/>
      <c r="F146" s="226" t="s">
        <v>270</v>
      </c>
      <c r="G146" s="43"/>
      <c r="H146" s="43"/>
      <c r="I146" s="227"/>
      <c r="J146" s="43"/>
      <c r="K146" s="43"/>
      <c r="L146" s="47"/>
      <c r="M146" s="228"/>
      <c r="N146" s="229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202</v>
      </c>
      <c r="AU146" s="20" t="s">
        <v>82</v>
      </c>
    </row>
    <row r="147" s="11" customFormat="1" ht="22.8" customHeight="1">
      <c r="A147" s="11"/>
      <c r="B147" s="185"/>
      <c r="C147" s="186"/>
      <c r="D147" s="187" t="s">
        <v>71</v>
      </c>
      <c r="E147" s="223" t="s">
        <v>271</v>
      </c>
      <c r="F147" s="223" t="s">
        <v>272</v>
      </c>
      <c r="G147" s="186"/>
      <c r="H147" s="186"/>
      <c r="I147" s="189"/>
      <c r="J147" s="224">
        <f>BK147</f>
        <v>0</v>
      </c>
      <c r="K147" s="186"/>
      <c r="L147" s="191"/>
      <c r="M147" s="192"/>
      <c r="N147" s="193"/>
      <c r="O147" s="193"/>
      <c r="P147" s="194">
        <f>SUM(P148:P149)</f>
        <v>0</v>
      </c>
      <c r="Q147" s="193"/>
      <c r="R147" s="194">
        <f>SUM(R148:R149)</f>
        <v>0</v>
      </c>
      <c r="S147" s="193"/>
      <c r="T147" s="195">
        <f>SUM(T148:T149)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6" t="s">
        <v>80</v>
      </c>
      <c r="AT147" s="197" t="s">
        <v>71</v>
      </c>
      <c r="AU147" s="197" t="s">
        <v>80</v>
      </c>
      <c r="AY147" s="196" t="s">
        <v>130</v>
      </c>
      <c r="BK147" s="198">
        <f>SUM(BK148:BK149)</f>
        <v>0</v>
      </c>
    </row>
    <row r="148" s="2" customFormat="1" ht="37.8" customHeight="1">
      <c r="A148" s="41"/>
      <c r="B148" s="42"/>
      <c r="C148" s="199" t="s">
        <v>273</v>
      </c>
      <c r="D148" s="199" t="s">
        <v>131</v>
      </c>
      <c r="E148" s="200" t="s">
        <v>684</v>
      </c>
      <c r="F148" s="201" t="s">
        <v>685</v>
      </c>
      <c r="G148" s="202" t="s">
        <v>254</v>
      </c>
      <c r="H148" s="203">
        <v>0.14999999999999999</v>
      </c>
      <c r="I148" s="204"/>
      <c r="J148" s="205">
        <f>ROUND(I148*H148,2)</f>
        <v>0</v>
      </c>
      <c r="K148" s="201" t="s">
        <v>200</v>
      </c>
      <c r="L148" s="47"/>
      <c r="M148" s="206" t="s">
        <v>19</v>
      </c>
      <c r="N148" s="207" t="s">
        <v>43</v>
      </c>
      <c r="O148" s="87"/>
      <c r="P148" s="208">
        <f>O148*H148</f>
        <v>0</v>
      </c>
      <c r="Q148" s="208">
        <v>0</v>
      </c>
      <c r="R148" s="208">
        <f>Q148*H148</f>
        <v>0</v>
      </c>
      <c r="S148" s="208">
        <v>0</v>
      </c>
      <c r="T148" s="209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0" t="s">
        <v>144</v>
      </c>
      <c r="AT148" s="210" t="s">
        <v>131</v>
      </c>
      <c r="AU148" s="210" t="s">
        <v>82</v>
      </c>
      <c r="AY148" s="20" t="s">
        <v>130</v>
      </c>
      <c r="BE148" s="211">
        <f>IF(N148="základní",J148,0)</f>
        <v>0</v>
      </c>
      <c r="BF148" s="211">
        <f>IF(N148="snížená",J148,0)</f>
        <v>0</v>
      </c>
      <c r="BG148" s="211">
        <f>IF(N148="zákl. přenesená",J148,0)</f>
        <v>0</v>
      </c>
      <c r="BH148" s="211">
        <f>IF(N148="sníž. přenesená",J148,0)</f>
        <v>0</v>
      </c>
      <c r="BI148" s="211">
        <f>IF(N148="nulová",J148,0)</f>
        <v>0</v>
      </c>
      <c r="BJ148" s="20" t="s">
        <v>80</v>
      </c>
      <c r="BK148" s="211">
        <f>ROUND(I148*H148,2)</f>
        <v>0</v>
      </c>
      <c r="BL148" s="20" t="s">
        <v>144</v>
      </c>
      <c r="BM148" s="210" t="s">
        <v>1644</v>
      </c>
    </row>
    <row r="149" s="2" customFormat="1">
      <c r="A149" s="41"/>
      <c r="B149" s="42"/>
      <c r="C149" s="43"/>
      <c r="D149" s="225" t="s">
        <v>202</v>
      </c>
      <c r="E149" s="43"/>
      <c r="F149" s="226" t="s">
        <v>687</v>
      </c>
      <c r="G149" s="43"/>
      <c r="H149" s="43"/>
      <c r="I149" s="227"/>
      <c r="J149" s="43"/>
      <c r="K149" s="43"/>
      <c r="L149" s="47"/>
      <c r="M149" s="228"/>
      <c r="N149" s="229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202</v>
      </c>
      <c r="AU149" s="20" t="s">
        <v>82</v>
      </c>
    </row>
    <row r="150" s="11" customFormat="1" ht="25.92" customHeight="1">
      <c r="A150" s="11"/>
      <c r="B150" s="185"/>
      <c r="C150" s="186"/>
      <c r="D150" s="187" t="s">
        <v>71</v>
      </c>
      <c r="E150" s="188" t="s">
        <v>278</v>
      </c>
      <c r="F150" s="188" t="s">
        <v>279</v>
      </c>
      <c r="G150" s="186"/>
      <c r="H150" s="186"/>
      <c r="I150" s="189"/>
      <c r="J150" s="190">
        <f>BK150</f>
        <v>0</v>
      </c>
      <c r="K150" s="186"/>
      <c r="L150" s="191"/>
      <c r="M150" s="192"/>
      <c r="N150" s="193"/>
      <c r="O150" s="193"/>
      <c r="P150" s="194">
        <f>P151+P303+P367+P394+P413+P430+P445</f>
        <v>0</v>
      </c>
      <c r="Q150" s="193"/>
      <c r="R150" s="194">
        <f>R151+R303+R367+R394+R413+R430+R445</f>
        <v>15.297616100000001</v>
      </c>
      <c r="S150" s="193"/>
      <c r="T150" s="195">
        <f>T151+T303+T367+T394+T413+T430+T445</f>
        <v>0.81157980000000007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6" t="s">
        <v>82</v>
      </c>
      <c r="AT150" s="197" t="s">
        <v>71</v>
      </c>
      <c r="AU150" s="197" t="s">
        <v>72</v>
      </c>
      <c r="AY150" s="196" t="s">
        <v>130</v>
      </c>
      <c r="BK150" s="198">
        <f>BK151+BK303+BK367+BK394+BK413+BK430+BK445</f>
        <v>0</v>
      </c>
    </row>
    <row r="151" s="11" customFormat="1" ht="22.8" customHeight="1">
      <c r="A151" s="11"/>
      <c r="B151" s="185"/>
      <c r="C151" s="186"/>
      <c r="D151" s="187" t="s">
        <v>71</v>
      </c>
      <c r="E151" s="223" t="s">
        <v>280</v>
      </c>
      <c r="F151" s="223" t="s">
        <v>281</v>
      </c>
      <c r="G151" s="186"/>
      <c r="H151" s="186"/>
      <c r="I151" s="189"/>
      <c r="J151" s="224">
        <f>BK151</f>
        <v>0</v>
      </c>
      <c r="K151" s="186"/>
      <c r="L151" s="191"/>
      <c r="M151" s="192"/>
      <c r="N151" s="193"/>
      <c r="O151" s="193"/>
      <c r="P151" s="194">
        <f>SUM(P152:P302)</f>
        <v>0</v>
      </c>
      <c r="Q151" s="193"/>
      <c r="R151" s="194">
        <f>SUM(R152:R302)</f>
        <v>9.7282506600000023</v>
      </c>
      <c r="S151" s="193"/>
      <c r="T151" s="195">
        <f>SUM(T152:T302)</f>
        <v>0.37240800000000002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96" t="s">
        <v>82</v>
      </c>
      <c r="AT151" s="197" t="s">
        <v>71</v>
      </c>
      <c r="AU151" s="197" t="s">
        <v>80</v>
      </c>
      <c r="AY151" s="196" t="s">
        <v>130</v>
      </c>
      <c r="BK151" s="198">
        <f>SUM(BK152:BK302)</f>
        <v>0</v>
      </c>
    </row>
    <row r="152" s="2" customFormat="1" ht="24.15" customHeight="1">
      <c r="A152" s="41"/>
      <c r="B152" s="42"/>
      <c r="C152" s="199" t="s">
        <v>282</v>
      </c>
      <c r="D152" s="199" t="s">
        <v>131</v>
      </c>
      <c r="E152" s="200" t="s">
        <v>283</v>
      </c>
      <c r="F152" s="201" t="s">
        <v>284</v>
      </c>
      <c r="G152" s="202" t="s">
        <v>199</v>
      </c>
      <c r="H152" s="203">
        <v>186.20400000000001</v>
      </c>
      <c r="I152" s="204"/>
      <c r="J152" s="205">
        <f>ROUND(I152*H152,2)</f>
        <v>0</v>
      </c>
      <c r="K152" s="201" t="s">
        <v>200</v>
      </c>
      <c r="L152" s="47"/>
      <c r="M152" s="206" t="s">
        <v>19</v>
      </c>
      <c r="N152" s="207" t="s">
        <v>43</v>
      </c>
      <c r="O152" s="87"/>
      <c r="P152" s="208">
        <f>O152*H152</f>
        <v>0</v>
      </c>
      <c r="Q152" s="208">
        <v>0</v>
      </c>
      <c r="R152" s="208">
        <f>Q152*H152</f>
        <v>0</v>
      </c>
      <c r="S152" s="208">
        <v>0.002</v>
      </c>
      <c r="T152" s="209">
        <f>S152*H152</f>
        <v>0.37240800000000002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0" t="s">
        <v>285</v>
      </c>
      <c r="AT152" s="210" t="s">
        <v>131</v>
      </c>
      <c r="AU152" s="210" t="s">
        <v>82</v>
      </c>
      <c r="AY152" s="20" t="s">
        <v>130</v>
      </c>
      <c r="BE152" s="211">
        <f>IF(N152="základní",J152,0)</f>
        <v>0</v>
      </c>
      <c r="BF152" s="211">
        <f>IF(N152="snížená",J152,0)</f>
        <v>0</v>
      </c>
      <c r="BG152" s="211">
        <f>IF(N152="zákl. přenesená",J152,0)</f>
        <v>0</v>
      </c>
      <c r="BH152" s="211">
        <f>IF(N152="sníž. přenesená",J152,0)</f>
        <v>0</v>
      </c>
      <c r="BI152" s="211">
        <f>IF(N152="nulová",J152,0)</f>
        <v>0</v>
      </c>
      <c r="BJ152" s="20" t="s">
        <v>80</v>
      </c>
      <c r="BK152" s="211">
        <f>ROUND(I152*H152,2)</f>
        <v>0</v>
      </c>
      <c r="BL152" s="20" t="s">
        <v>285</v>
      </c>
      <c r="BM152" s="210" t="s">
        <v>1645</v>
      </c>
    </row>
    <row r="153" s="2" customFormat="1">
      <c r="A153" s="41"/>
      <c r="B153" s="42"/>
      <c r="C153" s="43"/>
      <c r="D153" s="225" t="s">
        <v>202</v>
      </c>
      <c r="E153" s="43"/>
      <c r="F153" s="226" t="s">
        <v>287</v>
      </c>
      <c r="G153" s="43"/>
      <c r="H153" s="43"/>
      <c r="I153" s="227"/>
      <c r="J153" s="43"/>
      <c r="K153" s="43"/>
      <c r="L153" s="47"/>
      <c r="M153" s="228"/>
      <c r="N153" s="229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202</v>
      </c>
      <c r="AU153" s="20" t="s">
        <v>82</v>
      </c>
    </row>
    <row r="154" s="13" customFormat="1">
      <c r="A154" s="13"/>
      <c r="B154" s="230"/>
      <c r="C154" s="231"/>
      <c r="D154" s="232" t="s">
        <v>208</v>
      </c>
      <c r="E154" s="233" t="s">
        <v>19</v>
      </c>
      <c r="F154" s="234" t="s">
        <v>288</v>
      </c>
      <c r="G154" s="231"/>
      <c r="H154" s="233" t="s">
        <v>19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208</v>
      </c>
      <c r="AU154" s="240" t="s">
        <v>82</v>
      </c>
      <c r="AV154" s="13" t="s">
        <v>80</v>
      </c>
      <c r="AW154" s="13" t="s">
        <v>33</v>
      </c>
      <c r="AX154" s="13" t="s">
        <v>72</v>
      </c>
      <c r="AY154" s="240" t="s">
        <v>130</v>
      </c>
    </row>
    <row r="155" s="14" customFormat="1">
      <c r="A155" s="14"/>
      <c r="B155" s="241"/>
      <c r="C155" s="242"/>
      <c r="D155" s="232" t="s">
        <v>208</v>
      </c>
      <c r="E155" s="243" t="s">
        <v>19</v>
      </c>
      <c r="F155" s="244" t="s">
        <v>1646</v>
      </c>
      <c r="G155" s="242"/>
      <c r="H155" s="245">
        <v>186.20400000000001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1" t="s">
        <v>208</v>
      </c>
      <c r="AU155" s="251" t="s">
        <v>82</v>
      </c>
      <c r="AV155" s="14" t="s">
        <v>82</v>
      </c>
      <c r="AW155" s="14" t="s">
        <v>33</v>
      </c>
      <c r="AX155" s="14" t="s">
        <v>72</v>
      </c>
      <c r="AY155" s="251" t="s">
        <v>130</v>
      </c>
    </row>
    <row r="156" s="15" customFormat="1">
      <c r="A156" s="15"/>
      <c r="B156" s="252"/>
      <c r="C156" s="253"/>
      <c r="D156" s="232" t="s">
        <v>208</v>
      </c>
      <c r="E156" s="254" t="s">
        <v>19</v>
      </c>
      <c r="F156" s="255" t="s">
        <v>212</v>
      </c>
      <c r="G156" s="253"/>
      <c r="H156" s="256">
        <v>186.20400000000001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2" t="s">
        <v>208</v>
      </c>
      <c r="AU156" s="262" t="s">
        <v>82</v>
      </c>
      <c r="AV156" s="15" t="s">
        <v>144</v>
      </c>
      <c r="AW156" s="15" t="s">
        <v>33</v>
      </c>
      <c r="AX156" s="15" t="s">
        <v>80</v>
      </c>
      <c r="AY156" s="262" t="s">
        <v>130</v>
      </c>
    </row>
    <row r="157" s="2" customFormat="1" ht="21.75" customHeight="1">
      <c r="A157" s="41"/>
      <c r="B157" s="42"/>
      <c r="C157" s="199" t="s">
        <v>285</v>
      </c>
      <c r="D157" s="199" t="s">
        <v>131</v>
      </c>
      <c r="E157" s="200" t="s">
        <v>290</v>
      </c>
      <c r="F157" s="201" t="s">
        <v>291</v>
      </c>
      <c r="G157" s="202" t="s">
        <v>162</v>
      </c>
      <c r="H157" s="203">
        <v>4</v>
      </c>
      <c r="I157" s="204"/>
      <c r="J157" s="205">
        <f>ROUND(I157*H157,2)</f>
        <v>0</v>
      </c>
      <c r="K157" s="201" t="s">
        <v>200</v>
      </c>
      <c r="L157" s="47"/>
      <c r="M157" s="206" t="s">
        <v>19</v>
      </c>
      <c r="N157" s="207" t="s">
        <v>43</v>
      </c>
      <c r="O157" s="87"/>
      <c r="P157" s="208">
        <f>O157*H157</f>
        <v>0</v>
      </c>
      <c r="Q157" s="208">
        <v>0.00044999999999999999</v>
      </c>
      <c r="R157" s="208">
        <f>Q157*H157</f>
        <v>0.0018</v>
      </c>
      <c r="S157" s="208">
        <v>0</v>
      </c>
      <c r="T157" s="209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0" t="s">
        <v>285</v>
      </c>
      <c r="AT157" s="210" t="s">
        <v>131</v>
      </c>
      <c r="AU157" s="210" t="s">
        <v>82</v>
      </c>
      <c r="AY157" s="20" t="s">
        <v>130</v>
      </c>
      <c r="BE157" s="211">
        <f>IF(N157="základní",J157,0)</f>
        <v>0</v>
      </c>
      <c r="BF157" s="211">
        <f>IF(N157="snížená",J157,0)</f>
        <v>0</v>
      </c>
      <c r="BG157" s="211">
        <f>IF(N157="zákl. přenesená",J157,0)</f>
        <v>0</v>
      </c>
      <c r="BH157" s="211">
        <f>IF(N157="sníž. přenesená",J157,0)</f>
        <v>0</v>
      </c>
      <c r="BI157" s="211">
        <f>IF(N157="nulová",J157,0)</f>
        <v>0</v>
      </c>
      <c r="BJ157" s="20" t="s">
        <v>80</v>
      </c>
      <c r="BK157" s="211">
        <f>ROUND(I157*H157,2)</f>
        <v>0</v>
      </c>
      <c r="BL157" s="20" t="s">
        <v>285</v>
      </c>
      <c r="BM157" s="210" t="s">
        <v>1647</v>
      </c>
    </row>
    <row r="158" s="2" customFormat="1">
      <c r="A158" s="41"/>
      <c r="B158" s="42"/>
      <c r="C158" s="43"/>
      <c r="D158" s="225" t="s">
        <v>202</v>
      </c>
      <c r="E158" s="43"/>
      <c r="F158" s="226" t="s">
        <v>293</v>
      </c>
      <c r="G158" s="43"/>
      <c r="H158" s="43"/>
      <c r="I158" s="227"/>
      <c r="J158" s="43"/>
      <c r="K158" s="43"/>
      <c r="L158" s="47"/>
      <c r="M158" s="228"/>
      <c r="N158" s="229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202</v>
      </c>
      <c r="AU158" s="20" t="s">
        <v>82</v>
      </c>
    </row>
    <row r="159" s="13" customFormat="1">
      <c r="A159" s="13"/>
      <c r="B159" s="230"/>
      <c r="C159" s="231"/>
      <c r="D159" s="232" t="s">
        <v>208</v>
      </c>
      <c r="E159" s="233" t="s">
        <v>19</v>
      </c>
      <c r="F159" s="234" t="s">
        <v>294</v>
      </c>
      <c r="G159" s="231"/>
      <c r="H159" s="233" t="s">
        <v>19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208</v>
      </c>
      <c r="AU159" s="240" t="s">
        <v>82</v>
      </c>
      <c r="AV159" s="13" t="s">
        <v>80</v>
      </c>
      <c r="AW159" s="13" t="s">
        <v>33</v>
      </c>
      <c r="AX159" s="13" t="s">
        <v>72</v>
      </c>
      <c r="AY159" s="240" t="s">
        <v>130</v>
      </c>
    </row>
    <row r="160" s="14" customFormat="1">
      <c r="A160" s="14"/>
      <c r="B160" s="241"/>
      <c r="C160" s="242"/>
      <c r="D160" s="232" t="s">
        <v>208</v>
      </c>
      <c r="E160" s="243" t="s">
        <v>19</v>
      </c>
      <c r="F160" s="244" t="s">
        <v>691</v>
      </c>
      <c r="G160" s="242"/>
      <c r="H160" s="245">
        <v>4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1" t="s">
        <v>208</v>
      </c>
      <c r="AU160" s="251" t="s">
        <v>82</v>
      </c>
      <c r="AV160" s="14" t="s">
        <v>82</v>
      </c>
      <c r="AW160" s="14" t="s">
        <v>33</v>
      </c>
      <c r="AX160" s="14" t="s">
        <v>72</v>
      </c>
      <c r="AY160" s="251" t="s">
        <v>130</v>
      </c>
    </row>
    <row r="161" s="15" customFormat="1">
      <c r="A161" s="15"/>
      <c r="B161" s="252"/>
      <c r="C161" s="253"/>
      <c r="D161" s="232" t="s">
        <v>208</v>
      </c>
      <c r="E161" s="254" t="s">
        <v>19</v>
      </c>
      <c r="F161" s="255" t="s">
        <v>212</v>
      </c>
      <c r="G161" s="253"/>
      <c r="H161" s="256">
        <v>4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2" t="s">
        <v>208</v>
      </c>
      <c r="AU161" s="262" t="s">
        <v>82</v>
      </c>
      <c r="AV161" s="15" t="s">
        <v>144</v>
      </c>
      <c r="AW161" s="15" t="s">
        <v>33</v>
      </c>
      <c r="AX161" s="15" t="s">
        <v>80</v>
      </c>
      <c r="AY161" s="262" t="s">
        <v>130</v>
      </c>
    </row>
    <row r="162" s="2" customFormat="1" ht="24.15" customHeight="1">
      <c r="A162" s="41"/>
      <c r="B162" s="42"/>
      <c r="C162" s="199" t="s">
        <v>296</v>
      </c>
      <c r="D162" s="199" t="s">
        <v>131</v>
      </c>
      <c r="E162" s="200" t="s">
        <v>297</v>
      </c>
      <c r="F162" s="201" t="s">
        <v>298</v>
      </c>
      <c r="G162" s="202" t="s">
        <v>199</v>
      </c>
      <c r="H162" s="203">
        <v>732.952</v>
      </c>
      <c r="I162" s="204"/>
      <c r="J162" s="205">
        <f>ROUND(I162*H162,2)</f>
        <v>0</v>
      </c>
      <c r="K162" s="201" t="s">
        <v>200</v>
      </c>
      <c r="L162" s="47"/>
      <c r="M162" s="206" t="s">
        <v>19</v>
      </c>
      <c r="N162" s="207" t="s">
        <v>43</v>
      </c>
      <c r="O162" s="87"/>
      <c r="P162" s="208">
        <f>O162*H162</f>
        <v>0</v>
      </c>
      <c r="Q162" s="208">
        <v>0</v>
      </c>
      <c r="R162" s="208">
        <f>Q162*H162</f>
        <v>0</v>
      </c>
      <c r="S162" s="208">
        <v>0</v>
      </c>
      <c r="T162" s="209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0" t="s">
        <v>285</v>
      </c>
      <c r="AT162" s="210" t="s">
        <v>131</v>
      </c>
      <c r="AU162" s="210" t="s">
        <v>82</v>
      </c>
      <c r="AY162" s="20" t="s">
        <v>130</v>
      </c>
      <c r="BE162" s="211">
        <f>IF(N162="základní",J162,0)</f>
        <v>0</v>
      </c>
      <c r="BF162" s="211">
        <f>IF(N162="snížená",J162,0)</f>
        <v>0</v>
      </c>
      <c r="BG162" s="211">
        <f>IF(N162="zákl. přenesená",J162,0)</f>
        <v>0</v>
      </c>
      <c r="BH162" s="211">
        <f>IF(N162="sníž. přenesená",J162,0)</f>
        <v>0</v>
      </c>
      <c r="BI162" s="211">
        <f>IF(N162="nulová",J162,0)</f>
        <v>0</v>
      </c>
      <c r="BJ162" s="20" t="s">
        <v>80</v>
      </c>
      <c r="BK162" s="211">
        <f>ROUND(I162*H162,2)</f>
        <v>0</v>
      </c>
      <c r="BL162" s="20" t="s">
        <v>285</v>
      </c>
      <c r="BM162" s="210" t="s">
        <v>1648</v>
      </c>
    </row>
    <row r="163" s="2" customFormat="1">
      <c r="A163" s="41"/>
      <c r="B163" s="42"/>
      <c r="C163" s="43"/>
      <c r="D163" s="225" t="s">
        <v>202</v>
      </c>
      <c r="E163" s="43"/>
      <c r="F163" s="226" t="s">
        <v>300</v>
      </c>
      <c r="G163" s="43"/>
      <c r="H163" s="43"/>
      <c r="I163" s="227"/>
      <c r="J163" s="43"/>
      <c r="K163" s="43"/>
      <c r="L163" s="47"/>
      <c r="M163" s="228"/>
      <c r="N163" s="229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202</v>
      </c>
      <c r="AU163" s="20" t="s">
        <v>82</v>
      </c>
    </row>
    <row r="164" s="13" customFormat="1">
      <c r="A164" s="13"/>
      <c r="B164" s="230"/>
      <c r="C164" s="231"/>
      <c r="D164" s="232" t="s">
        <v>208</v>
      </c>
      <c r="E164" s="233" t="s">
        <v>19</v>
      </c>
      <c r="F164" s="234" t="s">
        <v>294</v>
      </c>
      <c r="G164" s="231"/>
      <c r="H164" s="233" t="s">
        <v>19</v>
      </c>
      <c r="I164" s="235"/>
      <c r="J164" s="231"/>
      <c r="K164" s="231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208</v>
      </c>
      <c r="AU164" s="240" t="s">
        <v>82</v>
      </c>
      <c r="AV164" s="13" t="s">
        <v>80</v>
      </c>
      <c r="AW164" s="13" t="s">
        <v>33</v>
      </c>
      <c r="AX164" s="13" t="s">
        <v>72</v>
      </c>
      <c r="AY164" s="240" t="s">
        <v>130</v>
      </c>
    </row>
    <row r="165" s="14" customFormat="1">
      <c r="A165" s="14"/>
      <c r="B165" s="241"/>
      <c r="C165" s="242"/>
      <c r="D165" s="232" t="s">
        <v>208</v>
      </c>
      <c r="E165" s="243" t="s">
        <v>19</v>
      </c>
      <c r="F165" s="244" t="s">
        <v>1649</v>
      </c>
      <c r="G165" s="242"/>
      <c r="H165" s="245">
        <v>732.952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1" t="s">
        <v>208</v>
      </c>
      <c r="AU165" s="251" t="s">
        <v>82</v>
      </c>
      <c r="AV165" s="14" t="s">
        <v>82</v>
      </c>
      <c r="AW165" s="14" t="s">
        <v>33</v>
      </c>
      <c r="AX165" s="14" t="s">
        <v>72</v>
      </c>
      <c r="AY165" s="251" t="s">
        <v>130</v>
      </c>
    </row>
    <row r="166" s="15" customFormat="1">
      <c r="A166" s="15"/>
      <c r="B166" s="252"/>
      <c r="C166" s="253"/>
      <c r="D166" s="232" t="s">
        <v>208</v>
      </c>
      <c r="E166" s="254" t="s">
        <v>19</v>
      </c>
      <c r="F166" s="255" t="s">
        <v>212</v>
      </c>
      <c r="G166" s="253"/>
      <c r="H166" s="256">
        <v>732.952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2" t="s">
        <v>208</v>
      </c>
      <c r="AU166" s="262" t="s">
        <v>82</v>
      </c>
      <c r="AV166" s="15" t="s">
        <v>144</v>
      </c>
      <c r="AW166" s="15" t="s">
        <v>33</v>
      </c>
      <c r="AX166" s="15" t="s">
        <v>80</v>
      </c>
      <c r="AY166" s="262" t="s">
        <v>130</v>
      </c>
    </row>
    <row r="167" s="2" customFormat="1" ht="16.5" customHeight="1">
      <c r="A167" s="41"/>
      <c r="B167" s="42"/>
      <c r="C167" s="263" t="s">
        <v>302</v>
      </c>
      <c r="D167" s="263" t="s">
        <v>213</v>
      </c>
      <c r="E167" s="264" t="s">
        <v>303</v>
      </c>
      <c r="F167" s="265" t="s">
        <v>304</v>
      </c>
      <c r="G167" s="266" t="s">
        <v>305</v>
      </c>
      <c r="H167" s="267">
        <v>280.33300000000003</v>
      </c>
      <c r="I167" s="268"/>
      <c r="J167" s="269">
        <f>ROUND(I167*H167,2)</f>
        <v>0</v>
      </c>
      <c r="K167" s="265" t="s">
        <v>200</v>
      </c>
      <c r="L167" s="270"/>
      <c r="M167" s="271" t="s">
        <v>19</v>
      </c>
      <c r="N167" s="272" t="s">
        <v>43</v>
      </c>
      <c r="O167" s="87"/>
      <c r="P167" s="208">
        <f>O167*H167</f>
        <v>0</v>
      </c>
      <c r="Q167" s="208">
        <v>0.001</v>
      </c>
      <c r="R167" s="208">
        <f>Q167*H167</f>
        <v>0.28033300000000005</v>
      </c>
      <c r="S167" s="208">
        <v>0</v>
      </c>
      <c r="T167" s="209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0" t="s">
        <v>306</v>
      </c>
      <c r="AT167" s="210" t="s">
        <v>213</v>
      </c>
      <c r="AU167" s="210" t="s">
        <v>82</v>
      </c>
      <c r="AY167" s="20" t="s">
        <v>130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20" t="s">
        <v>80</v>
      </c>
      <c r="BK167" s="211">
        <f>ROUND(I167*H167,2)</f>
        <v>0</v>
      </c>
      <c r="BL167" s="20" t="s">
        <v>285</v>
      </c>
      <c r="BM167" s="210" t="s">
        <v>1650</v>
      </c>
    </row>
    <row r="168" s="13" customFormat="1">
      <c r="A168" s="13"/>
      <c r="B168" s="230"/>
      <c r="C168" s="231"/>
      <c r="D168" s="232" t="s">
        <v>208</v>
      </c>
      <c r="E168" s="233" t="s">
        <v>19</v>
      </c>
      <c r="F168" s="234" t="s">
        <v>217</v>
      </c>
      <c r="G168" s="231"/>
      <c r="H168" s="233" t="s">
        <v>19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208</v>
      </c>
      <c r="AU168" s="240" t="s">
        <v>82</v>
      </c>
      <c r="AV168" s="13" t="s">
        <v>80</v>
      </c>
      <c r="AW168" s="13" t="s">
        <v>33</v>
      </c>
      <c r="AX168" s="13" t="s">
        <v>72</v>
      </c>
      <c r="AY168" s="240" t="s">
        <v>130</v>
      </c>
    </row>
    <row r="169" s="14" customFormat="1">
      <c r="A169" s="14"/>
      <c r="B169" s="241"/>
      <c r="C169" s="242"/>
      <c r="D169" s="232" t="s">
        <v>208</v>
      </c>
      <c r="E169" s="243" t="s">
        <v>19</v>
      </c>
      <c r="F169" s="244" t="s">
        <v>1651</v>
      </c>
      <c r="G169" s="242"/>
      <c r="H169" s="245">
        <v>219.886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208</v>
      </c>
      <c r="AU169" s="251" t="s">
        <v>82</v>
      </c>
      <c r="AV169" s="14" t="s">
        <v>82</v>
      </c>
      <c r="AW169" s="14" t="s">
        <v>33</v>
      </c>
      <c r="AX169" s="14" t="s">
        <v>72</v>
      </c>
      <c r="AY169" s="251" t="s">
        <v>130</v>
      </c>
    </row>
    <row r="170" s="14" customFormat="1">
      <c r="A170" s="14"/>
      <c r="B170" s="241"/>
      <c r="C170" s="242"/>
      <c r="D170" s="232" t="s">
        <v>208</v>
      </c>
      <c r="E170" s="243" t="s">
        <v>19</v>
      </c>
      <c r="F170" s="244" t="s">
        <v>1652</v>
      </c>
      <c r="G170" s="242"/>
      <c r="H170" s="245">
        <v>34.962000000000003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1" t="s">
        <v>208</v>
      </c>
      <c r="AU170" s="251" t="s">
        <v>82</v>
      </c>
      <c r="AV170" s="14" t="s">
        <v>82</v>
      </c>
      <c r="AW170" s="14" t="s">
        <v>33</v>
      </c>
      <c r="AX170" s="14" t="s">
        <v>72</v>
      </c>
      <c r="AY170" s="251" t="s">
        <v>130</v>
      </c>
    </row>
    <row r="171" s="15" customFormat="1">
      <c r="A171" s="15"/>
      <c r="B171" s="252"/>
      <c r="C171" s="253"/>
      <c r="D171" s="232" t="s">
        <v>208</v>
      </c>
      <c r="E171" s="254" t="s">
        <v>19</v>
      </c>
      <c r="F171" s="255" t="s">
        <v>212</v>
      </c>
      <c r="G171" s="253"/>
      <c r="H171" s="256">
        <v>254.84800000000001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2" t="s">
        <v>208</v>
      </c>
      <c r="AU171" s="262" t="s">
        <v>82</v>
      </c>
      <c r="AV171" s="15" t="s">
        <v>144</v>
      </c>
      <c r="AW171" s="15" t="s">
        <v>33</v>
      </c>
      <c r="AX171" s="15" t="s">
        <v>80</v>
      </c>
      <c r="AY171" s="262" t="s">
        <v>130</v>
      </c>
    </row>
    <row r="172" s="14" customFormat="1">
      <c r="A172" s="14"/>
      <c r="B172" s="241"/>
      <c r="C172" s="242"/>
      <c r="D172" s="232" t="s">
        <v>208</v>
      </c>
      <c r="E172" s="242"/>
      <c r="F172" s="244" t="s">
        <v>1653</v>
      </c>
      <c r="G172" s="242"/>
      <c r="H172" s="245">
        <v>280.33300000000003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1" t="s">
        <v>208</v>
      </c>
      <c r="AU172" s="251" t="s">
        <v>82</v>
      </c>
      <c r="AV172" s="14" t="s">
        <v>82</v>
      </c>
      <c r="AW172" s="14" t="s">
        <v>4</v>
      </c>
      <c r="AX172" s="14" t="s">
        <v>80</v>
      </c>
      <c r="AY172" s="251" t="s">
        <v>130</v>
      </c>
    </row>
    <row r="173" s="2" customFormat="1" ht="16.5" customHeight="1">
      <c r="A173" s="41"/>
      <c r="B173" s="42"/>
      <c r="C173" s="199" t="s">
        <v>311</v>
      </c>
      <c r="D173" s="199" t="s">
        <v>131</v>
      </c>
      <c r="E173" s="200" t="s">
        <v>312</v>
      </c>
      <c r="F173" s="201" t="s">
        <v>313</v>
      </c>
      <c r="G173" s="202" t="s">
        <v>199</v>
      </c>
      <c r="H173" s="203">
        <v>769.60000000000002</v>
      </c>
      <c r="I173" s="204"/>
      <c r="J173" s="205">
        <f>ROUND(I173*H173,2)</f>
        <v>0</v>
      </c>
      <c r="K173" s="201" t="s">
        <v>200</v>
      </c>
      <c r="L173" s="47"/>
      <c r="M173" s="206" t="s">
        <v>19</v>
      </c>
      <c r="N173" s="207" t="s">
        <v>43</v>
      </c>
      <c r="O173" s="87"/>
      <c r="P173" s="208">
        <f>O173*H173</f>
        <v>0</v>
      </c>
      <c r="Q173" s="208">
        <v>0.00088000000000000003</v>
      </c>
      <c r="R173" s="208">
        <f>Q173*H173</f>
        <v>0.67724800000000007</v>
      </c>
      <c r="S173" s="208">
        <v>0</v>
      </c>
      <c r="T173" s="209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0" t="s">
        <v>285</v>
      </c>
      <c r="AT173" s="210" t="s">
        <v>131</v>
      </c>
      <c r="AU173" s="210" t="s">
        <v>82</v>
      </c>
      <c r="AY173" s="20" t="s">
        <v>130</v>
      </c>
      <c r="BE173" s="211">
        <f>IF(N173="základní",J173,0)</f>
        <v>0</v>
      </c>
      <c r="BF173" s="211">
        <f>IF(N173="snížená",J173,0)</f>
        <v>0</v>
      </c>
      <c r="BG173" s="211">
        <f>IF(N173="zákl. přenesená",J173,0)</f>
        <v>0</v>
      </c>
      <c r="BH173" s="211">
        <f>IF(N173="sníž. přenesená",J173,0)</f>
        <v>0</v>
      </c>
      <c r="BI173" s="211">
        <f>IF(N173="nulová",J173,0)</f>
        <v>0</v>
      </c>
      <c r="BJ173" s="20" t="s">
        <v>80</v>
      </c>
      <c r="BK173" s="211">
        <f>ROUND(I173*H173,2)</f>
        <v>0</v>
      </c>
      <c r="BL173" s="20" t="s">
        <v>285</v>
      </c>
      <c r="BM173" s="210" t="s">
        <v>1654</v>
      </c>
    </row>
    <row r="174" s="2" customFormat="1">
      <c r="A174" s="41"/>
      <c r="B174" s="42"/>
      <c r="C174" s="43"/>
      <c r="D174" s="225" t="s">
        <v>202</v>
      </c>
      <c r="E174" s="43"/>
      <c r="F174" s="226" t="s">
        <v>315</v>
      </c>
      <c r="G174" s="43"/>
      <c r="H174" s="43"/>
      <c r="I174" s="227"/>
      <c r="J174" s="43"/>
      <c r="K174" s="43"/>
      <c r="L174" s="47"/>
      <c r="M174" s="228"/>
      <c r="N174" s="229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202</v>
      </c>
      <c r="AU174" s="20" t="s">
        <v>82</v>
      </c>
    </row>
    <row r="175" s="13" customFormat="1">
      <c r="A175" s="13"/>
      <c r="B175" s="230"/>
      <c r="C175" s="231"/>
      <c r="D175" s="232" t="s">
        <v>208</v>
      </c>
      <c r="E175" s="233" t="s">
        <v>19</v>
      </c>
      <c r="F175" s="234" t="s">
        <v>294</v>
      </c>
      <c r="G175" s="231"/>
      <c r="H175" s="233" t="s">
        <v>19</v>
      </c>
      <c r="I175" s="235"/>
      <c r="J175" s="231"/>
      <c r="K175" s="231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208</v>
      </c>
      <c r="AU175" s="240" t="s">
        <v>82</v>
      </c>
      <c r="AV175" s="13" t="s">
        <v>80</v>
      </c>
      <c r="AW175" s="13" t="s">
        <v>33</v>
      </c>
      <c r="AX175" s="13" t="s">
        <v>72</v>
      </c>
      <c r="AY175" s="240" t="s">
        <v>130</v>
      </c>
    </row>
    <row r="176" s="14" customFormat="1">
      <c r="A176" s="14"/>
      <c r="B176" s="241"/>
      <c r="C176" s="242"/>
      <c r="D176" s="232" t="s">
        <v>208</v>
      </c>
      <c r="E176" s="243" t="s">
        <v>19</v>
      </c>
      <c r="F176" s="244" t="s">
        <v>1649</v>
      </c>
      <c r="G176" s="242"/>
      <c r="H176" s="245">
        <v>732.952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1" t="s">
        <v>208</v>
      </c>
      <c r="AU176" s="251" t="s">
        <v>82</v>
      </c>
      <c r="AV176" s="14" t="s">
        <v>82</v>
      </c>
      <c r="AW176" s="14" t="s">
        <v>33</v>
      </c>
      <c r="AX176" s="14" t="s">
        <v>72</v>
      </c>
      <c r="AY176" s="251" t="s">
        <v>130</v>
      </c>
    </row>
    <row r="177" s="13" customFormat="1">
      <c r="A177" s="13"/>
      <c r="B177" s="230"/>
      <c r="C177" s="231"/>
      <c r="D177" s="232" t="s">
        <v>208</v>
      </c>
      <c r="E177" s="233" t="s">
        <v>19</v>
      </c>
      <c r="F177" s="234" t="s">
        <v>316</v>
      </c>
      <c r="G177" s="231"/>
      <c r="H177" s="233" t="s">
        <v>19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208</v>
      </c>
      <c r="AU177" s="240" t="s">
        <v>82</v>
      </c>
      <c r="AV177" s="13" t="s">
        <v>80</v>
      </c>
      <c r="AW177" s="13" t="s">
        <v>33</v>
      </c>
      <c r="AX177" s="13" t="s">
        <v>72</v>
      </c>
      <c r="AY177" s="240" t="s">
        <v>130</v>
      </c>
    </row>
    <row r="178" s="13" customFormat="1">
      <c r="A178" s="13"/>
      <c r="B178" s="230"/>
      <c r="C178" s="231"/>
      <c r="D178" s="232" t="s">
        <v>208</v>
      </c>
      <c r="E178" s="233" t="s">
        <v>19</v>
      </c>
      <c r="F178" s="234" t="s">
        <v>294</v>
      </c>
      <c r="G178" s="231"/>
      <c r="H178" s="233" t="s">
        <v>19</v>
      </c>
      <c r="I178" s="235"/>
      <c r="J178" s="231"/>
      <c r="K178" s="231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208</v>
      </c>
      <c r="AU178" s="240" t="s">
        <v>82</v>
      </c>
      <c r="AV178" s="13" t="s">
        <v>80</v>
      </c>
      <c r="AW178" s="13" t="s">
        <v>33</v>
      </c>
      <c r="AX178" s="13" t="s">
        <v>72</v>
      </c>
      <c r="AY178" s="240" t="s">
        <v>130</v>
      </c>
    </row>
    <row r="179" s="14" customFormat="1">
      <c r="A179" s="14"/>
      <c r="B179" s="241"/>
      <c r="C179" s="242"/>
      <c r="D179" s="232" t="s">
        <v>208</v>
      </c>
      <c r="E179" s="243" t="s">
        <v>19</v>
      </c>
      <c r="F179" s="244" t="s">
        <v>1655</v>
      </c>
      <c r="G179" s="242"/>
      <c r="H179" s="245">
        <v>36.648000000000003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1" t="s">
        <v>208</v>
      </c>
      <c r="AU179" s="251" t="s">
        <v>82</v>
      </c>
      <c r="AV179" s="14" t="s">
        <v>82</v>
      </c>
      <c r="AW179" s="14" t="s">
        <v>33</v>
      </c>
      <c r="AX179" s="14" t="s">
        <v>72</v>
      </c>
      <c r="AY179" s="251" t="s">
        <v>130</v>
      </c>
    </row>
    <row r="180" s="15" customFormat="1">
      <c r="A180" s="15"/>
      <c r="B180" s="252"/>
      <c r="C180" s="253"/>
      <c r="D180" s="232" t="s">
        <v>208</v>
      </c>
      <c r="E180" s="254" t="s">
        <v>19</v>
      </c>
      <c r="F180" s="255" t="s">
        <v>212</v>
      </c>
      <c r="G180" s="253"/>
      <c r="H180" s="256">
        <v>769.60000000000002</v>
      </c>
      <c r="I180" s="257"/>
      <c r="J180" s="253"/>
      <c r="K180" s="253"/>
      <c r="L180" s="258"/>
      <c r="M180" s="259"/>
      <c r="N180" s="260"/>
      <c r="O180" s="260"/>
      <c r="P180" s="260"/>
      <c r="Q180" s="260"/>
      <c r="R180" s="260"/>
      <c r="S180" s="260"/>
      <c r="T180" s="26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2" t="s">
        <v>208</v>
      </c>
      <c r="AU180" s="262" t="s">
        <v>82</v>
      </c>
      <c r="AV180" s="15" t="s">
        <v>144</v>
      </c>
      <c r="AW180" s="15" t="s">
        <v>33</v>
      </c>
      <c r="AX180" s="15" t="s">
        <v>80</v>
      </c>
      <c r="AY180" s="262" t="s">
        <v>130</v>
      </c>
    </row>
    <row r="181" s="2" customFormat="1" ht="24.15" customHeight="1">
      <c r="A181" s="41"/>
      <c r="B181" s="42"/>
      <c r="C181" s="263" t="s">
        <v>318</v>
      </c>
      <c r="D181" s="263" t="s">
        <v>213</v>
      </c>
      <c r="E181" s="264" t="s">
        <v>319</v>
      </c>
      <c r="F181" s="265" t="s">
        <v>320</v>
      </c>
      <c r="G181" s="266" t="s">
        <v>199</v>
      </c>
      <c r="H181" s="267">
        <v>979.15300000000002</v>
      </c>
      <c r="I181" s="268"/>
      <c r="J181" s="269">
        <f>ROUND(I181*H181,2)</f>
        <v>0</v>
      </c>
      <c r="K181" s="265" t="s">
        <v>200</v>
      </c>
      <c r="L181" s="270"/>
      <c r="M181" s="271" t="s">
        <v>19</v>
      </c>
      <c r="N181" s="272" t="s">
        <v>43</v>
      </c>
      <c r="O181" s="87"/>
      <c r="P181" s="208">
        <f>O181*H181</f>
        <v>0</v>
      </c>
      <c r="Q181" s="208">
        <v>0.0054000000000000003</v>
      </c>
      <c r="R181" s="208">
        <f>Q181*H181</f>
        <v>5.2874262000000005</v>
      </c>
      <c r="S181" s="208">
        <v>0</v>
      </c>
      <c r="T181" s="209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0" t="s">
        <v>306</v>
      </c>
      <c r="AT181" s="210" t="s">
        <v>213</v>
      </c>
      <c r="AU181" s="210" t="s">
        <v>82</v>
      </c>
      <c r="AY181" s="20" t="s">
        <v>130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20" t="s">
        <v>80</v>
      </c>
      <c r="BK181" s="211">
        <f>ROUND(I181*H181,2)</f>
        <v>0</v>
      </c>
      <c r="BL181" s="20" t="s">
        <v>285</v>
      </c>
      <c r="BM181" s="210" t="s">
        <v>1656</v>
      </c>
    </row>
    <row r="182" s="13" customFormat="1">
      <c r="A182" s="13"/>
      <c r="B182" s="230"/>
      <c r="C182" s="231"/>
      <c r="D182" s="232" t="s">
        <v>208</v>
      </c>
      <c r="E182" s="233" t="s">
        <v>19</v>
      </c>
      <c r="F182" s="234" t="s">
        <v>217</v>
      </c>
      <c r="G182" s="231"/>
      <c r="H182" s="233" t="s">
        <v>19</v>
      </c>
      <c r="I182" s="235"/>
      <c r="J182" s="231"/>
      <c r="K182" s="231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208</v>
      </c>
      <c r="AU182" s="240" t="s">
        <v>82</v>
      </c>
      <c r="AV182" s="13" t="s">
        <v>80</v>
      </c>
      <c r="AW182" s="13" t="s">
        <v>33</v>
      </c>
      <c r="AX182" s="13" t="s">
        <v>72</v>
      </c>
      <c r="AY182" s="240" t="s">
        <v>130</v>
      </c>
    </row>
    <row r="183" s="14" customFormat="1">
      <c r="A183" s="14"/>
      <c r="B183" s="241"/>
      <c r="C183" s="242"/>
      <c r="D183" s="232" t="s">
        <v>208</v>
      </c>
      <c r="E183" s="243" t="s">
        <v>19</v>
      </c>
      <c r="F183" s="244" t="s">
        <v>1657</v>
      </c>
      <c r="G183" s="242"/>
      <c r="H183" s="245">
        <v>769.60000000000002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1" t="s">
        <v>208</v>
      </c>
      <c r="AU183" s="251" t="s">
        <v>82</v>
      </c>
      <c r="AV183" s="14" t="s">
        <v>82</v>
      </c>
      <c r="AW183" s="14" t="s">
        <v>33</v>
      </c>
      <c r="AX183" s="14" t="s">
        <v>72</v>
      </c>
      <c r="AY183" s="251" t="s">
        <v>130</v>
      </c>
    </row>
    <row r="184" s="14" customFormat="1">
      <c r="A184" s="14"/>
      <c r="B184" s="241"/>
      <c r="C184" s="242"/>
      <c r="D184" s="232" t="s">
        <v>208</v>
      </c>
      <c r="E184" s="243" t="s">
        <v>19</v>
      </c>
      <c r="F184" s="244" t="s">
        <v>1658</v>
      </c>
      <c r="G184" s="242"/>
      <c r="H184" s="245">
        <v>116.539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208</v>
      </c>
      <c r="AU184" s="251" t="s">
        <v>82</v>
      </c>
      <c r="AV184" s="14" t="s">
        <v>82</v>
      </c>
      <c r="AW184" s="14" t="s">
        <v>33</v>
      </c>
      <c r="AX184" s="14" t="s">
        <v>72</v>
      </c>
      <c r="AY184" s="251" t="s">
        <v>130</v>
      </c>
    </row>
    <row r="185" s="14" customFormat="1">
      <c r="A185" s="14"/>
      <c r="B185" s="241"/>
      <c r="C185" s="242"/>
      <c r="D185" s="232" t="s">
        <v>208</v>
      </c>
      <c r="E185" s="243" t="s">
        <v>19</v>
      </c>
      <c r="F185" s="244" t="s">
        <v>703</v>
      </c>
      <c r="G185" s="242"/>
      <c r="H185" s="245">
        <v>4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1" t="s">
        <v>208</v>
      </c>
      <c r="AU185" s="251" t="s">
        <v>82</v>
      </c>
      <c r="AV185" s="14" t="s">
        <v>82</v>
      </c>
      <c r="AW185" s="14" t="s">
        <v>33</v>
      </c>
      <c r="AX185" s="14" t="s">
        <v>72</v>
      </c>
      <c r="AY185" s="251" t="s">
        <v>130</v>
      </c>
    </row>
    <row r="186" s="15" customFormat="1">
      <c r="A186" s="15"/>
      <c r="B186" s="252"/>
      <c r="C186" s="253"/>
      <c r="D186" s="232" t="s">
        <v>208</v>
      </c>
      <c r="E186" s="254" t="s">
        <v>19</v>
      </c>
      <c r="F186" s="255" t="s">
        <v>212</v>
      </c>
      <c r="G186" s="253"/>
      <c r="H186" s="256">
        <v>890.13900000000001</v>
      </c>
      <c r="I186" s="257"/>
      <c r="J186" s="253"/>
      <c r="K186" s="253"/>
      <c r="L186" s="258"/>
      <c r="M186" s="259"/>
      <c r="N186" s="260"/>
      <c r="O186" s="260"/>
      <c r="P186" s="260"/>
      <c r="Q186" s="260"/>
      <c r="R186" s="260"/>
      <c r="S186" s="260"/>
      <c r="T186" s="26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2" t="s">
        <v>208</v>
      </c>
      <c r="AU186" s="262" t="s">
        <v>82</v>
      </c>
      <c r="AV186" s="15" t="s">
        <v>144</v>
      </c>
      <c r="AW186" s="15" t="s">
        <v>33</v>
      </c>
      <c r="AX186" s="15" t="s">
        <v>80</v>
      </c>
      <c r="AY186" s="262" t="s">
        <v>130</v>
      </c>
    </row>
    <row r="187" s="14" customFormat="1">
      <c r="A187" s="14"/>
      <c r="B187" s="241"/>
      <c r="C187" s="242"/>
      <c r="D187" s="232" t="s">
        <v>208</v>
      </c>
      <c r="E187" s="242"/>
      <c r="F187" s="244" t="s">
        <v>1659</v>
      </c>
      <c r="G187" s="242"/>
      <c r="H187" s="245">
        <v>979.15300000000002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1" t="s">
        <v>208</v>
      </c>
      <c r="AU187" s="251" t="s">
        <v>82</v>
      </c>
      <c r="AV187" s="14" t="s">
        <v>82</v>
      </c>
      <c r="AW187" s="14" t="s">
        <v>4</v>
      </c>
      <c r="AX187" s="14" t="s">
        <v>80</v>
      </c>
      <c r="AY187" s="251" t="s">
        <v>130</v>
      </c>
    </row>
    <row r="188" s="2" customFormat="1" ht="33" customHeight="1">
      <c r="A188" s="41"/>
      <c r="B188" s="42"/>
      <c r="C188" s="199" t="s">
        <v>7</v>
      </c>
      <c r="D188" s="199" t="s">
        <v>131</v>
      </c>
      <c r="E188" s="200" t="s">
        <v>705</v>
      </c>
      <c r="F188" s="201" t="s">
        <v>706</v>
      </c>
      <c r="G188" s="202" t="s">
        <v>162</v>
      </c>
      <c r="H188" s="203">
        <v>9</v>
      </c>
      <c r="I188" s="204"/>
      <c r="J188" s="205">
        <f>ROUND(I188*H188,2)</f>
        <v>0</v>
      </c>
      <c r="K188" s="201" t="s">
        <v>200</v>
      </c>
      <c r="L188" s="47"/>
      <c r="M188" s="206" t="s">
        <v>19</v>
      </c>
      <c r="N188" s="207" t="s">
        <v>43</v>
      </c>
      <c r="O188" s="87"/>
      <c r="P188" s="208">
        <f>O188*H188</f>
        <v>0</v>
      </c>
      <c r="Q188" s="208">
        <v>0.00108</v>
      </c>
      <c r="R188" s="208">
        <f>Q188*H188</f>
        <v>0.0097199999999999995</v>
      </c>
      <c r="S188" s="208">
        <v>0</v>
      </c>
      <c r="T188" s="209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0" t="s">
        <v>285</v>
      </c>
      <c r="AT188" s="210" t="s">
        <v>131</v>
      </c>
      <c r="AU188" s="210" t="s">
        <v>82</v>
      </c>
      <c r="AY188" s="20" t="s">
        <v>130</v>
      </c>
      <c r="BE188" s="211">
        <f>IF(N188="základní",J188,0)</f>
        <v>0</v>
      </c>
      <c r="BF188" s="211">
        <f>IF(N188="snížená",J188,0)</f>
        <v>0</v>
      </c>
      <c r="BG188" s="211">
        <f>IF(N188="zákl. přenesená",J188,0)</f>
        <v>0</v>
      </c>
      <c r="BH188" s="211">
        <f>IF(N188="sníž. přenesená",J188,0)</f>
        <v>0</v>
      </c>
      <c r="BI188" s="211">
        <f>IF(N188="nulová",J188,0)</f>
        <v>0</v>
      </c>
      <c r="BJ188" s="20" t="s">
        <v>80</v>
      </c>
      <c r="BK188" s="211">
        <f>ROUND(I188*H188,2)</f>
        <v>0</v>
      </c>
      <c r="BL188" s="20" t="s">
        <v>285</v>
      </c>
      <c r="BM188" s="210" t="s">
        <v>1660</v>
      </c>
    </row>
    <row r="189" s="2" customFormat="1">
      <c r="A189" s="41"/>
      <c r="B189" s="42"/>
      <c r="C189" s="43"/>
      <c r="D189" s="225" t="s">
        <v>202</v>
      </c>
      <c r="E189" s="43"/>
      <c r="F189" s="226" t="s">
        <v>708</v>
      </c>
      <c r="G189" s="43"/>
      <c r="H189" s="43"/>
      <c r="I189" s="227"/>
      <c r="J189" s="43"/>
      <c r="K189" s="43"/>
      <c r="L189" s="47"/>
      <c r="M189" s="228"/>
      <c r="N189" s="229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202</v>
      </c>
      <c r="AU189" s="20" t="s">
        <v>82</v>
      </c>
    </row>
    <row r="190" s="13" customFormat="1">
      <c r="A190" s="13"/>
      <c r="B190" s="230"/>
      <c r="C190" s="231"/>
      <c r="D190" s="232" t="s">
        <v>208</v>
      </c>
      <c r="E190" s="233" t="s">
        <v>19</v>
      </c>
      <c r="F190" s="234" t="s">
        <v>294</v>
      </c>
      <c r="G190" s="231"/>
      <c r="H190" s="233" t="s">
        <v>19</v>
      </c>
      <c r="I190" s="235"/>
      <c r="J190" s="231"/>
      <c r="K190" s="231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208</v>
      </c>
      <c r="AU190" s="240" t="s">
        <v>82</v>
      </c>
      <c r="AV190" s="13" t="s">
        <v>80</v>
      </c>
      <c r="AW190" s="13" t="s">
        <v>33</v>
      </c>
      <c r="AX190" s="13" t="s">
        <v>72</v>
      </c>
      <c r="AY190" s="240" t="s">
        <v>130</v>
      </c>
    </row>
    <row r="191" s="14" customFormat="1">
      <c r="A191" s="14"/>
      <c r="B191" s="241"/>
      <c r="C191" s="242"/>
      <c r="D191" s="232" t="s">
        <v>208</v>
      </c>
      <c r="E191" s="243" t="s">
        <v>19</v>
      </c>
      <c r="F191" s="244" t="s">
        <v>1661</v>
      </c>
      <c r="G191" s="242"/>
      <c r="H191" s="245">
        <v>9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1" t="s">
        <v>208</v>
      </c>
      <c r="AU191" s="251" t="s">
        <v>82</v>
      </c>
      <c r="AV191" s="14" t="s">
        <v>82</v>
      </c>
      <c r="AW191" s="14" t="s">
        <v>33</v>
      </c>
      <c r="AX191" s="14" t="s">
        <v>72</v>
      </c>
      <c r="AY191" s="251" t="s">
        <v>130</v>
      </c>
    </row>
    <row r="192" s="15" customFormat="1">
      <c r="A192" s="15"/>
      <c r="B192" s="252"/>
      <c r="C192" s="253"/>
      <c r="D192" s="232" t="s">
        <v>208</v>
      </c>
      <c r="E192" s="254" t="s">
        <v>19</v>
      </c>
      <c r="F192" s="255" t="s">
        <v>212</v>
      </c>
      <c r="G192" s="253"/>
      <c r="H192" s="256">
        <v>9</v>
      </c>
      <c r="I192" s="257"/>
      <c r="J192" s="253"/>
      <c r="K192" s="253"/>
      <c r="L192" s="258"/>
      <c r="M192" s="259"/>
      <c r="N192" s="260"/>
      <c r="O192" s="260"/>
      <c r="P192" s="260"/>
      <c r="Q192" s="260"/>
      <c r="R192" s="260"/>
      <c r="S192" s="260"/>
      <c r="T192" s="26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2" t="s">
        <v>208</v>
      </c>
      <c r="AU192" s="262" t="s">
        <v>82</v>
      </c>
      <c r="AV192" s="15" t="s">
        <v>144</v>
      </c>
      <c r="AW192" s="15" t="s">
        <v>33</v>
      </c>
      <c r="AX192" s="15" t="s">
        <v>80</v>
      </c>
      <c r="AY192" s="262" t="s">
        <v>130</v>
      </c>
    </row>
    <row r="193" s="2" customFormat="1" ht="16.5" customHeight="1">
      <c r="A193" s="41"/>
      <c r="B193" s="42"/>
      <c r="C193" s="263" t="s">
        <v>334</v>
      </c>
      <c r="D193" s="263" t="s">
        <v>213</v>
      </c>
      <c r="E193" s="264" t="s">
        <v>710</v>
      </c>
      <c r="F193" s="265" t="s">
        <v>711</v>
      </c>
      <c r="G193" s="266" t="s">
        <v>162</v>
      </c>
      <c r="H193" s="267">
        <v>9</v>
      </c>
      <c r="I193" s="268"/>
      <c r="J193" s="269">
        <f>ROUND(I193*H193,2)</f>
        <v>0</v>
      </c>
      <c r="K193" s="265" t="s">
        <v>200</v>
      </c>
      <c r="L193" s="270"/>
      <c r="M193" s="271" t="s">
        <v>19</v>
      </c>
      <c r="N193" s="272" t="s">
        <v>43</v>
      </c>
      <c r="O193" s="87"/>
      <c r="P193" s="208">
        <f>O193*H193</f>
        <v>0</v>
      </c>
      <c r="Q193" s="208">
        <v>0.0030000000000000001</v>
      </c>
      <c r="R193" s="208">
        <f>Q193*H193</f>
        <v>0.027</v>
      </c>
      <c r="S193" s="208">
        <v>0</v>
      </c>
      <c r="T193" s="209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0" t="s">
        <v>306</v>
      </c>
      <c r="AT193" s="210" t="s">
        <v>213</v>
      </c>
      <c r="AU193" s="210" t="s">
        <v>82</v>
      </c>
      <c r="AY193" s="20" t="s">
        <v>130</v>
      </c>
      <c r="BE193" s="211">
        <f>IF(N193="základní",J193,0)</f>
        <v>0</v>
      </c>
      <c r="BF193" s="211">
        <f>IF(N193="snížená",J193,0)</f>
        <v>0</v>
      </c>
      <c r="BG193" s="211">
        <f>IF(N193="zákl. přenesená",J193,0)</f>
        <v>0</v>
      </c>
      <c r="BH193" s="211">
        <f>IF(N193="sníž. přenesená",J193,0)</f>
        <v>0</v>
      </c>
      <c r="BI193" s="211">
        <f>IF(N193="nulová",J193,0)</f>
        <v>0</v>
      </c>
      <c r="BJ193" s="20" t="s">
        <v>80</v>
      </c>
      <c r="BK193" s="211">
        <f>ROUND(I193*H193,2)</f>
        <v>0</v>
      </c>
      <c r="BL193" s="20" t="s">
        <v>285</v>
      </c>
      <c r="BM193" s="210" t="s">
        <v>1662</v>
      </c>
    </row>
    <row r="194" s="13" customFormat="1">
      <c r="A194" s="13"/>
      <c r="B194" s="230"/>
      <c r="C194" s="231"/>
      <c r="D194" s="232" t="s">
        <v>208</v>
      </c>
      <c r="E194" s="233" t="s">
        <v>19</v>
      </c>
      <c r="F194" s="234" t="s">
        <v>217</v>
      </c>
      <c r="G194" s="231"/>
      <c r="H194" s="233" t="s">
        <v>19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208</v>
      </c>
      <c r="AU194" s="240" t="s">
        <v>82</v>
      </c>
      <c r="AV194" s="13" t="s">
        <v>80</v>
      </c>
      <c r="AW194" s="13" t="s">
        <v>33</v>
      </c>
      <c r="AX194" s="13" t="s">
        <v>72</v>
      </c>
      <c r="AY194" s="240" t="s">
        <v>130</v>
      </c>
    </row>
    <row r="195" s="13" customFormat="1">
      <c r="A195" s="13"/>
      <c r="B195" s="230"/>
      <c r="C195" s="231"/>
      <c r="D195" s="232" t="s">
        <v>208</v>
      </c>
      <c r="E195" s="233" t="s">
        <v>19</v>
      </c>
      <c r="F195" s="234" t="s">
        <v>294</v>
      </c>
      <c r="G195" s="231"/>
      <c r="H195" s="233" t="s">
        <v>19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208</v>
      </c>
      <c r="AU195" s="240" t="s">
        <v>82</v>
      </c>
      <c r="AV195" s="13" t="s">
        <v>80</v>
      </c>
      <c r="AW195" s="13" t="s">
        <v>33</v>
      </c>
      <c r="AX195" s="13" t="s">
        <v>72</v>
      </c>
      <c r="AY195" s="240" t="s">
        <v>130</v>
      </c>
    </row>
    <row r="196" s="14" customFormat="1">
      <c r="A196" s="14"/>
      <c r="B196" s="241"/>
      <c r="C196" s="242"/>
      <c r="D196" s="232" t="s">
        <v>208</v>
      </c>
      <c r="E196" s="243" t="s">
        <v>19</v>
      </c>
      <c r="F196" s="244" t="s">
        <v>1661</v>
      </c>
      <c r="G196" s="242"/>
      <c r="H196" s="245">
        <v>9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1" t="s">
        <v>208</v>
      </c>
      <c r="AU196" s="251" t="s">
        <v>82</v>
      </c>
      <c r="AV196" s="14" t="s">
        <v>82</v>
      </c>
      <c r="AW196" s="14" t="s">
        <v>33</v>
      </c>
      <c r="AX196" s="14" t="s">
        <v>72</v>
      </c>
      <c r="AY196" s="251" t="s">
        <v>130</v>
      </c>
    </row>
    <row r="197" s="15" customFormat="1">
      <c r="A197" s="15"/>
      <c r="B197" s="252"/>
      <c r="C197" s="253"/>
      <c r="D197" s="232" t="s">
        <v>208</v>
      </c>
      <c r="E197" s="254" t="s">
        <v>19</v>
      </c>
      <c r="F197" s="255" t="s">
        <v>212</v>
      </c>
      <c r="G197" s="253"/>
      <c r="H197" s="256">
        <v>9</v>
      </c>
      <c r="I197" s="257"/>
      <c r="J197" s="253"/>
      <c r="K197" s="253"/>
      <c r="L197" s="258"/>
      <c r="M197" s="259"/>
      <c r="N197" s="260"/>
      <c r="O197" s="260"/>
      <c r="P197" s="260"/>
      <c r="Q197" s="260"/>
      <c r="R197" s="260"/>
      <c r="S197" s="260"/>
      <c r="T197" s="26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2" t="s">
        <v>208</v>
      </c>
      <c r="AU197" s="262" t="s">
        <v>82</v>
      </c>
      <c r="AV197" s="15" t="s">
        <v>144</v>
      </c>
      <c r="AW197" s="15" t="s">
        <v>33</v>
      </c>
      <c r="AX197" s="15" t="s">
        <v>80</v>
      </c>
      <c r="AY197" s="262" t="s">
        <v>130</v>
      </c>
    </row>
    <row r="198" s="2" customFormat="1" ht="33" customHeight="1">
      <c r="A198" s="41"/>
      <c r="B198" s="42"/>
      <c r="C198" s="199" t="s">
        <v>339</v>
      </c>
      <c r="D198" s="199" t="s">
        <v>131</v>
      </c>
      <c r="E198" s="200" t="s">
        <v>713</v>
      </c>
      <c r="F198" s="201" t="s">
        <v>714</v>
      </c>
      <c r="G198" s="202" t="s">
        <v>162</v>
      </c>
      <c r="H198" s="203">
        <v>9</v>
      </c>
      <c r="I198" s="204"/>
      <c r="J198" s="205">
        <f>ROUND(I198*H198,2)</f>
        <v>0</v>
      </c>
      <c r="K198" s="201" t="s">
        <v>200</v>
      </c>
      <c r="L198" s="47"/>
      <c r="M198" s="206" t="s">
        <v>19</v>
      </c>
      <c r="N198" s="207" t="s">
        <v>43</v>
      </c>
      <c r="O198" s="87"/>
      <c r="P198" s="208">
        <f>O198*H198</f>
        <v>0</v>
      </c>
      <c r="Q198" s="208">
        <v>0.0074999999999999997</v>
      </c>
      <c r="R198" s="208">
        <f>Q198*H198</f>
        <v>0.067500000000000004</v>
      </c>
      <c r="S198" s="208">
        <v>0</v>
      </c>
      <c r="T198" s="209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0" t="s">
        <v>285</v>
      </c>
      <c r="AT198" s="210" t="s">
        <v>131</v>
      </c>
      <c r="AU198" s="210" t="s">
        <v>82</v>
      </c>
      <c r="AY198" s="20" t="s">
        <v>130</v>
      </c>
      <c r="BE198" s="211">
        <f>IF(N198="základní",J198,0)</f>
        <v>0</v>
      </c>
      <c r="BF198" s="211">
        <f>IF(N198="snížená",J198,0)</f>
        <v>0</v>
      </c>
      <c r="BG198" s="211">
        <f>IF(N198="zákl. přenesená",J198,0)</f>
        <v>0</v>
      </c>
      <c r="BH198" s="211">
        <f>IF(N198="sníž. přenesená",J198,0)</f>
        <v>0</v>
      </c>
      <c r="BI198" s="211">
        <f>IF(N198="nulová",J198,0)</f>
        <v>0</v>
      </c>
      <c r="BJ198" s="20" t="s">
        <v>80</v>
      </c>
      <c r="BK198" s="211">
        <f>ROUND(I198*H198,2)</f>
        <v>0</v>
      </c>
      <c r="BL198" s="20" t="s">
        <v>285</v>
      </c>
      <c r="BM198" s="210" t="s">
        <v>1663</v>
      </c>
    </row>
    <row r="199" s="2" customFormat="1">
      <c r="A199" s="41"/>
      <c r="B199" s="42"/>
      <c r="C199" s="43"/>
      <c r="D199" s="225" t="s">
        <v>202</v>
      </c>
      <c r="E199" s="43"/>
      <c r="F199" s="226" t="s">
        <v>716</v>
      </c>
      <c r="G199" s="43"/>
      <c r="H199" s="43"/>
      <c r="I199" s="227"/>
      <c r="J199" s="43"/>
      <c r="K199" s="43"/>
      <c r="L199" s="47"/>
      <c r="M199" s="228"/>
      <c r="N199" s="229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202</v>
      </c>
      <c r="AU199" s="20" t="s">
        <v>82</v>
      </c>
    </row>
    <row r="200" s="2" customFormat="1" ht="16.5" customHeight="1">
      <c r="A200" s="41"/>
      <c r="B200" s="42"/>
      <c r="C200" s="263" t="s">
        <v>345</v>
      </c>
      <c r="D200" s="263" t="s">
        <v>213</v>
      </c>
      <c r="E200" s="264" t="s">
        <v>717</v>
      </c>
      <c r="F200" s="265" t="s">
        <v>718</v>
      </c>
      <c r="G200" s="266" t="s">
        <v>162</v>
      </c>
      <c r="H200" s="267">
        <v>9</v>
      </c>
      <c r="I200" s="268"/>
      <c r="J200" s="269">
        <f>ROUND(I200*H200,2)</f>
        <v>0</v>
      </c>
      <c r="K200" s="265" t="s">
        <v>200</v>
      </c>
      <c r="L200" s="270"/>
      <c r="M200" s="271" t="s">
        <v>19</v>
      </c>
      <c r="N200" s="272" t="s">
        <v>43</v>
      </c>
      <c r="O200" s="87"/>
      <c r="P200" s="208">
        <f>O200*H200</f>
        <v>0</v>
      </c>
      <c r="Q200" s="208">
        <v>0.0017099999999999999</v>
      </c>
      <c r="R200" s="208">
        <f>Q200*H200</f>
        <v>0.015389999999999999</v>
      </c>
      <c r="S200" s="208">
        <v>0</v>
      </c>
      <c r="T200" s="209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0" t="s">
        <v>306</v>
      </c>
      <c r="AT200" s="210" t="s">
        <v>213</v>
      </c>
      <c r="AU200" s="210" t="s">
        <v>82</v>
      </c>
      <c r="AY200" s="20" t="s">
        <v>130</v>
      </c>
      <c r="BE200" s="211">
        <f>IF(N200="základní",J200,0)</f>
        <v>0</v>
      </c>
      <c r="BF200" s="211">
        <f>IF(N200="snížená",J200,0)</f>
        <v>0</v>
      </c>
      <c r="BG200" s="211">
        <f>IF(N200="zákl. přenesená",J200,0)</f>
        <v>0</v>
      </c>
      <c r="BH200" s="211">
        <f>IF(N200="sníž. přenesená",J200,0)</f>
        <v>0</v>
      </c>
      <c r="BI200" s="211">
        <f>IF(N200="nulová",J200,0)</f>
        <v>0</v>
      </c>
      <c r="BJ200" s="20" t="s">
        <v>80</v>
      </c>
      <c r="BK200" s="211">
        <f>ROUND(I200*H200,2)</f>
        <v>0</v>
      </c>
      <c r="BL200" s="20" t="s">
        <v>285</v>
      </c>
      <c r="BM200" s="210" t="s">
        <v>1664</v>
      </c>
    </row>
    <row r="201" s="13" customFormat="1">
      <c r="A201" s="13"/>
      <c r="B201" s="230"/>
      <c r="C201" s="231"/>
      <c r="D201" s="232" t="s">
        <v>208</v>
      </c>
      <c r="E201" s="233" t="s">
        <v>19</v>
      </c>
      <c r="F201" s="234" t="s">
        <v>217</v>
      </c>
      <c r="G201" s="231"/>
      <c r="H201" s="233" t="s">
        <v>19</v>
      </c>
      <c r="I201" s="235"/>
      <c r="J201" s="231"/>
      <c r="K201" s="231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208</v>
      </c>
      <c r="AU201" s="240" t="s">
        <v>82</v>
      </c>
      <c r="AV201" s="13" t="s">
        <v>80</v>
      </c>
      <c r="AW201" s="13" t="s">
        <v>33</v>
      </c>
      <c r="AX201" s="13" t="s">
        <v>72</v>
      </c>
      <c r="AY201" s="240" t="s">
        <v>130</v>
      </c>
    </row>
    <row r="202" s="13" customFormat="1">
      <c r="A202" s="13"/>
      <c r="B202" s="230"/>
      <c r="C202" s="231"/>
      <c r="D202" s="232" t="s">
        <v>208</v>
      </c>
      <c r="E202" s="233" t="s">
        <v>19</v>
      </c>
      <c r="F202" s="234" t="s">
        <v>294</v>
      </c>
      <c r="G202" s="231"/>
      <c r="H202" s="233" t="s">
        <v>19</v>
      </c>
      <c r="I202" s="235"/>
      <c r="J202" s="231"/>
      <c r="K202" s="231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208</v>
      </c>
      <c r="AU202" s="240" t="s">
        <v>82</v>
      </c>
      <c r="AV202" s="13" t="s">
        <v>80</v>
      </c>
      <c r="AW202" s="13" t="s">
        <v>33</v>
      </c>
      <c r="AX202" s="13" t="s">
        <v>72</v>
      </c>
      <c r="AY202" s="240" t="s">
        <v>130</v>
      </c>
    </row>
    <row r="203" s="14" customFormat="1">
      <c r="A203" s="14"/>
      <c r="B203" s="241"/>
      <c r="C203" s="242"/>
      <c r="D203" s="232" t="s">
        <v>208</v>
      </c>
      <c r="E203" s="243" t="s">
        <v>19</v>
      </c>
      <c r="F203" s="244" t="s">
        <v>1661</v>
      </c>
      <c r="G203" s="242"/>
      <c r="H203" s="245">
        <v>9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1" t="s">
        <v>208</v>
      </c>
      <c r="AU203" s="251" t="s">
        <v>82</v>
      </c>
      <c r="AV203" s="14" t="s">
        <v>82</v>
      </c>
      <c r="AW203" s="14" t="s">
        <v>33</v>
      </c>
      <c r="AX203" s="14" t="s">
        <v>72</v>
      </c>
      <c r="AY203" s="251" t="s">
        <v>130</v>
      </c>
    </row>
    <row r="204" s="15" customFormat="1">
      <c r="A204" s="15"/>
      <c r="B204" s="252"/>
      <c r="C204" s="253"/>
      <c r="D204" s="232" t="s">
        <v>208</v>
      </c>
      <c r="E204" s="254" t="s">
        <v>19</v>
      </c>
      <c r="F204" s="255" t="s">
        <v>212</v>
      </c>
      <c r="G204" s="253"/>
      <c r="H204" s="256">
        <v>9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2" t="s">
        <v>208</v>
      </c>
      <c r="AU204" s="262" t="s">
        <v>82</v>
      </c>
      <c r="AV204" s="15" t="s">
        <v>144</v>
      </c>
      <c r="AW204" s="15" t="s">
        <v>33</v>
      </c>
      <c r="AX204" s="15" t="s">
        <v>80</v>
      </c>
      <c r="AY204" s="262" t="s">
        <v>130</v>
      </c>
    </row>
    <row r="205" s="2" customFormat="1" ht="24.15" customHeight="1">
      <c r="A205" s="41"/>
      <c r="B205" s="42"/>
      <c r="C205" s="199" t="s">
        <v>350</v>
      </c>
      <c r="D205" s="199" t="s">
        <v>131</v>
      </c>
      <c r="E205" s="200" t="s">
        <v>326</v>
      </c>
      <c r="F205" s="201" t="s">
        <v>327</v>
      </c>
      <c r="G205" s="202" t="s">
        <v>328</v>
      </c>
      <c r="H205" s="203">
        <v>161.74000000000001</v>
      </c>
      <c r="I205" s="204"/>
      <c r="J205" s="205">
        <f>ROUND(I205*H205,2)</f>
        <v>0</v>
      </c>
      <c r="K205" s="201" t="s">
        <v>200</v>
      </c>
      <c r="L205" s="47"/>
      <c r="M205" s="206" t="s">
        <v>19</v>
      </c>
      <c r="N205" s="207" t="s">
        <v>43</v>
      </c>
      <c r="O205" s="87"/>
      <c r="P205" s="208">
        <f>O205*H205</f>
        <v>0</v>
      </c>
      <c r="Q205" s="208">
        <v>0.00059999999999999995</v>
      </c>
      <c r="R205" s="208">
        <f>Q205*H205</f>
        <v>0.097043999999999991</v>
      </c>
      <c r="S205" s="208">
        <v>0</v>
      </c>
      <c r="T205" s="209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0" t="s">
        <v>285</v>
      </c>
      <c r="AT205" s="210" t="s">
        <v>131</v>
      </c>
      <c r="AU205" s="210" t="s">
        <v>82</v>
      </c>
      <c r="AY205" s="20" t="s">
        <v>130</v>
      </c>
      <c r="BE205" s="211">
        <f>IF(N205="základní",J205,0)</f>
        <v>0</v>
      </c>
      <c r="BF205" s="211">
        <f>IF(N205="snížená",J205,0)</f>
        <v>0</v>
      </c>
      <c r="BG205" s="211">
        <f>IF(N205="zákl. přenesená",J205,0)</f>
        <v>0</v>
      </c>
      <c r="BH205" s="211">
        <f>IF(N205="sníž. přenesená",J205,0)</f>
        <v>0</v>
      </c>
      <c r="BI205" s="211">
        <f>IF(N205="nulová",J205,0)</f>
        <v>0</v>
      </c>
      <c r="BJ205" s="20" t="s">
        <v>80</v>
      </c>
      <c r="BK205" s="211">
        <f>ROUND(I205*H205,2)</f>
        <v>0</v>
      </c>
      <c r="BL205" s="20" t="s">
        <v>285</v>
      </c>
      <c r="BM205" s="210" t="s">
        <v>1665</v>
      </c>
    </row>
    <row r="206" s="2" customFormat="1">
      <c r="A206" s="41"/>
      <c r="B206" s="42"/>
      <c r="C206" s="43"/>
      <c r="D206" s="225" t="s">
        <v>202</v>
      </c>
      <c r="E206" s="43"/>
      <c r="F206" s="226" t="s">
        <v>330</v>
      </c>
      <c r="G206" s="43"/>
      <c r="H206" s="43"/>
      <c r="I206" s="227"/>
      <c r="J206" s="43"/>
      <c r="K206" s="43"/>
      <c r="L206" s="47"/>
      <c r="M206" s="228"/>
      <c r="N206" s="229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202</v>
      </c>
      <c r="AU206" s="20" t="s">
        <v>82</v>
      </c>
    </row>
    <row r="207" s="13" customFormat="1">
      <c r="A207" s="13"/>
      <c r="B207" s="230"/>
      <c r="C207" s="231"/>
      <c r="D207" s="232" t="s">
        <v>208</v>
      </c>
      <c r="E207" s="233" t="s">
        <v>19</v>
      </c>
      <c r="F207" s="234" t="s">
        <v>294</v>
      </c>
      <c r="G207" s="231"/>
      <c r="H207" s="233" t="s">
        <v>19</v>
      </c>
      <c r="I207" s="235"/>
      <c r="J207" s="231"/>
      <c r="K207" s="231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208</v>
      </c>
      <c r="AU207" s="240" t="s">
        <v>82</v>
      </c>
      <c r="AV207" s="13" t="s">
        <v>80</v>
      </c>
      <c r="AW207" s="13" t="s">
        <v>33</v>
      </c>
      <c r="AX207" s="13" t="s">
        <v>72</v>
      </c>
      <c r="AY207" s="240" t="s">
        <v>130</v>
      </c>
    </row>
    <row r="208" s="14" customFormat="1">
      <c r="A208" s="14"/>
      <c r="B208" s="241"/>
      <c r="C208" s="242"/>
      <c r="D208" s="232" t="s">
        <v>208</v>
      </c>
      <c r="E208" s="243" t="s">
        <v>19</v>
      </c>
      <c r="F208" s="244" t="s">
        <v>1666</v>
      </c>
      <c r="G208" s="242"/>
      <c r="H208" s="245">
        <v>119.56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1" t="s">
        <v>208</v>
      </c>
      <c r="AU208" s="251" t="s">
        <v>82</v>
      </c>
      <c r="AV208" s="14" t="s">
        <v>82</v>
      </c>
      <c r="AW208" s="14" t="s">
        <v>33</v>
      </c>
      <c r="AX208" s="14" t="s">
        <v>72</v>
      </c>
      <c r="AY208" s="251" t="s">
        <v>130</v>
      </c>
    </row>
    <row r="209" s="14" customFormat="1">
      <c r="A209" s="14"/>
      <c r="B209" s="241"/>
      <c r="C209" s="242"/>
      <c r="D209" s="232" t="s">
        <v>208</v>
      </c>
      <c r="E209" s="243" t="s">
        <v>19</v>
      </c>
      <c r="F209" s="244" t="s">
        <v>1667</v>
      </c>
      <c r="G209" s="242"/>
      <c r="H209" s="245">
        <v>4.5800000000000001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1" t="s">
        <v>208</v>
      </c>
      <c r="AU209" s="251" t="s">
        <v>82</v>
      </c>
      <c r="AV209" s="14" t="s">
        <v>82</v>
      </c>
      <c r="AW209" s="14" t="s">
        <v>33</v>
      </c>
      <c r="AX209" s="14" t="s">
        <v>72</v>
      </c>
      <c r="AY209" s="251" t="s">
        <v>130</v>
      </c>
    </row>
    <row r="210" s="14" customFormat="1">
      <c r="A210" s="14"/>
      <c r="B210" s="241"/>
      <c r="C210" s="242"/>
      <c r="D210" s="232" t="s">
        <v>208</v>
      </c>
      <c r="E210" s="243" t="s">
        <v>19</v>
      </c>
      <c r="F210" s="244" t="s">
        <v>1668</v>
      </c>
      <c r="G210" s="242"/>
      <c r="H210" s="245">
        <v>37.600000000000001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1" t="s">
        <v>208</v>
      </c>
      <c r="AU210" s="251" t="s">
        <v>82</v>
      </c>
      <c r="AV210" s="14" t="s">
        <v>82</v>
      </c>
      <c r="AW210" s="14" t="s">
        <v>33</v>
      </c>
      <c r="AX210" s="14" t="s">
        <v>72</v>
      </c>
      <c r="AY210" s="251" t="s">
        <v>130</v>
      </c>
    </row>
    <row r="211" s="15" customFormat="1">
      <c r="A211" s="15"/>
      <c r="B211" s="252"/>
      <c r="C211" s="253"/>
      <c r="D211" s="232" t="s">
        <v>208</v>
      </c>
      <c r="E211" s="254" t="s">
        <v>19</v>
      </c>
      <c r="F211" s="255" t="s">
        <v>212</v>
      </c>
      <c r="G211" s="253"/>
      <c r="H211" s="256">
        <v>161.74000000000001</v>
      </c>
      <c r="I211" s="257"/>
      <c r="J211" s="253"/>
      <c r="K211" s="253"/>
      <c r="L211" s="258"/>
      <c r="M211" s="259"/>
      <c r="N211" s="260"/>
      <c r="O211" s="260"/>
      <c r="P211" s="260"/>
      <c r="Q211" s="260"/>
      <c r="R211" s="260"/>
      <c r="S211" s="260"/>
      <c r="T211" s="261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2" t="s">
        <v>208</v>
      </c>
      <c r="AU211" s="262" t="s">
        <v>82</v>
      </c>
      <c r="AV211" s="15" t="s">
        <v>144</v>
      </c>
      <c r="AW211" s="15" t="s">
        <v>33</v>
      </c>
      <c r="AX211" s="15" t="s">
        <v>80</v>
      </c>
      <c r="AY211" s="262" t="s">
        <v>130</v>
      </c>
    </row>
    <row r="212" s="2" customFormat="1" ht="24.15" customHeight="1">
      <c r="A212" s="41"/>
      <c r="B212" s="42"/>
      <c r="C212" s="199" t="s">
        <v>357</v>
      </c>
      <c r="D212" s="199" t="s">
        <v>131</v>
      </c>
      <c r="E212" s="200" t="s">
        <v>335</v>
      </c>
      <c r="F212" s="201" t="s">
        <v>336</v>
      </c>
      <c r="G212" s="202" t="s">
        <v>328</v>
      </c>
      <c r="H212" s="203">
        <v>124.14</v>
      </c>
      <c r="I212" s="204"/>
      <c r="J212" s="205">
        <f>ROUND(I212*H212,2)</f>
        <v>0</v>
      </c>
      <c r="K212" s="201" t="s">
        <v>200</v>
      </c>
      <c r="L212" s="47"/>
      <c r="M212" s="206" t="s">
        <v>19</v>
      </c>
      <c r="N212" s="207" t="s">
        <v>43</v>
      </c>
      <c r="O212" s="87"/>
      <c r="P212" s="208">
        <f>O212*H212</f>
        <v>0</v>
      </c>
      <c r="Q212" s="208">
        <v>0.00059999999999999995</v>
      </c>
      <c r="R212" s="208">
        <f>Q212*H212</f>
        <v>0.074483999999999995</v>
      </c>
      <c r="S212" s="208">
        <v>0</v>
      </c>
      <c r="T212" s="209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0" t="s">
        <v>285</v>
      </c>
      <c r="AT212" s="210" t="s">
        <v>131</v>
      </c>
      <c r="AU212" s="210" t="s">
        <v>82</v>
      </c>
      <c r="AY212" s="20" t="s">
        <v>130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20" t="s">
        <v>80</v>
      </c>
      <c r="BK212" s="211">
        <f>ROUND(I212*H212,2)</f>
        <v>0</v>
      </c>
      <c r="BL212" s="20" t="s">
        <v>285</v>
      </c>
      <c r="BM212" s="210" t="s">
        <v>1669</v>
      </c>
    </row>
    <row r="213" s="2" customFormat="1">
      <c r="A213" s="41"/>
      <c r="B213" s="42"/>
      <c r="C213" s="43"/>
      <c r="D213" s="225" t="s">
        <v>202</v>
      </c>
      <c r="E213" s="43"/>
      <c r="F213" s="226" t="s">
        <v>338</v>
      </c>
      <c r="G213" s="43"/>
      <c r="H213" s="43"/>
      <c r="I213" s="227"/>
      <c r="J213" s="43"/>
      <c r="K213" s="43"/>
      <c r="L213" s="47"/>
      <c r="M213" s="228"/>
      <c r="N213" s="229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202</v>
      </c>
      <c r="AU213" s="20" t="s">
        <v>82</v>
      </c>
    </row>
    <row r="214" s="13" customFormat="1">
      <c r="A214" s="13"/>
      <c r="B214" s="230"/>
      <c r="C214" s="231"/>
      <c r="D214" s="232" t="s">
        <v>208</v>
      </c>
      <c r="E214" s="233" t="s">
        <v>19</v>
      </c>
      <c r="F214" s="234" t="s">
        <v>294</v>
      </c>
      <c r="G214" s="231"/>
      <c r="H214" s="233" t="s">
        <v>19</v>
      </c>
      <c r="I214" s="235"/>
      <c r="J214" s="231"/>
      <c r="K214" s="231"/>
      <c r="L214" s="236"/>
      <c r="M214" s="237"/>
      <c r="N214" s="238"/>
      <c r="O214" s="238"/>
      <c r="P214" s="238"/>
      <c r="Q214" s="238"/>
      <c r="R214" s="238"/>
      <c r="S214" s="238"/>
      <c r="T214" s="23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0" t="s">
        <v>208</v>
      </c>
      <c r="AU214" s="240" t="s">
        <v>82</v>
      </c>
      <c r="AV214" s="13" t="s">
        <v>80</v>
      </c>
      <c r="AW214" s="13" t="s">
        <v>33</v>
      </c>
      <c r="AX214" s="13" t="s">
        <v>72</v>
      </c>
      <c r="AY214" s="240" t="s">
        <v>130</v>
      </c>
    </row>
    <row r="215" s="14" customFormat="1">
      <c r="A215" s="14"/>
      <c r="B215" s="241"/>
      <c r="C215" s="242"/>
      <c r="D215" s="232" t="s">
        <v>208</v>
      </c>
      <c r="E215" s="243" t="s">
        <v>19</v>
      </c>
      <c r="F215" s="244" t="s">
        <v>1666</v>
      </c>
      <c r="G215" s="242"/>
      <c r="H215" s="245">
        <v>119.56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1" t="s">
        <v>208</v>
      </c>
      <c r="AU215" s="251" t="s">
        <v>82</v>
      </c>
      <c r="AV215" s="14" t="s">
        <v>82</v>
      </c>
      <c r="AW215" s="14" t="s">
        <v>33</v>
      </c>
      <c r="AX215" s="14" t="s">
        <v>72</v>
      </c>
      <c r="AY215" s="251" t="s">
        <v>130</v>
      </c>
    </row>
    <row r="216" s="14" customFormat="1">
      <c r="A216" s="14"/>
      <c r="B216" s="241"/>
      <c r="C216" s="242"/>
      <c r="D216" s="232" t="s">
        <v>208</v>
      </c>
      <c r="E216" s="243" t="s">
        <v>19</v>
      </c>
      <c r="F216" s="244" t="s">
        <v>1667</v>
      </c>
      <c r="G216" s="242"/>
      <c r="H216" s="245">
        <v>4.5800000000000001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1" t="s">
        <v>208</v>
      </c>
      <c r="AU216" s="251" t="s">
        <v>82</v>
      </c>
      <c r="AV216" s="14" t="s">
        <v>82</v>
      </c>
      <c r="AW216" s="14" t="s">
        <v>33</v>
      </c>
      <c r="AX216" s="14" t="s">
        <v>72</v>
      </c>
      <c r="AY216" s="251" t="s">
        <v>130</v>
      </c>
    </row>
    <row r="217" s="15" customFormat="1">
      <c r="A217" s="15"/>
      <c r="B217" s="252"/>
      <c r="C217" s="253"/>
      <c r="D217" s="232" t="s">
        <v>208</v>
      </c>
      <c r="E217" s="254" t="s">
        <v>19</v>
      </c>
      <c r="F217" s="255" t="s">
        <v>212</v>
      </c>
      <c r="G217" s="253"/>
      <c r="H217" s="256">
        <v>124.14</v>
      </c>
      <c r="I217" s="257"/>
      <c r="J217" s="253"/>
      <c r="K217" s="253"/>
      <c r="L217" s="258"/>
      <c r="M217" s="259"/>
      <c r="N217" s="260"/>
      <c r="O217" s="260"/>
      <c r="P217" s="260"/>
      <c r="Q217" s="260"/>
      <c r="R217" s="260"/>
      <c r="S217" s="260"/>
      <c r="T217" s="261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2" t="s">
        <v>208</v>
      </c>
      <c r="AU217" s="262" t="s">
        <v>82</v>
      </c>
      <c r="AV217" s="15" t="s">
        <v>144</v>
      </c>
      <c r="AW217" s="15" t="s">
        <v>33</v>
      </c>
      <c r="AX217" s="15" t="s">
        <v>80</v>
      </c>
      <c r="AY217" s="262" t="s">
        <v>130</v>
      </c>
    </row>
    <row r="218" s="2" customFormat="1" ht="24.15" customHeight="1">
      <c r="A218" s="41"/>
      <c r="B218" s="42"/>
      <c r="C218" s="199" t="s">
        <v>366</v>
      </c>
      <c r="D218" s="199" t="s">
        <v>131</v>
      </c>
      <c r="E218" s="200" t="s">
        <v>351</v>
      </c>
      <c r="F218" s="201" t="s">
        <v>352</v>
      </c>
      <c r="G218" s="202" t="s">
        <v>199</v>
      </c>
      <c r="H218" s="203">
        <v>34.191000000000003</v>
      </c>
      <c r="I218" s="204"/>
      <c r="J218" s="205">
        <f>ROUND(I218*H218,2)</f>
        <v>0</v>
      </c>
      <c r="K218" s="201" t="s">
        <v>200</v>
      </c>
      <c r="L218" s="47"/>
      <c r="M218" s="206" t="s">
        <v>19</v>
      </c>
      <c r="N218" s="207" t="s">
        <v>43</v>
      </c>
      <c r="O218" s="87"/>
      <c r="P218" s="208">
        <f>O218*H218</f>
        <v>0</v>
      </c>
      <c r="Q218" s="208">
        <v>0.010800000000000001</v>
      </c>
      <c r="R218" s="208">
        <f>Q218*H218</f>
        <v>0.36926280000000006</v>
      </c>
      <c r="S218" s="208">
        <v>0</v>
      </c>
      <c r="T218" s="209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0" t="s">
        <v>285</v>
      </c>
      <c r="AT218" s="210" t="s">
        <v>131</v>
      </c>
      <c r="AU218" s="210" t="s">
        <v>82</v>
      </c>
      <c r="AY218" s="20" t="s">
        <v>130</v>
      </c>
      <c r="BE218" s="211">
        <f>IF(N218="základní",J218,0)</f>
        <v>0</v>
      </c>
      <c r="BF218" s="211">
        <f>IF(N218="snížená",J218,0)</f>
        <v>0</v>
      </c>
      <c r="BG218" s="211">
        <f>IF(N218="zákl. přenesená",J218,0)</f>
        <v>0</v>
      </c>
      <c r="BH218" s="211">
        <f>IF(N218="sníž. přenesená",J218,0)</f>
        <v>0</v>
      </c>
      <c r="BI218" s="211">
        <f>IF(N218="nulová",J218,0)</f>
        <v>0</v>
      </c>
      <c r="BJ218" s="20" t="s">
        <v>80</v>
      </c>
      <c r="BK218" s="211">
        <f>ROUND(I218*H218,2)</f>
        <v>0</v>
      </c>
      <c r="BL218" s="20" t="s">
        <v>285</v>
      </c>
      <c r="BM218" s="210" t="s">
        <v>1670</v>
      </c>
    </row>
    <row r="219" s="2" customFormat="1">
      <c r="A219" s="41"/>
      <c r="B219" s="42"/>
      <c r="C219" s="43"/>
      <c r="D219" s="225" t="s">
        <v>202</v>
      </c>
      <c r="E219" s="43"/>
      <c r="F219" s="226" t="s">
        <v>354</v>
      </c>
      <c r="G219" s="43"/>
      <c r="H219" s="43"/>
      <c r="I219" s="227"/>
      <c r="J219" s="43"/>
      <c r="K219" s="43"/>
      <c r="L219" s="47"/>
      <c r="M219" s="228"/>
      <c r="N219" s="229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202</v>
      </c>
      <c r="AU219" s="20" t="s">
        <v>82</v>
      </c>
    </row>
    <row r="220" s="13" customFormat="1">
      <c r="A220" s="13"/>
      <c r="B220" s="230"/>
      <c r="C220" s="231"/>
      <c r="D220" s="232" t="s">
        <v>208</v>
      </c>
      <c r="E220" s="233" t="s">
        <v>19</v>
      </c>
      <c r="F220" s="234" t="s">
        <v>294</v>
      </c>
      <c r="G220" s="231"/>
      <c r="H220" s="233" t="s">
        <v>19</v>
      </c>
      <c r="I220" s="235"/>
      <c r="J220" s="231"/>
      <c r="K220" s="231"/>
      <c r="L220" s="236"/>
      <c r="M220" s="237"/>
      <c r="N220" s="238"/>
      <c r="O220" s="238"/>
      <c r="P220" s="238"/>
      <c r="Q220" s="238"/>
      <c r="R220" s="238"/>
      <c r="S220" s="238"/>
      <c r="T220" s="23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0" t="s">
        <v>208</v>
      </c>
      <c r="AU220" s="240" t="s">
        <v>82</v>
      </c>
      <c r="AV220" s="13" t="s">
        <v>80</v>
      </c>
      <c r="AW220" s="13" t="s">
        <v>33</v>
      </c>
      <c r="AX220" s="13" t="s">
        <v>72</v>
      </c>
      <c r="AY220" s="240" t="s">
        <v>130</v>
      </c>
    </row>
    <row r="221" s="14" customFormat="1">
      <c r="A221" s="14"/>
      <c r="B221" s="241"/>
      <c r="C221" s="242"/>
      <c r="D221" s="232" t="s">
        <v>208</v>
      </c>
      <c r="E221" s="243" t="s">
        <v>19</v>
      </c>
      <c r="F221" s="244" t="s">
        <v>1671</v>
      </c>
      <c r="G221" s="242"/>
      <c r="H221" s="245">
        <v>15.542999999999999</v>
      </c>
      <c r="I221" s="246"/>
      <c r="J221" s="242"/>
      <c r="K221" s="242"/>
      <c r="L221" s="247"/>
      <c r="M221" s="248"/>
      <c r="N221" s="249"/>
      <c r="O221" s="249"/>
      <c r="P221" s="249"/>
      <c r="Q221" s="249"/>
      <c r="R221" s="249"/>
      <c r="S221" s="249"/>
      <c r="T221" s="25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1" t="s">
        <v>208</v>
      </c>
      <c r="AU221" s="251" t="s">
        <v>82</v>
      </c>
      <c r="AV221" s="14" t="s">
        <v>82</v>
      </c>
      <c r="AW221" s="14" t="s">
        <v>33</v>
      </c>
      <c r="AX221" s="14" t="s">
        <v>72</v>
      </c>
      <c r="AY221" s="251" t="s">
        <v>130</v>
      </c>
    </row>
    <row r="222" s="14" customFormat="1">
      <c r="A222" s="14"/>
      <c r="B222" s="241"/>
      <c r="C222" s="242"/>
      <c r="D222" s="232" t="s">
        <v>208</v>
      </c>
      <c r="E222" s="243" t="s">
        <v>19</v>
      </c>
      <c r="F222" s="244" t="s">
        <v>1672</v>
      </c>
      <c r="G222" s="242"/>
      <c r="H222" s="245">
        <v>18.648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1" t="s">
        <v>208</v>
      </c>
      <c r="AU222" s="251" t="s">
        <v>82</v>
      </c>
      <c r="AV222" s="14" t="s">
        <v>82</v>
      </c>
      <c r="AW222" s="14" t="s">
        <v>33</v>
      </c>
      <c r="AX222" s="14" t="s">
        <v>72</v>
      </c>
      <c r="AY222" s="251" t="s">
        <v>130</v>
      </c>
    </row>
    <row r="223" s="15" customFormat="1">
      <c r="A223" s="15"/>
      <c r="B223" s="252"/>
      <c r="C223" s="253"/>
      <c r="D223" s="232" t="s">
        <v>208</v>
      </c>
      <c r="E223" s="254" t="s">
        <v>19</v>
      </c>
      <c r="F223" s="255" t="s">
        <v>212</v>
      </c>
      <c r="G223" s="253"/>
      <c r="H223" s="256">
        <v>34.191000000000003</v>
      </c>
      <c r="I223" s="257"/>
      <c r="J223" s="253"/>
      <c r="K223" s="253"/>
      <c r="L223" s="258"/>
      <c r="M223" s="259"/>
      <c r="N223" s="260"/>
      <c r="O223" s="260"/>
      <c r="P223" s="260"/>
      <c r="Q223" s="260"/>
      <c r="R223" s="260"/>
      <c r="S223" s="260"/>
      <c r="T223" s="261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2" t="s">
        <v>208</v>
      </c>
      <c r="AU223" s="262" t="s">
        <v>82</v>
      </c>
      <c r="AV223" s="15" t="s">
        <v>144</v>
      </c>
      <c r="AW223" s="15" t="s">
        <v>33</v>
      </c>
      <c r="AX223" s="15" t="s">
        <v>80</v>
      </c>
      <c r="AY223" s="262" t="s">
        <v>130</v>
      </c>
    </row>
    <row r="224" s="2" customFormat="1" ht="37.8" customHeight="1">
      <c r="A224" s="41"/>
      <c r="B224" s="42"/>
      <c r="C224" s="199" t="s">
        <v>373</v>
      </c>
      <c r="D224" s="199" t="s">
        <v>131</v>
      </c>
      <c r="E224" s="200" t="s">
        <v>358</v>
      </c>
      <c r="F224" s="201" t="s">
        <v>359</v>
      </c>
      <c r="G224" s="202" t="s">
        <v>199</v>
      </c>
      <c r="H224" s="203">
        <v>460.06</v>
      </c>
      <c r="I224" s="204"/>
      <c r="J224" s="205">
        <f>ROUND(I224*H224,2)</f>
        <v>0</v>
      </c>
      <c r="K224" s="201" t="s">
        <v>200</v>
      </c>
      <c r="L224" s="47"/>
      <c r="M224" s="206" t="s">
        <v>19</v>
      </c>
      <c r="N224" s="207" t="s">
        <v>43</v>
      </c>
      <c r="O224" s="87"/>
      <c r="P224" s="208">
        <f>O224*H224</f>
        <v>0</v>
      </c>
      <c r="Q224" s="208">
        <v>5.0000000000000002E-05</v>
      </c>
      <c r="R224" s="208">
        <f>Q224*H224</f>
        <v>0.023003000000000003</v>
      </c>
      <c r="S224" s="208">
        <v>0</v>
      </c>
      <c r="T224" s="209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0" t="s">
        <v>285</v>
      </c>
      <c r="AT224" s="210" t="s">
        <v>131</v>
      </c>
      <c r="AU224" s="210" t="s">
        <v>82</v>
      </c>
      <c r="AY224" s="20" t="s">
        <v>130</v>
      </c>
      <c r="BE224" s="211">
        <f>IF(N224="základní",J224,0)</f>
        <v>0</v>
      </c>
      <c r="BF224" s="211">
        <f>IF(N224="snížená",J224,0)</f>
        <v>0</v>
      </c>
      <c r="BG224" s="211">
        <f>IF(N224="zákl. přenesená",J224,0)</f>
        <v>0</v>
      </c>
      <c r="BH224" s="211">
        <f>IF(N224="sníž. přenesená",J224,0)</f>
        <v>0</v>
      </c>
      <c r="BI224" s="211">
        <f>IF(N224="nulová",J224,0)</f>
        <v>0</v>
      </c>
      <c r="BJ224" s="20" t="s">
        <v>80</v>
      </c>
      <c r="BK224" s="211">
        <f>ROUND(I224*H224,2)</f>
        <v>0</v>
      </c>
      <c r="BL224" s="20" t="s">
        <v>285</v>
      </c>
      <c r="BM224" s="210" t="s">
        <v>1673</v>
      </c>
    </row>
    <row r="225" s="2" customFormat="1">
      <c r="A225" s="41"/>
      <c r="B225" s="42"/>
      <c r="C225" s="43"/>
      <c r="D225" s="225" t="s">
        <v>202</v>
      </c>
      <c r="E225" s="43"/>
      <c r="F225" s="226" t="s">
        <v>361</v>
      </c>
      <c r="G225" s="43"/>
      <c r="H225" s="43"/>
      <c r="I225" s="227"/>
      <c r="J225" s="43"/>
      <c r="K225" s="43"/>
      <c r="L225" s="47"/>
      <c r="M225" s="228"/>
      <c r="N225" s="229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202</v>
      </c>
      <c r="AU225" s="20" t="s">
        <v>82</v>
      </c>
    </row>
    <row r="226" s="13" customFormat="1">
      <c r="A226" s="13"/>
      <c r="B226" s="230"/>
      <c r="C226" s="231"/>
      <c r="D226" s="232" t="s">
        <v>208</v>
      </c>
      <c r="E226" s="233" t="s">
        <v>19</v>
      </c>
      <c r="F226" s="234" t="s">
        <v>362</v>
      </c>
      <c r="G226" s="231"/>
      <c r="H226" s="233" t="s">
        <v>19</v>
      </c>
      <c r="I226" s="235"/>
      <c r="J226" s="231"/>
      <c r="K226" s="231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208</v>
      </c>
      <c r="AU226" s="240" t="s">
        <v>82</v>
      </c>
      <c r="AV226" s="13" t="s">
        <v>80</v>
      </c>
      <c r="AW226" s="13" t="s">
        <v>33</v>
      </c>
      <c r="AX226" s="13" t="s">
        <v>72</v>
      </c>
      <c r="AY226" s="240" t="s">
        <v>130</v>
      </c>
    </row>
    <row r="227" s="14" customFormat="1">
      <c r="A227" s="14"/>
      <c r="B227" s="241"/>
      <c r="C227" s="242"/>
      <c r="D227" s="232" t="s">
        <v>208</v>
      </c>
      <c r="E227" s="243" t="s">
        <v>19</v>
      </c>
      <c r="F227" s="244" t="s">
        <v>1674</v>
      </c>
      <c r="G227" s="242"/>
      <c r="H227" s="245">
        <v>460.06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1" t="s">
        <v>208</v>
      </c>
      <c r="AU227" s="251" t="s">
        <v>82</v>
      </c>
      <c r="AV227" s="14" t="s">
        <v>82</v>
      </c>
      <c r="AW227" s="14" t="s">
        <v>33</v>
      </c>
      <c r="AX227" s="14" t="s">
        <v>72</v>
      </c>
      <c r="AY227" s="251" t="s">
        <v>130</v>
      </c>
    </row>
    <row r="228" s="15" customFormat="1">
      <c r="A228" s="15"/>
      <c r="B228" s="252"/>
      <c r="C228" s="253"/>
      <c r="D228" s="232" t="s">
        <v>208</v>
      </c>
      <c r="E228" s="254" t="s">
        <v>19</v>
      </c>
      <c r="F228" s="255" t="s">
        <v>212</v>
      </c>
      <c r="G228" s="253"/>
      <c r="H228" s="256">
        <v>460.06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2" t="s">
        <v>208</v>
      </c>
      <c r="AU228" s="262" t="s">
        <v>82</v>
      </c>
      <c r="AV228" s="15" t="s">
        <v>144</v>
      </c>
      <c r="AW228" s="15" t="s">
        <v>33</v>
      </c>
      <c r="AX228" s="15" t="s">
        <v>80</v>
      </c>
      <c r="AY228" s="262" t="s">
        <v>130</v>
      </c>
    </row>
    <row r="229" s="2" customFormat="1" ht="37.8" customHeight="1">
      <c r="A229" s="41"/>
      <c r="B229" s="42"/>
      <c r="C229" s="199" t="s">
        <v>380</v>
      </c>
      <c r="D229" s="199" t="s">
        <v>131</v>
      </c>
      <c r="E229" s="200" t="s">
        <v>367</v>
      </c>
      <c r="F229" s="201" t="s">
        <v>368</v>
      </c>
      <c r="G229" s="202" t="s">
        <v>199</v>
      </c>
      <c r="H229" s="203">
        <v>208.65299999999999</v>
      </c>
      <c r="I229" s="204"/>
      <c r="J229" s="205">
        <f>ROUND(I229*H229,2)</f>
        <v>0</v>
      </c>
      <c r="K229" s="201" t="s">
        <v>200</v>
      </c>
      <c r="L229" s="47"/>
      <c r="M229" s="206" t="s">
        <v>19</v>
      </c>
      <c r="N229" s="207" t="s">
        <v>43</v>
      </c>
      <c r="O229" s="87"/>
      <c r="P229" s="208">
        <f>O229*H229</f>
        <v>0</v>
      </c>
      <c r="Q229" s="208">
        <v>0.00010000000000000001</v>
      </c>
      <c r="R229" s="208">
        <f>Q229*H229</f>
        <v>0.0208653</v>
      </c>
      <c r="S229" s="208">
        <v>0</v>
      </c>
      <c r="T229" s="209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0" t="s">
        <v>285</v>
      </c>
      <c r="AT229" s="210" t="s">
        <v>131</v>
      </c>
      <c r="AU229" s="210" t="s">
        <v>82</v>
      </c>
      <c r="AY229" s="20" t="s">
        <v>130</v>
      </c>
      <c r="BE229" s="211">
        <f>IF(N229="základní",J229,0)</f>
        <v>0</v>
      </c>
      <c r="BF229" s="211">
        <f>IF(N229="snížená",J229,0)</f>
        <v>0</v>
      </c>
      <c r="BG229" s="211">
        <f>IF(N229="zákl. přenesená",J229,0)</f>
        <v>0</v>
      </c>
      <c r="BH229" s="211">
        <f>IF(N229="sníž. přenesená",J229,0)</f>
        <v>0</v>
      </c>
      <c r="BI229" s="211">
        <f>IF(N229="nulová",J229,0)</f>
        <v>0</v>
      </c>
      <c r="BJ229" s="20" t="s">
        <v>80</v>
      </c>
      <c r="BK229" s="211">
        <f>ROUND(I229*H229,2)</f>
        <v>0</v>
      </c>
      <c r="BL229" s="20" t="s">
        <v>285</v>
      </c>
      <c r="BM229" s="210" t="s">
        <v>1675</v>
      </c>
    </row>
    <row r="230" s="2" customFormat="1">
      <c r="A230" s="41"/>
      <c r="B230" s="42"/>
      <c r="C230" s="43"/>
      <c r="D230" s="225" t="s">
        <v>202</v>
      </c>
      <c r="E230" s="43"/>
      <c r="F230" s="226" t="s">
        <v>370</v>
      </c>
      <c r="G230" s="43"/>
      <c r="H230" s="43"/>
      <c r="I230" s="227"/>
      <c r="J230" s="43"/>
      <c r="K230" s="43"/>
      <c r="L230" s="47"/>
      <c r="M230" s="228"/>
      <c r="N230" s="229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202</v>
      </c>
      <c r="AU230" s="20" t="s">
        <v>82</v>
      </c>
    </row>
    <row r="231" s="13" customFormat="1">
      <c r="A231" s="13"/>
      <c r="B231" s="230"/>
      <c r="C231" s="231"/>
      <c r="D231" s="232" t="s">
        <v>208</v>
      </c>
      <c r="E231" s="233" t="s">
        <v>19</v>
      </c>
      <c r="F231" s="234" t="s">
        <v>362</v>
      </c>
      <c r="G231" s="231"/>
      <c r="H231" s="233" t="s">
        <v>19</v>
      </c>
      <c r="I231" s="235"/>
      <c r="J231" s="231"/>
      <c r="K231" s="231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208</v>
      </c>
      <c r="AU231" s="240" t="s">
        <v>82</v>
      </c>
      <c r="AV231" s="13" t="s">
        <v>80</v>
      </c>
      <c r="AW231" s="13" t="s">
        <v>33</v>
      </c>
      <c r="AX231" s="13" t="s">
        <v>72</v>
      </c>
      <c r="AY231" s="240" t="s">
        <v>130</v>
      </c>
    </row>
    <row r="232" s="14" customFormat="1">
      <c r="A232" s="14"/>
      <c r="B232" s="241"/>
      <c r="C232" s="242"/>
      <c r="D232" s="232" t="s">
        <v>208</v>
      </c>
      <c r="E232" s="243" t="s">
        <v>19</v>
      </c>
      <c r="F232" s="244" t="s">
        <v>1676</v>
      </c>
      <c r="G232" s="242"/>
      <c r="H232" s="245">
        <v>220.517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1" t="s">
        <v>208</v>
      </c>
      <c r="AU232" s="251" t="s">
        <v>82</v>
      </c>
      <c r="AV232" s="14" t="s">
        <v>82</v>
      </c>
      <c r="AW232" s="14" t="s">
        <v>33</v>
      </c>
      <c r="AX232" s="14" t="s">
        <v>72</v>
      </c>
      <c r="AY232" s="251" t="s">
        <v>130</v>
      </c>
    </row>
    <row r="233" s="14" customFormat="1">
      <c r="A233" s="14"/>
      <c r="B233" s="241"/>
      <c r="C233" s="242"/>
      <c r="D233" s="232" t="s">
        <v>208</v>
      </c>
      <c r="E233" s="243" t="s">
        <v>19</v>
      </c>
      <c r="F233" s="244" t="s">
        <v>1677</v>
      </c>
      <c r="G233" s="242"/>
      <c r="H233" s="245">
        <v>-10.640000000000001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1" t="s">
        <v>208</v>
      </c>
      <c r="AU233" s="251" t="s">
        <v>82</v>
      </c>
      <c r="AV233" s="14" t="s">
        <v>82</v>
      </c>
      <c r="AW233" s="14" t="s">
        <v>33</v>
      </c>
      <c r="AX233" s="14" t="s">
        <v>72</v>
      </c>
      <c r="AY233" s="251" t="s">
        <v>130</v>
      </c>
    </row>
    <row r="234" s="14" customFormat="1">
      <c r="A234" s="14"/>
      <c r="B234" s="241"/>
      <c r="C234" s="242"/>
      <c r="D234" s="232" t="s">
        <v>208</v>
      </c>
      <c r="E234" s="243" t="s">
        <v>19</v>
      </c>
      <c r="F234" s="244" t="s">
        <v>1678</v>
      </c>
      <c r="G234" s="242"/>
      <c r="H234" s="245">
        <v>-1.224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1" t="s">
        <v>208</v>
      </c>
      <c r="AU234" s="251" t="s">
        <v>82</v>
      </c>
      <c r="AV234" s="14" t="s">
        <v>82</v>
      </c>
      <c r="AW234" s="14" t="s">
        <v>33</v>
      </c>
      <c r="AX234" s="14" t="s">
        <v>72</v>
      </c>
      <c r="AY234" s="251" t="s">
        <v>130</v>
      </c>
    </row>
    <row r="235" s="15" customFormat="1">
      <c r="A235" s="15"/>
      <c r="B235" s="252"/>
      <c r="C235" s="253"/>
      <c r="D235" s="232" t="s">
        <v>208</v>
      </c>
      <c r="E235" s="254" t="s">
        <v>19</v>
      </c>
      <c r="F235" s="255" t="s">
        <v>212</v>
      </c>
      <c r="G235" s="253"/>
      <c r="H235" s="256">
        <v>208.65300000000002</v>
      </c>
      <c r="I235" s="257"/>
      <c r="J235" s="253"/>
      <c r="K235" s="253"/>
      <c r="L235" s="258"/>
      <c r="M235" s="259"/>
      <c r="N235" s="260"/>
      <c r="O235" s="260"/>
      <c r="P235" s="260"/>
      <c r="Q235" s="260"/>
      <c r="R235" s="260"/>
      <c r="S235" s="260"/>
      <c r="T235" s="261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2" t="s">
        <v>208</v>
      </c>
      <c r="AU235" s="262" t="s">
        <v>82</v>
      </c>
      <c r="AV235" s="15" t="s">
        <v>144</v>
      </c>
      <c r="AW235" s="15" t="s">
        <v>33</v>
      </c>
      <c r="AX235" s="15" t="s">
        <v>80</v>
      </c>
      <c r="AY235" s="262" t="s">
        <v>130</v>
      </c>
    </row>
    <row r="236" s="2" customFormat="1" ht="37.8" customHeight="1">
      <c r="A236" s="41"/>
      <c r="B236" s="42"/>
      <c r="C236" s="199" t="s">
        <v>389</v>
      </c>
      <c r="D236" s="199" t="s">
        <v>131</v>
      </c>
      <c r="E236" s="200" t="s">
        <v>374</v>
      </c>
      <c r="F236" s="201" t="s">
        <v>375</v>
      </c>
      <c r="G236" s="202" t="s">
        <v>199</v>
      </c>
      <c r="H236" s="203">
        <v>64.239999999999995</v>
      </c>
      <c r="I236" s="204"/>
      <c r="J236" s="205">
        <f>ROUND(I236*H236,2)</f>
        <v>0</v>
      </c>
      <c r="K236" s="201" t="s">
        <v>200</v>
      </c>
      <c r="L236" s="47"/>
      <c r="M236" s="206" t="s">
        <v>19</v>
      </c>
      <c r="N236" s="207" t="s">
        <v>43</v>
      </c>
      <c r="O236" s="87"/>
      <c r="P236" s="208">
        <f>O236*H236</f>
        <v>0</v>
      </c>
      <c r="Q236" s="208">
        <v>0.00014999999999999999</v>
      </c>
      <c r="R236" s="208">
        <f>Q236*H236</f>
        <v>0.0096359999999999987</v>
      </c>
      <c r="S236" s="208">
        <v>0</v>
      </c>
      <c r="T236" s="209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0" t="s">
        <v>285</v>
      </c>
      <c r="AT236" s="210" t="s">
        <v>131</v>
      </c>
      <c r="AU236" s="210" t="s">
        <v>82</v>
      </c>
      <c r="AY236" s="20" t="s">
        <v>130</v>
      </c>
      <c r="BE236" s="211">
        <f>IF(N236="základní",J236,0)</f>
        <v>0</v>
      </c>
      <c r="BF236" s="211">
        <f>IF(N236="snížená",J236,0)</f>
        <v>0</v>
      </c>
      <c r="BG236" s="211">
        <f>IF(N236="zákl. přenesená",J236,0)</f>
        <v>0</v>
      </c>
      <c r="BH236" s="211">
        <f>IF(N236="sníž. přenesená",J236,0)</f>
        <v>0</v>
      </c>
      <c r="BI236" s="211">
        <f>IF(N236="nulová",J236,0)</f>
        <v>0</v>
      </c>
      <c r="BJ236" s="20" t="s">
        <v>80</v>
      </c>
      <c r="BK236" s="211">
        <f>ROUND(I236*H236,2)</f>
        <v>0</v>
      </c>
      <c r="BL236" s="20" t="s">
        <v>285</v>
      </c>
      <c r="BM236" s="210" t="s">
        <v>1679</v>
      </c>
    </row>
    <row r="237" s="2" customFormat="1">
      <c r="A237" s="41"/>
      <c r="B237" s="42"/>
      <c r="C237" s="43"/>
      <c r="D237" s="225" t="s">
        <v>202</v>
      </c>
      <c r="E237" s="43"/>
      <c r="F237" s="226" t="s">
        <v>377</v>
      </c>
      <c r="G237" s="43"/>
      <c r="H237" s="43"/>
      <c r="I237" s="227"/>
      <c r="J237" s="43"/>
      <c r="K237" s="43"/>
      <c r="L237" s="47"/>
      <c r="M237" s="228"/>
      <c r="N237" s="229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202</v>
      </c>
      <c r="AU237" s="20" t="s">
        <v>82</v>
      </c>
    </row>
    <row r="238" s="13" customFormat="1">
      <c r="A238" s="13"/>
      <c r="B238" s="230"/>
      <c r="C238" s="231"/>
      <c r="D238" s="232" t="s">
        <v>208</v>
      </c>
      <c r="E238" s="233" t="s">
        <v>19</v>
      </c>
      <c r="F238" s="234" t="s">
        <v>362</v>
      </c>
      <c r="G238" s="231"/>
      <c r="H238" s="233" t="s">
        <v>19</v>
      </c>
      <c r="I238" s="235"/>
      <c r="J238" s="231"/>
      <c r="K238" s="231"/>
      <c r="L238" s="236"/>
      <c r="M238" s="237"/>
      <c r="N238" s="238"/>
      <c r="O238" s="238"/>
      <c r="P238" s="238"/>
      <c r="Q238" s="238"/>
      <c r="R238" s="238"/>
      <c r="S238" s="238"/>
      <c r="T238" s="23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0" t="s">
        <v>208</v>
      </c>
      <c r="AU238" s="240" t="s">
        <v>82</v>
      </c>
      <c r="AV238" s="13" t="s">
        <v>80</v>
      </c>
      <c r="AW238" s="13" t="s">
        <v>33</v>
      </c>
      <c r="AX238" s="13" t="s">
        <v>72</v>
      </c>
      <c r="AY238" s="240" t="s">
        <v>130</v>
      </c>
    </row>
    <row r="239" s="14" customFormat="1">
      <c r="A239" s="14"/>
      <c r="B239" s="241"/>
      <c r="C239" s="242"/>
      <c r="D239" s="232" t="s">
        <v>208</v>
      </c>
      <c r="E239" s="243" t="s">
        <v>19</v>
      </c>
      <c r="F239" s="244" t="s">
        <v>1680</v>
      </c>
      <c r="G239" s="242"/>
      <c r="H239" s="245">
        <v>64.239999999999995</v>
      </c>
      <c r="I239" s="246"/>
      <c r="J239" s="242"/>
      <c r="K239" s="242"/>
      <c r="L239" s="247"/>
      <c r="M239" s="248"/>
      <c r="N239" s="249"/>
      <c r="O239" s="249"/>
      <c r="P239" s="249"/>
      <c r="Q239" s="249"/>
      <c r="R239" s="249"/>
      <c r="S239" s="249"/>
      <c r="T239" s="25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1" t="s">
        <v>208</v>
      </c>
      <c r="AU239" s="251" t="s">
        <v>82</v>
      </c>
      <c r="AV239" s="14" t="s">
        <v>82</v>
      </c>
      <c r="AW239" s="14" t="s">
        <v>33</v>
      </c>
      <c r="AX239" s="14" t="s">
        <v>72</v>
      </c>
      <c r="AY239" s="251" t="s">
        <v>130</v>
      </c>
    </row>
    <row r="240" s="15" customFormat="1">
      <c r="A240" s="15"/>
      <c r="B240" s="252"/>
      <c r="C240" s="253"/>
      <c r="D240" s="232" t="s">
        <v>208</v>
      </c>
      <c r="E240" s="254" t="s">
        <v>19</v>
      </c>
      <c r="F240" s="255" t="s">
        <v>212</v>
      </c>
      <c r="G240" s="253"/>
      <c r="H240" s="256">
        <v>64.239999999999995</v>
      </c>
      <c r="I240" s="257"/>
      <c r="J240" s="253"/>
      <c r="K240" s="253"/>
      <c r="L240" s="258"/>
      <c r="M240" s="259"/>
      <c r="N240" s="260"/>
      <c r="O240" s="260"/>
      <c r="P240" s="260"/>
      <c r="Q240" s="260"/>
      <c r="R240" s="260"/>
      <c r="S240" s="260"/>
      <c r="T240" s="26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2" t="s">
        <v>208</v>
      </c>
      <c r="AU240" s="262" t="s">
        <v>82</v>
      </c>
      <c r="AV240" s="15" t="s">
        <v>144</v>
      </c>
      <c r="AW240" s="15" t="s">
        <v>33</v>
      </c>
      <c r="AX240" s="15" t="s">
        <v>80</v>
      </c>
      <c r="AY240" s="262" t="s">
        <v>130</v>
      </c>
    </row>
    <row r="241" s="2" customFormat="1" ht="21.75" customHeight="1">
      <c r="A241" s="41"/>
      <c r="B241" s="42"/>
      <c r="C241" s="263" t="s">
        <v>395</v>
      </c>
      <c r="D241" s="263" t="s">
        <v>213</v>
      </c>
      <c r="E241" s="264" t="s">
        <v>381</v>
      </c>
      <c r="F241" s="265" t="s">
        <v>382</v>
      </c>
      <c r="G241" s="266" t="s">
        <v>199</v>
      </c>
      <c r="H241" s="267">
        <v>1030.942</v>
      </c>
      <c r="I241" s="268"/>
      <c r="J241" s="269">
        <f>ROUND(I241*H241,2)</f>
        <v>0</v>
      </c>
      <c r="K241" s="265" t="s">
        <v>200</v>
      </c>
      <c r="L241" s="270"/>
      <c r="M241" s="271" t="s">
        <v>19</v>
      </c>
      <c r="N241" s="272" t="s">
        <v>43</v>
      </c>
      <c r="O241" s="87"/>
      <c r="P241" s="208">
        <f>O241*H241</f>
        <v>0</v>
      </c>
      <c r="Q241" s="208">
        <v>0.0022000000000000001</v>
      </c>
      <c r="R241" s="208">
        <f>Q241*H241</f>
        <v>2.2680724000000003</v>
      </c>
      <c r="S241" s="208">
        <v>0</v>
      </c>
      <c r="T241" s="209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0" t="s">
        <v>306</v>
      </c>
      <c r="AT241" s="210" t="s">
        <v>213</v>
      </c>
      <c r="AU241" s="210" t="s">
        <v>82</v>
      </c>
      <c r="AY241" s="20" t="s">
        <v>130</v>
      </c>
      <c r="BE241" s="211">
        <f>IF(N241="základní",J241,0)</f>
        <v>0</v>
      </c>
      <c r="BF241" s="211">
        <f>IF(N241="snížená",J241,0)</f>
        <v>0</v>
      </c>
      <c r="BG241" s="211">
        <f>IF(N241="zákl. přenesená",J241,0)</f>
        <v>0</v>
      </c>
      <c r="BH241" s="211">
        <f>IF(N241="sníž. přenesená",J241,0)</f>
        <v>0</v>
      </c>
      <c r="BI241" s="211">
        <f>IF(N241="nulová",J241,0)</f>
        <v>0</v>
      </c>
      <c r="BJ241" s="20" t="s">
        <v>80</v>
      </c>
      <c r="BK241" s="211">
        <f>ROUND(I241*H241,2)</f>
        <v>0</v>
      </c>
      <c r="BL241" s="20" t="s">
        <v>285</v>
      </c>
      <c r="BM241" s="210" t="s">
        <v>1681</v>
      </c>
    </row>
    <row r="242" s="13" customFormat="1">
      <c r="A242" s="13"/>
      <c r="B242" s="230"/>
      <c r="C242" s="231"/>
      <c r="D242" s="232" t="s">
        <v>208</v>
      </c>
      <c r="E242" s="233" t="s">
        <v>19</v>
      </c>
      <c r="F242" s="234" t="s">
        <v>217</v>
      </c>
      <c r="G242" s="231"/>
      <c r="H242" s="233" t="s">
        <v>19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208</v>
      </c>
      <c r="AU242" s="240" t="s">
        <v>82</v>
      </c>
      <c r="AV242" s="13" t="s">
        <v>80</v>
      </c>
      <c r="AW242" s="13" t="s">
        <v>33</v>
      </c>
      <c r="AX242" s="13" t="s">
        <v>72</v>
      </c>
      <c r="AY242" s="240" t="s">
        <v>130</v>
      </c>
    </row>
    <row r="243" s="14" customFormat="1">
      <c r="A243" s="14"/>
      <c r="B243" s="241"/>
      <c r="C243" s="242"/>
      <c r="D243" s="232" t="s">
        <v>208</v>
      </c>
      <c r="E243" s="243" t="s">
        <v>19</v>
      </c>
      <c r="F243" s="244" t="s">
        <v>1682</v>
      </c>
      <c r="G243" s="242"/>
      <c r="H243" s="245">
        <v>732.95299999999997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1" t="s">
        <v>208</v>
      </c>
      <c r="AU243" s="251" t="s">
        <v>82</v>
      </c>
      <c r="AV243" s="14" t="s">
        <v>82</v>
      </c>
      <c r="AW243" s="14" t="s">
        <v>33</v>
      </c>
      <c r="AX243" s="14" t="s">
        <v>72</v>
      </c>
      <c r="AY243" s="251" t="s">
        <v>130</v>
      </c>
    </row>
    <row r="244" s="14" customFormat="1">
      <c r="A244" s="14"/>
      <c r="B244" s="241"/>
      <c r="C244" s="242"/>
      <c r="D244" s="232" t="s">
        <v>208</v>
      </c>
      <c r="E244" s="243" t="s">
        <v>19</v>
      </c>
      <c r="F244" s="244" t="s">
        <v>1683</v>
      </c>
      <c r="G244" s="242"/>
      <c r="H244" s="245">
        <v>151.596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1" t="s">
        <v>208</v>
      </c>
      <c r="AU244" s="251" t="s">
        <v>82</v>
      </c>
      <c r="AV244" s="14" t="s">
        <v>82</v>
      </c>
      <c r="AW244" s="14" t="s">
        <v>33</v>
      </c>
      <c r="AX244" s="14" t="s">
        <v>72</v>
      </c>
      <c r="AY244" s="251" t="s">
        <v>130</v>
      </c>
    </row>
    <row r="245" s="15" customFormat="1">
      <c r="A245" s="15"/>
      <c r="B245" s="252"/>
      <c r="C245" s="253"/>
      <c r="D245" s="232" t="s">
        <v>208</v>
      </c>
      <c r="E245" s="254" t="s">
        <v>19</v>
      </c>
      <c r="F245" s="255" t="s">
        <v>212</v>
      </c>
      <c r="G245" s="253"/>
      <c r="H245" s="256">
        <v>884.54899999999998</v>
      </c>
      <c r="I245" s="257"/>
      <c r="J245" s="253"/>
      <c r="K245" s="253"/>
      <c r="L245" s="258"/>
      <c r="M245" s="259"/>
      <c r="N245" s="260"/>
      <c r="O245" s="260"/>
      <c r="P245" s="260"/>
      <c r="Q245" s="260"/>
      <c r="R245" s="260"/>
      <c r="S245" s="260"/>
      <c r="T245" s="261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2" t="s">
        <v>208</v>
      </c>
      <c r="AU245" s="262" t="s">
        <v>82</v>
      </c>
      <c r="AV245" s="15" t="s">
        <v>144</v>
      </c>
      <c r="AW245" s="15" t="s">
        <v>33</v>
      </c>
      <c r="AX245" s="15" t="s">
        <v>80</v>
      </c>
      <c r="AY245" s="262" t="s">
        <v>130</v>
      </c>
    </row>
    <row r="246" s="14" customFormat="1">
      <c r="A246" s="14"/>
      <c r="B246" s="241"/>
      <c r="C246" s="242"/>
      <c r="D246" s="232" t="s">
        <v>208</v>
      </c>
      <c r="E246" s="242"/>
      <c r="F246" s="244" t="s">
        <v>1684</v>
      </c>
      <c r="G246" s="242"/>
      <c r="H246" s="245">
        <v>1030.942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1" t="s">
        <v>208</v>
      </c>
      <c r="AU246" s="251" t="s">
        <v>82</v>
      </c>
      <c r="AV246" s="14" t="s">
        <v>82</v>
      </c>
      <c r="AW246" s="14" t="s">
        <v>4</v>
      </c>
      <c r="AX246" s="14" t="s">
        <v>80</v>
      </c>
      <c r="AY246" s="251" t="s">
        <v>130</v>
      </c>
    </row>
    <row r="247" s="2" customFormat="1" ht="21.75" customHeight="1">
      <c r="A247" s="41"/>
      <c r="B247" s="42"/>
      <c r="C247" s="199" t="s">
        <v>306</v>
      </c>
      <c r="D247" s="199" t="s">
        <v>131</v>
      </c>
      <c r="E247" s="200" t="s">
        <v>390</v>
      </c>
      <c r="F247" s="201" t="s">
        <v>391</v>
      </c>
      <c r="G247" s="202" t="s">
        <v>199</v>
      </c>
      <c r="H247" s="203">
        <v>732.952</v>
      </c>
      <c r="I247" s="204"/>
      <c r="J247" s="205">
        <f>ROUND(I247*H247,2)</f>
        <v>0</v>
      </c>
      <c r="K247" s="201" t="s">
        <v>200</v>
      </c>
      <c r="L247" s="47"/>
      <c r="M247" s="206" t="s">
        <v>19</v>
      </c>
      <c r="N247" s="207" t="s">
        <v>43</v>
      </c>
      <c r="O247" s="87"/>
      <c r="P247" s="208">
        <f>O247*H247</f>
        <v>0</v>
      </c>
      <c r="Q247" s="208">
        <v>0</v>
      </c>
      <c r="R247" s="208">
        <f>Q247*H247</f>
        <v>0</v>
      </c>
      <c r="S247" s="208">
        <v>0</v>
      </c>
      <c r="T247" s="209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0" t="s">
        <v>285</v>
      </c>
      <c r="AT247" s="210" t="s">
        <v>131</v>
      </c>
      <c r="AU247" s="210" t="s">
        <v>82</v>
      </c>
      <c r="AY247" s="20" t="s">
        <v>130</v>
      </c>
      <c r="BE247" s="211">
        <f>IF(N247="základní",J247,0)</f>
        <v>0</v>
      </c>
      <c r="BF247" s="211">
        <f>IF(N247="snížená",J247,0)</f>
        <v>0</v>
      </c>
      <c r="BG247" s="211">
        <f>IF(N247="zákl. přenesená",J247,0)</f>
        <v>0</v>
      </c>
      <c r="BH247" s="211">
        <f>IF(N247="sníž. přenesená",J247,0)</f>
        <v>0</v>
      </c>
      <c r="BI247" s="211">
        <f>IF(N247="nulová",J247,0)</f>
        <v>0</v>
      </c>
      <c r="BJ247" s="20" t="s">
        <v>80</v>
      </c>
      <c r="BK247" s="211">
        <f>ROUND(I247*H247,2)</f>
        <v>0</v>
      </c>
      <c r="BL247" s="20" t="s">
        <v>285</v>
      </c>
      <c r="BM247" s="210" t="s">
        <v>1685</v>
      </c>
    </row>
    <row r="248" s="2" customFormat="1">
      <c r="A248" s="41"/>
      <c r="B248" s="42"/>
      <c r="C248" s="43"/>
      <c r="D248" s="225" t="s">
        <v>202</v>
      </c>
      <c r="E248" s="43"/>
      <c r="F248" s="226" t="s">
        <v>393</v>
      </c>
      <c r="G248" s="43"/>
      <c r="H248" s="43"/>
      <c r="I248" s="227"/>
      <c r="J248" s="43"/>
      <c r="K248" s="43"/>
      <c r="L248" s="47"/>
      <c r="M248" s="228"/>
      <c r="N248" s="229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202</v>
      </c>
      <c r="AU248" s="20" t="s">
        <v>82</v>
      </c>
    </row>
    <row r="249" s="13" customFormat="1">
      <c r="A249" s="13"/>
      <c r="B249" s="230"/>
      <c r="C249" s="231"/>
      <c r="D249" s="232" t="s">
        <v>208</v>
      </c>
      <c r="E249" s="233" t="s">
        <v>19</v>
      </c>
      <c r="F249" s="234" t="s">
        <v>294</v>
      </c>
      <c r="G249" s="231"/>
      <c r="H249" s="233" t="s">
        <v>19</v>
      </c>
      <c r="I249" s="235"/>
      <c r="J249" s="231"/>
      <c r="K249" s="231"/>
      <c r="L249" s="236"/>
      <c r="M249" s="237"/>
      <c r="N249" s="238"/>
      <c r="O249" s="238"/>
      <c r="P249" s="238"/>
      <c r="Q249" s="238"/>
      <c r="R249" s="238"/>
      <c r="S249" s="238"/>
      <c r="T249" s="23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0" t="s">
        <v>208</v>
      </c>
      <c r="AU249" s="240" t="s">
        <v>82</v>
      </c>
      <c r="AV249" s="13" t="s">
        <v>80</v>
      </c>
      <c r="AW249" s="13" t="s">
        <v>33</v>
      </c>
      <c r="AX249" s="13" t="s">
        <v>72</v>
      </c>
      <c r="AY249" s="240" t="s">
        <v>130</v>
      </c>
    </row>
    <row r="250" s="14" customFormat="1">
      <c r="A250" s="14"/>
      <c r="B250" s="241"/>
      <c r="C250" s="242"/>
      <c r="D250" s="232" t="s">
        <v>208</v>
      </c>
      <c r="E250" s="243" t="s">
        <v>19</v>
      </c>
      <c r="F250" s="244" t="s">
        <v>1649</v>
      </c>
      <c r="G250" s="242"/>
      <c r="H250" s="245">
        <v>732.952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1" t="s">
        <v>208</v>
      </c>
      <c r="AU250" s="251" t="s">
        <v>82</v>
      </c>
      <c r="AV250" s="14" t="s">
        <v>82</v>
      </c>
      <c r="AW250" s="14" t="s">
        <v>33</v>
      </c>
      <c r="AX250" s="14" t="s">
        <v>72</v>
      </c>
      <c r="AY250" s="251" t="s">
        <v>130</v>
      </c>
    </row>
    <row r="251" s="15" customFormat="1">
      <c r="A251" s="15"/>
      <c r="B251" s="252"/>
      <c r="C251" s="253"/>
      <c r="D251" s="232" t="s">
        <v>208</v>
      </c>
      <c r="E251" s="254" t="s">
        <v>19</v>
      </c>
      <c r="F251" s="255" t="s">
        <v>212</v>
      </c>
      <c r="G251" s="253"/>
      <c r="H251" s="256">
        <v>732.952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2" t="s">
        <v>208</v>
      </c>
      <c r="AU251" s="262" t="s">
        <v>82</v>
      </c>
      <c r="AV251" s="15" t="s">
        <v>144</v>
      </c>
      <c r="AW251" s="15" t="s">
        <v>33</v>
      </c>
      <c r="AX251" s="15" t="s">
        <v>80</v>
      </c>
      <c r="AY251" s="262" t="s">
        <v>130</v>
      </c>
    </row>
    <row r="252" s="2" customFormat="1" ht="21.75" customHeight="1">
      <c r="A252" s="41"/>
      <c r="B252" s="42"/>
      <c r="C252" s="263" t="s">
        <v>407</v>
      </c>
      <c r="D252" s="263" t="s">
        <v>213</v>
      </c>
      <c r="E252" s="264" t="s">
        <v>396</v>
      </c>
      <c r="F252" s="265" t="s">
        <v>397</v>
      </c>
      <c r="G252" s="266" t="s">
        <v>199</v>
      </c>
      <c r="H252" s="267">
        <v>940.16899999999998</v>
      </c>
      <c r="I252" s="268"/>
      <c r="J252" s="269">
        <f>ROUND(I252*H252,2)</f>
        <v>0</v>
      </c>
      <c r="K252" s="265" t="s">
        <v>19</v>
      </c>
      <c r="L252" s="270"/>
      <c r="M252" s="271" t="s">
        <v>19</v>
      </c>
      <c r="N252" s="272" t="s">
        <v>43</v>
      </c>
      <c r="O252" s="87"/>
      <c r="P252" s="208">
        <f>O252*H252</f>
        <v>0</v>
      </c>
      <c r="Q252" s="208">
        <v>0.00010000000000000001</v>
      </c>
      <c r="R252" s="208">
        <f>Q252*H252</f>
        <v>0.0940169</v>
      </c>
      <c r="S252" s="208">
        <v>0</v>
      </c>
      <c r="T252" s="209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0" t="s">
        <v>306</v>
      </c>
      <c r="AT252" s="210" t="s">
        <v>213</v>
      </c>
      <c r="AU252" s="210" t="s">
        <v>82</v>
      </c>
      <c r="AY252" s="20" t="s">
        <v>130</v>
      </c>
      <c r="BE252" s="211">
        <f>IF(N252="základní",J252,0)</f>
        <v>0</v>
      </c>
      <c r="BF252" s="211">
        <f>IF(N252="snížená",J252,0)</f>
        <v>0</v>
      </c>
      <c r="BG252" s="211">
        <f>IF(N252="zákl. přenesená",J252,0)</f>
        <v>0</v>
      </c>
      <c r="BH252" s="211">
        <f>IF(N252="sníž. přenesená",J252,0)</f>
        <v>0</v>
      </c>
      <c r="BI252" s="211">
        <f>IF(N252="nulová",J252,0)</f>
        <v>0</v>
      </c>
      <c r="BJ252" s="20" t="s">
        <v>80</v>
      </c>
      <c r="BK252" s="211">
        <f>ROUND(I252*H252,2)</f>
        <v>0</v>
      </c>
      <c r="BL252" s="20" t="s">
        <v>285</v>
      </c>
      <c r="BM252" s="210" t="s">
        <v>1686</v>
      </c>
    </row>
    <row r="253" s="13" customFormat="1">
      <c r="A253" s="13"/>
      <c r="B253" s="230"/>
      <c r="C253" s="231"/>
      <c r="D253" s="232" t="s">
        <v>208</v>
      </c>
      <c r="E253" s="233" t="s">
        <v>19</v>
      </c>
      <c r="F253" s="234" t="s">
        <v>217</v>
      </c>
      <c r="G253" s="231"/>
      <c r="H253" s="233" t="s">
        <v>19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208</v>
      </c>
      <c r="AU253" s="240" t="s">
        <v>82</v>
      </c>
      <c r="AV253" s="13" t="s">
        <v>80</v>
      </c>
      <c r="AW253" s="13" t="s">
        <v>33</v>
      </c>
      <c r="AX253" s="13" t="s">
        <v>72</v>
      </c>
      <c r="AY253" s="240" t="s">
        <v>130</v>
      </c>
    </row>
    <row r="254" s="14" customFormat="1">
      <c r="A254" s="14"/>
      <c r="B254" s="241"/>
      <c r="C254" s="242"/>
      <c r="D254" s="232" t="s">
        <v>208</v>
      </c>
      <c r="E254" s="243" t="s">
        <v>19</v>
      </c>
      <c r="F254" s="244" t="s">
        <v>1687</v>
      </c>
      <c r="G254" s="242"/>
      <c r="H254" s="245">
        <v>732.952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1" t="s">
        <v>208</v>
      </c>
      <c r="AU254" s="251" t="s">
        <v>82</v>
      </c>
      <c r="AV254" s="14" t="s">
        <v>82</v>
      </c>
      <c r="AW254" s="14" t="s">
        <v>33</v>
      </c>
      <c r="AX254" s="14" t="s">
        <v>72</v>
      </c>
      <c r="AY254" s="251" t="s">
        <v>130</v>
      </c>
    </row>
    <row r="255" s="14" customFormat="1">
      <c r="A255" s="14"/>
      <c r="B255" s="241"/>
      <c r="C255" s="242"/>
      <c r="D255" s="232" t="s">
        <v>208</v>
      </c>
      <c r="E255" s="243" t="s">
        <v>19</v>
      </c>
      <c r="F255" s="244" t="s">
        <v>1688</v>
      </c>
      <c r="G255" s="242"/>
      <c r="H255" s="245">
        <v>121.747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1" t="s">
        <v>208</v>
      </c>
      <c r="AU255" s="251" t="s">
        <v>82</v>
      </c>
      <c r="AV255" s="14" t="s">
        <v>82</v>
      </c>
      <c r="AW255" s="14" t="s">
        <v>33</v>
      </c>
      <c r="AX255" s="14" t="s">
        <v>72</v>
      </c>
      <c r="AY255" s="251" t="s">
        <v>130</v>
      </c>
    </row>
    <row r="256" s="15" customFormat="1">
      <c r="A256" s="15"/>
      <c r="B256" s="252"/>
      <c r="C256" s="253"/>
      <c r="D256" s="232" t="s">
        <v>208</v>
      </c>
      <c r="E256" s="254" t="s">
        <v>19</v>
      </c>
      <c r="F256" s="255" t="s">
        <v>212</v>
      </c>
      <c r="G256" s="253"/>
      <c r="H256" s="256">
        <v>854.69899999999996</v>
      </c>
      <c r="I256" s="257"/>
      <c r="J256" s="253"/>
      <c r="K256" s="253"/>
      <c r="L256" s="258"/>
      <c r="M256" s="259"/>
      <c r="N256" s="260"/>
      <c r="O256" s="260"/>
      <c r="P256" s="260"/>
      <c r="Q256" s="260"/>
      <c r="R256" s="260"/>
      <c r="S256" s="260"/>
      <c r="T256" s="261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2" t="s">
        <v>208</v>
      </c>
      <c r="AU256" s="262" t="s">
        <v>82</v>
      </c>
      <c r="AV256" s="15" t="s">
        <v>144</v>
      </c>
      <c r="AW256" s="15" t="s">
        <v>33</v>
      </c>
      <c r="AX256" s="15" t="s">
        <v>80</v>
      </c>
      <c r="AY256" s="262" t="s">
        <v>130</v>
      </c>
    </row>
    <row r="257" s="14" customFormat="1">
      <c r="A257" s="14"/>
      <c r="B257" s="241"/>
      <c r="C257" s="242"/>
      <c r="D257" s="232" t="s">
        <v>208</v>
      </c>
      <c r="E257" s="242"/>
      <c r="F257" s="244" t="s">
        <v>1689</v>
      </c>
      <c r="G257" s="242"/>
      <c r="H257" s="245">
        <v>940.16899999999998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1" t="s">
        <v>208</v>
      </c>
      <c r="AU257" s="251" t="s">
        <v>82</v>
      </c>
      <c r="AV257" s="14" t="s">
        <v>82</v>
      </c>
      <c r="AW257" s="14" t="s">
        <v>4</v>
      </c>
      <c r="AX257" s="14" t="s">
        <v>80</v>
      </c>
      <c r="AY257" s="251" t="s">
        <v>130</v>
      </c>
    </row>
    <row r="258" s="2" customFormat="1" ht="16.5" customHeight="1">
      <c r="A258" s="41"/>
      <c r="B258" s="42"/>
      <c r="C258" s="199" t="s">
        <v>411</v>
      </c>
      <c r="D258" s="199" t="s">
        <v>131</v>
      </c>
      <c r="E258" s="200" t="s">
        <v>402</v>
      </c>
      <c r="F258" s="201" t="s">
        <v>403</v>
      </c>
      <c r="G258" s="202" t="s">
        <v>328</v>
      </c>
      <c r="H258" s="203">
        <v>121.94</v>
      </c>
      <c r="I258" s="204"/>
      <c r="J258" s="205">
        <f>ROUND(I258*H258,2)</f>
        <v>0</v>
      </c>
      <c r="K258" s="201" t="s">
        <v>200</v>
      </c>
      <c r="L258" s="47"/>
      <c r="M258" s="206" t="s">
        <v>19</v>
      </c>
      <c r="N258" s="207" t="s">
        <v>43</v>
      </c>
      <c r="O258" s="87"/>
      <c r="P258" s="208">
        <f>O258*H258</f>
        <v>0</v>
      </c>
      <c r="Q258" s="208">
        <v>0.00032000000000000003</v>
      </c>
      <c r="R258" s="208">
        <f>Q258*H258</f>
        <v>0.039020800000000001</v>
      </c>
      <c r="S258" s="208">
        <v>0</v>
      </c>
      <c r="T258" s="209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0" t="s">
        <v>285</v>
      </c>
      <c r="AT258" s="210" t="s">
        <v>131</v>
      </c>
      <c r="AU258" s="210" t="s">
        <v>82</v>
      </c>
      <c r="AY258" s="20" t="s">
        <v>130</v>
      </c>
      <c r="BE258" s="211">
        <f>IF(N258="základní",J258,0)</f>
        <v>0</v>
      </c>
      <c r="BF258" s="211">
        <f>IF(N258="snížená",J258,0)</f>
        <v>0</v>
      </c>
      <c r="BG258" s="211">
        <f>IF(N258="zákl. přenesená",J258,0)</f>
        <v>0</v>
      </c>
      <c r="BH258" s="211">
        <f>IF(N258="sníž. přenesená",J258,0)</f>
        <v>0</v>
      </c>
      <c r="BI258" s="211">
        <f>IF(N258="nulová",J258,0)</f>
        <v>0</v>
      </c>
      <c r="BJ258" s="20" t="s">
        <v>80</v>
      </c>
      <c r="BK258" s="211">
        <f>ROUND(I258*H258,2)</f>
        <v>0</v>
      </c>
      <c r="BL258" s="20" t="s">
        <v>285</v>
      </c>
      <c r="BM258" s="210" t="s">
        <v>1690</v>
      </c>
    </row>
    <row r="259" s="2" customFormat="1">
      <c r="A259" s="41"/>
      <c r="B259" s="42"/>
      <c r="C259" s="43"/>
      <c r="D259" s="225" t="s">
        <v>202</v>
      </c>
      <c r="E259" s="43"/>
      <c r="F259" s="226" t="s">
        <v>405</v>
      </c>
      <c r="G259" s="43"/>
      <c r="H259" s="43"/>
      <c r="I259" s="227"/>
      <c r="J259" s="43"/>
      <c r="K259" s="43"/>
      <c r="L259" s="47"/>
      <c r="M259" s="228"/>
      <c r="N259" s="229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202</v>
      </c>
      <c r="AU259" s="20" t="s">
        <v>82</v>
      </c>
    </row>
    <row r="260" s="13" customFormat="1">
      <c r="A260" s="13"/>
      <c r="B260" s="230"/>
      <c r="C260" s="231"/>
      <c r="D260" s="232" t="s">
        <v>208</v>
      </c>
      <c r="E260" s="233" t="s">
        <v>19</v>
      </c>
      <c r="F260" s="234" t="s">
        <v>294</v>
      </c>
      <c r="G260" s="231"/>
      <c r="H260" s="233" t="s">
        <v>19</v>
      </c>
      <c r="I260" s="235"/>
      <c r="J260" s="231"/>
      <c r="K260" s="231"/>
      <c r="L260" s="236"/>
      <c r="M260" s="237"/>
      <c r="N260" s="238"/>
      <c r="O260" s="238"/>
      <c r="P260" s="238"/>
      <c r="Q260" s="238"/>
      <c r="R260" s="238"/>
      <c r="S260" s="238"/>
      <c r="T260" s="23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0" t="s">
        <v>208</v>
      </c>
      <c r="AU260" s="240" t="s">
        <v>82</v>
      </c>
      <c r="AV260" s="13" t="s">
        <v>80</v>
      </c>
      <c r="AW260" s="13" t="s">
        <v>33</v>
      </c>
      <c r="AX260" s="13" t="s">
        <v>72</v>
      </c>
      <c r="AY260" s="240" t="s">
        <v>130</v>
      </c>
    </row>
    <row r="261" s="14" customFormat="1">
      <c r="A261" s="14"/>
      <c r="B261" s="241"/>
      <c r="C261" s="242"/>
      <c r="D261" s="232" t="s">
        <v>208</v>
      </c>
      <c r="E261" s="243" t="s">
        <v>19</v>
      </c>
      <c r="F261" s="244" t="s">
        <v>1691</v>
      </c>
      <c r="G261" s="242"/>
      <c r="H261" s="245">
        <v>121.94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1" t="s">
        <v>208</v>
      </c>
      <c r="AU261" s="251" t="s">
        <v>82</v>
      </c>
      <c r="AV261" s="14" t="s">
        <v>82</v>
      </c>
      <c r="AW261" s="14" t="s">
        <v>33</v>
      </c>
      <c r="AX261" s="14" t="s">
        <v>72</v>
      </c>
      <c r="AY261" s="251" t="s">
        <v>130</v>
      </c>
    </row>
    <row r="262" s="15" customFormat="1">
      <c r="A262" s="15"/>
      <c r="B262" s="252"/>
      <c r="C262" s="253"/>
      <c r="D262" s="232" t="s">
        <v>208</v>
      </c>
      <c r="E262" s="254" t="s">
        <v>19</v>
      </c>
      <c r="F262" s="255" t="s">
        <v>212</v>
      </c>
      <c r="G262" s="253"/>
      <c r="H262" s="256">
        <v>121.94</v>
      </c>
      <c r="I262" s="257"/>
      <c r="J262" s="253"/>
      <c r="K262" s="253"/>
      <c r="L262" s="258"/>
      <c r="M262" s="259"/>
      <c r="N262" s="260"/>
      <c r="O262" s="260"/>
      <c r="P262" s="260"/>
      <c r="Q262" s="260"/>
      <c r="R262" s="260"/>
      <c r="S262" s="260"/>
      <c r="T262" s="26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2" t="s">
        <v>208</v>
      </c>
      <c r="AU262" s="262" t="s">
        <v>82</v>
      </c>
      <c r="AV262" s="15" t="s">
        <v>144</v>
      </c>
      <c r="AW262" s="15" t="s">
        <v>33</v>
      </c>
      <c r="AX262" s="15" t="s">
        <v>80</v>
      </c>
      <c r="AY262" s="262" t="s">
        <v>130</v>
      </c>
    </row>
    <row r="263" s="2" customFormat="1" ht="24.15" customHeight="1">
      <c r="A263" s="41"/>
      <c r="B263" s="42"/>
      <c r="C263" s="263" t="s">
        <v>417</v>
      </c>
      <c r="D263" s="263" t="s">
        <v>213</v>
      </c>
      <c r="E263" s="264" t="s">
        <v>319</v>
      </c>
      <c r="F263" s="265" t="s">
        <v>320</v>
      </c>
      <c r="G263" s="266" t="s">
        <v>199</v>
      </c>
      <c r="H263" s="267">
        <v>33.533999999999999</v>
      </c>
      <c r="I263" s="268"/>
      <c r="J263" s="269">
        <f>ROUND(I263*H263,2)</f>
        <v>0</v>
      </c>
      <c r="K263" s="265" t="s">
        <v>200</v>
      </c>
      <c r="L263" s="270"/>
      <c r="M263" s="271" t="s">
        <v>19</v>
      </c>
      <c r="N263" s="272" t="s">
        <v>43</v>
      </c>
      <c r="O263" s="87"/>
      <c r="P263" s="208">
        <f>O263*H263</f>
        <v>0</v>
      </c>
      <c r="Q263" s="208">
        <v>0.0054000000000000003</v>
      </c>
      <c r="R263" s="208">
        <f>Q263*H263</f>
        <v>0.18108360000000001</v>
      </c>
      <c r="S263" s="208">
        <v>0</v>
      </c>
      <c r="T263" s="209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0" t="s">
        <v>306</v>
      </c>
      <c r="AT263" s="210" t="s">
        <v>213</v>
      </c>
      <c r="AU263" s="210" t="s">
        <v>82</v>
      </c>
      <c r="AY263" s="20" t="s">
        <v>130</v>
      </c>
      <c r="BE263" s="211">
        <f>IF(N263="základní",J263,0)</f>
        <v>0</v>
      </c>
      <c r="BF263" s="211">
        <f>IF(N263="snížená",J263,0)</f>
        <v>0</v>
      </c>
      <c r="BG263" s="211">
        <f>IF(N263="zákl. přenesená",J263,0)</f>
        <v>0</v>
      </c>
      <c r="BH263" s="211">
        <f>IF(N263="sníž. přenesená",J263,0)</f>
        <v>0</v>
      </c>
      <c r="BI263" s="211">
        <f>IF(N263="nulová",J263,0)</f>
        <v>0</v>
      </c>
      <c r="BJ263" s="20" t="s">
        <v>80</v>
      </c>
      <c r="BK263" s="211">
        <f>ROUND(I263*H263,2)</f>
        <v>0</v>
      </c>
      <c r="BL263" s="20" t="s">
        <v>285</v>
      </c>
      <c r="BM263" s="210" t="s">
        <v>1692</v>
      </c>
    </row>
    <row r="264" s="13" customFormat="1">
      <c r="A264" s="13"/>
      <c r="B264" s="230"/>
      <c r="C264" s="231"/>
      <c r="D264" s="232" t="s">
        <v>208</v>
      </c>
      <c r="E264" s="233" t="s">
        <v>19</v>
      </c>
      <c r="F264" s="234" t="s">
        <v>217</v>
      </c>
      <c r="G264" s="231"/>
      <c r="H264" s="233" t="s">
        <v>19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208</v>
      </c>
      <c r="AU264" s="240" t="s">
        <v>82</v>
      </c>
      <c r="AV264" s="13" t="s">
        <v>80</v>
      </c>
      <c r="AW264" s="13" t="s">
        <v>33</v>
      </c>
      <c r="AX264" s="13" t="s">
        <v>72</v>
      </c>
      <c r="AY264" s="240" t="s">
        <v>130</v>
      </c>
    </row>
    <row r="265" s="13" customFormat="1">
      <c r="A265" s="13"/>
      <c r="B265" s="230"/>
      <c r="C265" s="231"/>
      <c r="D265" s="232" t="s">
        <v>208</v>
      </c>
      <c r="E265" s="233" t="s">
        <v>19</v>
      </c>
      <c r="F265" s="234" t="s">
        <v>294</v>
      </c>
      <c r="G265" s="231"/>
      <c r="H265" s="233" t="s">
        <v>19</v>
      </c>
      <c r="I265" s="235"/>
      <c r="J265" s="231"/>
      <c r="K265" s="231"/>
      <c r="L265" s="236"/>
      <c r="M265" s="237"/>
      <c r="N265" s="238"/>
      <c r="O265" s="238"/>
      <c r="P265" s="238"/>
      <c r="Q265" s="238"/>
      <c r="R265" s="238"/>
      <c r="S265" s="238"/>
      <c r="T265" s="23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0" t="s">
        <v>208</v>
      </c>
      <c r="AU265" s="240" t="s">
        <v>82</v>
      </c>
      <c r="AV265" s="13" t="s">
        <v>80</v>
      </c>
      <c r="AW265" s="13" t="s">
        <v>33</v>
      </c>
      <c r="AX265" s="13" t="s">
        <v>72</v>
      </c>
      <c r="AY265" s="240" t="s">
        <v>130</v>
      </c>
    </row>
    <row r="266" s="14" customFormat="1">
      <c r="A266" s="14"/>
      <c r="B266" s="241"/>
      <c r="C266" s="242"/>
      <c r="D266" s="232" t="s">
        <v>208</v>
      </c>
      <c r="E266" s="243" t="s">
        <v>19</v>
      </c>
      <c r="F266" s="244" t="s">
        <v>1693</v>
      </c>
      <c r="G266" s="242"/>
      <c r="H266" s="245">
        <v>30.484999999999999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1" t="s">
        <v>208</v>
      </c>
      <c r="AU266" s="251" t="s">
        <v>82</v>
      </c>
      <c r="AV266" s="14" t="s">
        <v>82</v>
      </c>
      <c r="AW266" s="14" t="s">
        <v>33</v>
      </c>
      <c r="AX266" s="14" t="s">
        <v>72</v>
      </c>
      <c r="AY266" s="251" t="s">
        <v>130</v>
      </c>
    </row>
    <row r="267" s="15" customFormat="1">
      <c r="A267" s="15"/>
      <c r="B267" s="252"/>
      <c r="C267" s="253"/>
      <c r="D267" s="232" t="s">
        <v>208</v>
      </c>
      <c r="E267" s="254" t="s">
        <v>19</v>
      </c>
      <c r="F267" s="255" t="s">
        <v>212</v>
      </c>
      <c r="G267" s="253"/>
      <c r="H267" s="256">
        <v>30.484999999999999</v>
      </c>
      <c r="I267" s="257"/>
      <c r="J267" s="253"/>
      <c r="K267" s="253"/>
      <c r="L267" s="258"/>
      <c r="M267" s="259"/>
      <c r="N267" s="260"/>
      <c r="O267" s="260"/>
      <c r="P267" s="260"/>
      <c r="Q267" s="260"/>
      <c r="R267" s="260"/>
      <c r="S267" s="260"/>
      <c r="T267" s="26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2" t="s">
        <v>208</v>
      </c>
      <c r="AU267" s="262" t="s">
        <v>82</v>
      </c>
      <c r="AV267" s="15" t="s">
        <v>144</v>
      </c>
      <c r="AW267" s="15" t="s">
        <v>33</v>
      </c>
      <c r="AX267" s="15" t="s">
        <v>80</v>
      </c>
      <c r="AY267" s="262" t="s">
        <v>130</v>
      </c>
    </row>
    <row r="268" s="14" customFormat="1">
      <c r="A268" s="14"/>
      <c r="B268" s="241"/>
      <c r="C268" s="242"/>
      <c r="D268" s="232" t="s">
        <v>208</v>
      </c>
      <c r="E268" s="242"/>
      <c r="F268" s="244" t="s">
        <v>1694</v>
      </c>
      <c r="G268" s="242"/>
      <c r="H268" s="245">
        <v>33.533999999999999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1" t="s">
        <v>208</v>
      </c>
      <c r="AU268" s="251" t="s">
        <v>82</v>
      </c>
      <c r="AV268" s="14" t="s">
        <v>82</v>
      </c>
      <c r="AW268" s="14" t="s">
        <v>4</v>
      </c>
      <c r="AX268" s="14" t="s">
        <v>80</v>
      </c>
      <c r="AY268" s="251" t="s">
        <v>130</v>
      </c>
    </row>
    <row r="269" s="2" customFormat="1" ht="24.15" customHeight="1">
      <c r="A269" s="41"/>
      <c r="B269" s="42"/>
      <c r="C269" s="199" t="s">
        <v>424</v>
      </c>
      <c r="D269" s="199" t="s">
        <v>131</v>
      </c>
      <c r="E269" s="200" t="s">
        <v>412</v>
      </c>
      <c r="F269" s="201" t="s">
        <v>413</v>
      </c>
      <c r="G269" s="202" t="s">
        <v>199</v>
      </c>
      <c r="H269" s="203">
        <v>116.539</v>
      </c>
      <c r="I269" s="204"/>
      <c r="J269" s="205">
        <f>ROUND(I269*H269,2)</f>
        <v>0</v>
      </c>
      <c r="K269" s="201" t="s">
        <v>200</v>
      </c>
      <c r="L269" s="47"/>
      <c r="M269" s="206" t="s">
        <v>19</v>
      </c>
      <c r="N269" s="207" t="s">
        <v>43</v>
      </c>
      <c r="O269" s="87"/>
      <c r="P269" s="208">
        <f>O269*H269</f>
        <v>0</v>
      </c>
      <c r="Q269" s="208">
        <v>0</v>
      </c>
      <c r="R269" s="208">
        <f>Q269*H269</f>
        <v>0</v>
      </c>
      <c r="S269" s="208">
        <v>0</v>
      </c>
      <c r="T269" s="209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0" t="s">
        <v>285</v>
      </c>
      <c r="AT269" s="210" t="s">
        <v>131</v>
      </c>
      <c r="AU269" s="210" t="s">
        <v>82</v>
      </c>
      <c r="AY269" s="20" t="s">
        <v>130</v>
      </c>
      <c r="BE269" s="211">
        <f>IF(N269="základní",J269,0)</f>
        <v>0</v>
      </c>
      <c r="BF269" s="211">
        <f>IF(N269="snížená",J269,0)</f>
        <v>0</v>
      </c>
      <c r="BG269" s="211">
        <f>IF(N269="zákl. přenesená",J269,0)</f>
        <v>0</v>
      </c>
      <c r="BH269" s="211">
        <f>IF(N269="sníž. přenesená",J269,0)</f>
        <v>0</v>
      </c>
      <c r="BI269" s="211">
        <f>IF(N269="nulová",J269,0)</f>
        <v>0</v>
      </c>
      <c r="BJ269" s="20" t="s">
        <v>80</v>
      </c>
      <c r="BK269" s="211">
        <f>ROUND(I269*H269,2)</f>
        <v>0</v>
      </c>
      <c r="BL269" s="20" t="s">
        <v>285</v>
      </c>
      <c r="BM269" s="210" t="s">
        <v>1695</v>
      </c>
    </row>
    <row r="270" s="2" customFormat="1">
      <c r="A270" s="41"/>
      <c r="B270" s="42"/>
      <c r="C270" s="43"/>
      <c r="D270" s="225" t="s">
        <v>202</v>
      </c>
      <c r="E270" s="43"/>
      <c r="F270" s="226" t="s">
        <v>415</v>
      </c>
      <c r="G270" s="43"/>
      <c r="H270" s="43"/>
      <c r="I270" s="227"/>
      <c r="J270" s="43"/>
      <c r="K270" s="43"/>
      <c r="L270" s="47"/>
      <c r="M270" s="228"/>
      <c r="N270" s="229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202</v>
      </c>
      <c r="AU270" s="20" t="s">
        <v>82</v>
      </c>
    </row>
    <row r="271" s="13" customFormat="1">
      <c r="A271" s="13"/>
      <c r="B271" s="230"/>
      <c r="C271" s="231"/>
      <c r="D271" s="232" t="s">
        <v>208</v>
      </c>
      <c r="E271" s="233" t="s">
        <v>19</v>
      </c>
      <c r="F271" s="234" t="s">
        <v>294</v>
      </c>
      <c r="G271" s="231"/>
      <c r="H271" s="233" t="s">
        <v>19</v>
      </c>
      <c r="I271" s="235"/>
      <c r="J271" s="231"/>
      <c r="K271" s="231"/>
      <c r="L271" s="236"/>
      <c r="M271" s="237"/>
      <c r="N271" s="238"/>
      <c r="O271" s="238"/>
      <c r="P271" s="238"/>
      <c r="Q271" s="238"/>
      <c r="R271" s="238"/>
      <c r="S271" s="238"/>
      <c r="T271" s="23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0" t="s">
        <v>208</v>
      </c>
      <c r="AU271" s="240" t="s">
        <v>82</v>
      </c>
      <c r="AV271" s="13" t="s">
        <v>80</v>
      </c>
      <c r="AW271" s="13" t="s">
        <v>33</v>
      </c>
      <c r="AX271" s="13" t="s">
        <v>72</v>
      </c>
      <c r="AY271" s="240" t="s">
        <v>130</v>
      </c>
    </row>
    <row r="272" s="14" customFormat="1">
      <c r="A272" s="14"/>
      <c r="B272" s="241"/>
      <c r="C272" s="242"/>
      <c r="D272" s="232" t="s">
        <v>208</v>
      </c>
      <c r="E272" s="243" t="s">
        <v>19</v>
      </c>
      <c r="F272" s="244" t="s">
        <v>1696</v>
      </c>
      <c r="G272" s="242"/>
      <c r="H272" s="245">
        <v>107.604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1" t="s">
        <v>208</v>
      </c>
      <c r="AU272" s="251" t="s">
        <v>82</v>
      </c>
      <c r="AV272" s="14" t="s">
        <v>82</v>
      </c>
      <c r="AW272" s="14" t="s">
        <v>33</v>
      </c>
      <c r="AX272" s="14" t="s">
        <v>72</v>
      </c>
      <c r="AY272" s="251" t="s">
        <v>130</v>
      </c>
    </row>
    <row r="273" s="14" customFormat="1">
      <c r="A273" s="14"/>
      <c r="B273" s="241"/>
      <c r="C273" s="242"/>
      <c r="D273" s="232" t="s">
        <v>208</v>
      </c>
      <c r="E273" s="243" t="s">
        <v>19</v>
      </c>
      <c r="F273" s="244" t="s">
        <v>1697</v>
      </c>
      <c r="G273" s="242"/>
      <c r="H273" s="245">
        <v>1.7909999999999999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1" t="s">
        <v>208</v>
      </c>
      <c r="AU273" s="251" t="s">
        <v>82</v>
      </c>
      <c r="AV273" s="14" t="s">
        <v>82</v>
      </c>
      <c r="AW273" s="14" t="s">
        <v>33</v>
      </c>
      <c r="AX273" s="14" t="s">
        <v>72</v>
      </c>
      <c r="AY273" s="251" t="s">
        <v>130</v>
      </c>
    </row>
    <row r="274" s="14" customFormat="1">
      <c r="A274" s="14"/>
      <c r="B274" s="241"/>
      <c r="C274" s="242"/>
      <c r="D274" s="232" t="s">
        <v>208</v>
      </c>
      <c r="E274" s="243" t="s">
        <v>19</v>
      </c>
      <c r="F274" s="244" t="s">
        <v>1698</v>
      </c>
      <c r="G274" s="242"/>
      <c r="H274" s="245">
        <v>7.1440000000000001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1" t="s">
        <v>208</v>
      </c>
      <c r="AU274" s="251" t="s">
        <v>82</v>
      </c>
      <c r="AV274" s="14" t="s">
        <v>82</v>
      </c>
      <c r="AW274" s="14" t="s">
        <v>33</v>
      </c>
      <c r="AX274" s="14" t="s">
        <v>72</v>
      </c>
      <c r="AY274" s="251" t="s">
        <v>130</v>
      </c>
    </row>
    <row r="275" s="15" customFormat="1">
      <c r="A275" s="15"/>
      <c r="B275" s="252"/>
      <c r="C275" s="253"/>
      <c r="D275" s="232" t="s">
        <v>208</v>
      </c>
      <c r="E275" s="254" t="s">
        <v>19</v>
      </c>
      <c r="F275" s="255" t="s">
        <v>212</v>
      </c>
      <c r="G275" s="253"/>
      <c r="H275" s="256">
        <v>116.539</v>
      </c>
      <c r="I275" s="257"/>
      <c r="J275" s="253"/>
      <c r="K275" s="253"/>
      <c r="L275" s="258"/>
      <c r="M275" s="259"/>
      <c r="N275" s="260"/>
      <c r="O275" s="260"/>
      <c r="P275" s="260"/>
      <c r="Q275" s="260"/>
      <c r="R275" s="260"/>
      <c r="S275" s="260"/>
      <c r="T275" s="26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2" t="s">
        <v>208</v>
      </c>
      <c r="AU275" s="262" t="s">
        <v>82</v>
      </c>
      <c r="AV275" s="15" t="s">
        <v>144</v>
      </c>
      <c r="AW275" s="15" t="s">
        <v>33</v>
      </c>
      <c r="AX275" s="15" t="s">
        <v>80</v>
      </c>
      <c r="AY275" s="262" t="s">
        <v>130</v>
      </c>
    </row>
    <row r="276" s="2" customFormat="1" ht="24.15" customHeight="1">
      <c r="A276" s="41"/>
      <c r="B276" s="42"/>
      <c r="C276" s="199" t="s">
        <v>429</v>
      </c>
      <c r="D276" s="199" t="s">
        <v>131</v>
      </c>
      <c r="E276" s="200" t="s">
        <v>418</v>
      </c>
      <c r="F276" s="201" t="s">
        <v>419</v>
      </c>
      <c r="G276" s="202" t="s">
        <v>199</v>
      </c>
      <c r="H276" s="203">
        <v>121.747</v>
      </c>
      <c r="I276" s="204"/>
      <c r="J276" s="205">
        <f>ROUND(I276*H276,2)</f>
        <v>0</v>
      </c>
      <c r="K276" s="201" t="s">
        <v>200</v>
      </c>
      <c r="L276" s="47"/>
      <c r="M276" s="206" t="s">
        <v>19</v>
      </c>
      <c r="N276" s="207" t="s">
        <v>43</v>
      </c>
      <c r="O276" s="87"/>
      <c r="P276" s="208">
        <f>O276*H276</f>
        <v>0</v>
      </c>
      <c r="Q276" s="208">
        <v>0</v>
      </c>
      <c r="R276" s="208">
        <f>Q276*H276</f>
        <v>0</v>
      </c>
      <c r="S276" s="208">
        <v>0</v>
      </c>
      <c r="T276" s="209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0" t="s">
        <v>285</v>
      </c>
      <c r="AT276" s="210" t="s">
        <v>131</v>
      </c>
      <c r="AU276" s="210" t="s">
        <v>82</v>
      </c>
      <c r="AY276" s="20" t="s">
        <v>130</v>
      </c>
      <c r="BE276" s="211">
        <f>IF(N276="základní",J276,0)</f>
        <v>0</v>
      </c>
      <c r="BF276" s="211">
        <f>IF(N276="snížená",J276,0)</f>
        <v>0</v>
      </c>
      <c r="BG276" s="211">
        <f>IF(N276="zákl. přenesená",J276,0)</f>
        <v>0</v>
      </c>
      <c r="BH276" s="211">
        <f>IF(N276="sníž. přenesená",J276,0)</f>
        <v>0</v>
      </c>
      <c r="BI276" s="211">
        <f>IF(N276="nulová",J276,0)</f>
        <v>0</v>
      </c>
      <c r="BJ276" s="20" t="s">
        <v>80</v>
      </c>
      <c r="BK276" s="211">
        <f>ROUND(I276*H276,2)</f>
        <v>0</v>
      </c>
      <c r="BL276" s="20" t="s">
        <v>285</v>
      </c>
      <c r="BM276" s="210" t="s">
        <v>1699</v>
      </c>
    </row>
    <row r="277" s="2" customFormat="1">
      <c r="A277" s="41"/>
      <c r="B277" s="42"/>
      <c r="C277" s="43"/>
      <c r="D277" s="225" t="s">
        <v>202</v>
      </c>
      <c r="E277" s="43"/>
      <c r="F277" s="226" t="s">
        <v>421</v>
      </c>
      <c r="G277" s="43"/>
      <c r="H277" s="43"/>
      <c r="I277" s="227"/>
      <c r="J277" s="43"/>
      <c r="K277" s="43"/>
      <c r="L277" s="47"/>
      <c r="M277" s="228"/>
      <c r="N277" s="229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202</v>
      </c>
      <c r="AU277" s="20" t="s">
        <v>82</v>
      </c>
    </row>
    <row r="278" s="13" customFormat="1">
      <c r="A278" s="13"/>
      <c r="B278" s="230"/>
      <c r="C278" s="231"/>
      <c r="D278" s="232" t="s">
        <v>208</v>
      </c>
      <c r="E278" s="233" t="s">
        <v>19</v>
      </c>
      <c r="F278" s="234" t="s">
        <v>294</v>
      </c>
      <c r="G278" s="231"/>
      <c r="H278" s="233" t="s">
        <v>19</v>
      </c>
      <c r="I278" s="235"/>
      <c r="J278" s="231"/>
      <c r="K278" s="231"/>
      <c r="L278" s="236"/>
      <c r="M278" s="237"/>
      <c r="N278" s="238"/>
      <c r="O278" s="238"/>
      <c r="P278" s="238"/>
      <c r="Q278" s="238"/>
      <c r="R278" s="238"/>
      <c r="S278" s="238"/>
      <c r="T278" s="23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0" t="s">
        <v>208</v>
      </c>
      <c r="AU278" s="240" t="s">
        <v>82</v>
      </c>
      <c r="AV278" s="13" t="s">
        <v>80</v>
      </c>
      <c r="AW278" s="13" t="s">
        <v>33</v>
      </c>
      <c r="AX278" s="13" t="s">
        <v>72</v>
      </c>
      <c r="AY278" s="240" t="s">
        <v>130</v>
      </c>
    </row>
    <row r="279" s="14" customFormat="1">
      <c r="A279" s="14"/>
      <c r="B279" s="241"/>
      <c r="C279" s="242"/>
      <c r="D279" s="232" t="s">
        <v>208</v>
      </c>
      <c r="E279" s="243" t="s">
        <v>19</v>
      </c>
      <c r="F279" s="244" t="s">
        <v>1700</v>
      </c>
      <c r="G279" s="242"/>
      <c r="H279" s="245">
        <v>117.169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1" t="s">
        <v>208</v>
      </c>
      <c r="AU279" s="251" t="s">
        <v>82</v>
      </c>
      <c r="AV279" s="14" t="s">
        <v>82</v>
      </c>
      <c r="AW279" s="14" t="s">
        <v>33</v>
      </c>
      <c r="AX279" s="14" t="s">
        <v>72</v>
      </c>
      <c r="AY279" s="251" t="s">
        <v>130</v>
      </c>
    </row>
    <row r="280" s="14" customFormat="1">
      <c r="A280" s="14"/>
      <c r="B280" s="241"/>
      <c r="C280" s="242"/>
      <c r="D280" s="232" t="s">
        <v>208</v>
      </c>
      <c r="E280" s="243" t="s">
        <v>19</v>
      </c>
      <c r="F280" s="244" t="s">
        <v>1701</v>
      </c>
      <c r="G280" s="242"/>
      <c r="H280" s="245">
        <v>1.194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1" t="s">
        <v>208</v>
      </c>
      <c r="AU280" s="251" t="s">
        <v>82</v>
      </c>
      <c r="AV280" s="14" t="s">
        <v>82</v>
      </c>
      <c r="AW280" s="14" t="s">
        <v>33</v>
      </c>
      <c r="AX280" s="14" t="s">
        <v>72</v>
      </c>
      <c r="AY280" s="251" t="s">
        <v>130</v>
      </c>
    </row>
    <row r="281" s="14" customFormat="1">
      <c r="A281" s="14"/>
      <c r="B281" s="241"/>
      <c r="C281" s="242"/>
      <c r="D281" s="232" t="s">
        <v>208</v>
      </c>
      <c r="E281" s="243" t="s">
        <v>19</v>
      </c>
      <c r="F281" s="244" t="s">
        <v>1702</v>
      </c>
      <c r="G281" s="242"/>
      <c r="H281" s="245">
        <v>3.3839999999999999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1" t="s">
        <v>208</v>
      </c>
      <c r="AU281" s="251" t="s">
        <v>82</v>
      </c>
      <c r="AV281" s="14" t="s">
        <v>82</v>
      </c>
      <c r="AW281" s="14" t="s">
        <v>33</v>
      </c>
      <c r="AX281" s="14" t="s">
        <v>72</v>
      </c>
      <c r="AY281" s="251" t="s">
        <v>130</v>
      </c>
    </row>
    <row r="282" s="15" customFormat="1">
      <c r="A282" s="15"/>
      <c r="B282" s="252"/>
      <c r="C282" s="253"/>
      <c r="D282" s="232" t="s">
        <v>208</v>
      </c>
      <c r="E282" s="254" t="s">
        <v>19</v>
      </c>
      <c r="F282" s="255" t="s">
        <v>212</v>
      </c>
      <c r="G282" s="253"/>
      <c r="H282" s="256">
        <v>121.747</v>
      </c>
      <c r="I282" s="257"/>
      <c r="J282" s="253"/>
      <c r="K282" s="253"/>
      <c r="L282" s="258"/>
      <c r="M282" s="259"/>
      <c r="N282" s="260"/>
      <c r="O282" s="260"/>
      <c r="P282" s="260"/>
      <c r="Q282" s="260"/>
      <c r="R282" s="260"/>
      <c r="S282" s="260"/>
      <c r="T282" s="261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2" t="s">
        <v>208</v>
      </c>
      <c r="AU282" s="262" t="s">
        <v>82</v>
      </c>
      <c r="AV282" s="15" t="s">
        <v>144</v>
      </c>
      <c r="AW282" s="15" t="s">
        <v>33</v>
      </c>
      <c r="AX282" s="15" t="s">
        <v>80</v>
      </c>
      <c r="AY282" s="262" t="s">
        <v>130</v>
      </c>
    </row>
    <row r="283" s="2" customFormat="1" ht="24.15" customHeight="1">
      <c r="A283" s="41"/>
      <c r="B283" s="42"/>
      <c r="C283" s="199" t="s">
        <v>436</v>
      </c>
      <c r="D283" s="199" t="s">
        <v>131</v>
      </c>
      <c r="E283" s="200" t="s">
        <v>425</v>
      </c>
      <c r="F283" s="201" t="s">
        <v>426</v>
      </c>
      <c r="G283" s="202" t="s">
        <v>199</v>
      </c>
      <c r="H283" s="203">
        <v>116.539</v>
      </c>
      <c r="I283" s="204"/>
      <c r="J283" s="205">
        <f>ROUND(I283*H283,2)</f>
        <v>0</v>
      </c>
      <c r="K283" s="201" t="s">
        <v>200</v>
      </c>
      <c r="L283" s="47"/>
      <c r="M283" s="206" t="s">
        <v>19</v>
      </c>
      <c r="N283" s="207" t="s">
        <v>43</v>
      </c>
      <c r="O283" s="87"/>
      <c r="P283" s="208">
        <f>O283*H283</f>
        <v>0</v>
      </c>
      <c r="Q283" s="208">
        <v>0.00093999999999999997</v>
      </c>
      <c r="R283" s="208">
        <f>Q283*H283</f>
        <v>0.10954666</v>
      </c>
      <c r="S283" s="208">
        <v>0</v>
      </c>
      <c r="T283" s="209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0" t="s">
        <v>285</v>
      </c>
      <c r="AT283" s="210" t="s">
        <v>131</v>
      </c>
      <c r="AU283" s="210" t="s">
        <v>82</v>
      </c>
      <c r="AY283" s="20" t="s">
        <v>130</v>
      </c>
      <c r="BE283" s="211">
        <f>IF(N283="základní",J283,0)</f>
        <v>0</v>
      </c>
      <c r="BF283" s="211">
        <f>IF(N283="snížená",J283,0)</f>
        <v>0</v>
      </c>
      <c r="BG283" s="211">
        <f>IF(N283="zákl. přenesená",J283,0)</f>
        <v>0</v>
      </c>
      <c r="BH283" s="211">
        <f>IF(N283="sníž. přenesená",J283,0)</f>
        <v>0</v>
      </c>
      <c r="BI283" s="211">
        <f>IF(N283="nulová",J283,0)</f>
        <v>0</v>
      </c>
      <c r="BJ283" s="20" t="s">
        <v>80</v>
      </c>
      <c r="BK283" s="211">
        <f>ROUND(I283*H283,2)</f>
        <v>0</v>
      </c>
      <c r="BL283" s="20" t="s">
        <v>285</v>
      </c>
      <c r="BM283" s="210" t="s">
        <v>1703</v>
      </c>
    </row>
    <row r="284" s="2" customFormat="1">
      <c r="A284" s="41"/>
      <c r="B284" s="42"/>
      <c r="C284" s="43"/>
      <c r="D284" s="225" t="s">
        <v>202</v>
      </c>
      <c r="E284" s="43"/>
      <c r="F284" s="226" t="s">
        <v>428</v>
      </c>
      <c r="G284" s="43"/>
      <c r="H284" s="43"/>
      <c r="I284" s="227"/>
      <c r="J284" s="43"/>
      <c r="K284" s="43"/>
      <c r="L284" s="47"/>
      <c r="M284" s="228"/>
      <c r="N284" s="229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202</v>
      </c>
      <c r="AU284" s="20" t="s">
        <v>82</v>
      </c>
    </row>
    <row r="285" s="13" customFormat="1">
      <c r="A285" s="13"/>
      <c r="B285" s="230"/>
      <c r="C285" s="231"/>
      <c r="D285" s="232" t="s">
        <v>208</v>
      </c>
      <c r="E285" s="233" t="s">
        <v>19</v>
      </c>
      <c r="F285" s="234" t="s">
        <v>294</v>
      </c>
      <c r="G285" s="231"/>
      <c r="H285" s="233" t="s">
        <v>19</v>
      </c>
      <c r="I285" s="235"/>
      <c r="J285" s="231"/>
      <c r="K285" s="231"/>
      <c r="L285" s="236"/>
      <c r="M285" s="237"/>
      <c r="N285" s="238"/>
      <c r="O285" s="238"/>
      <c r="P285" s="238"/>
      <c r="Q285" s="238"/>
      <c r="R285" s="238"/>
      <c r="S285" s="238"/>
      <c r="T285" s="23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0" t="s">
        <v>208</v>
      </c>
      <c r="AU285" s="240" t="s">
        <v>82</v>
      </c>
      <c r="AV285" s="13" t="s">
        <v>80</v>
      </c>
      <c r="AW285" s="13" t="s">
        <v>33</v>
      </c>
      <c r="AX285" s="13" t="s">
        <v>72</v>
      </c>
      <c r="AY285" s="240" t="s">
        <v>130</v>
      </c>
    </row>
    <row r="286" s="14" customFormat="1">
      <c r="A286" s="14"/>
      <c r="B286" s="241"/>
      <c r="C286" s="242"/>
      <c r="D286" s="232" t="s">
        <v>208</v>
      </c>
      <c r="E286" s="243" t="s">
        <v>19</v>
      </c>
      <c r="F286" s="244" t="s">
        <v>1696</v>
      </c>
      <c r="G286" s="242"/>
      <c r="H286" s="245">
        <v>107.604</v>
      </c>
      <c r="I286" s="246"/>
      <c r="J286" s="242"/>
      <c r="K286" s="242"/>
      <c r="L286" s="247"/>
      <c r="M286" s="248"/>
      <c r="N286" s="249"/>
      <c r="O286" s="249"/>
      <c r="P286" s="249"/>
      <c r="Q286" s="249"/>
      <c r="R286" s="249"/>
      <c r="S286" s="249"/>
      <c r="T286" s="25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1" t="s">
        <v>208</v>
      </c>
      <c r="AU286" s="251" t="s">
        <v>82</v>
      </c>
      <c r="AV286" s="14" t="s">
        <v>82</v>
      </c>
      <c r="AW286" s="14" t="s">
        <v>33</v>
      </c>
      <c r="AX286" s="14" t="s">
        <v>72</v>
      </c>
      <c r="AY286" s="251" t="s">
        <v>130</v>
      </c>
    </row>
    <row r="287" s="14" customFormat="1">
      <c r="A287" s="14"/>
      <c r="B287" s="241"/>
      <c r="C287" s="242"/>
      <c r="D287" s="232" t="s">
        <v>208</v>
      </c>
      <c r="E287" s="243" t="s">
        <v>19</v>
      </c>
      <c r="F287" s="244" t="s">
        <v>1697</v>
      </c>
      <c r="G287" s="242"/>
      <c r="H287" s="245">
        <v>1.7909999999999999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1" t="s">
        <v>208</v>
      </c>
      <c r="AU287" s="251" t="s">
        <v>82</v>
      </c>
      <c r="AV287" s="14" t="s">
        <v>82</v>
      </c>
      <c r="AW287" s="14" t="s">
        <v>33</v>
      </c>
      <c r="AX287" s="14" t="s">
        <v>72</v>
      </c>
      <c r="AY287" s="251" t="s">
        <v>130</v>
      </c>
    </row>
    <row r="288" s="14" customFormat="1">
      <c r="A288" s="14"/>
      <c r="B288" s="241"/>
      <c r="C288" s="242"/>
      <c r="D288" s="232" t="s">
        <v>208</v>
      </c>
      <c r="E288" s="243" t="s">
        <v>19</v>
      </c>
      <c r="F288" s="244" t="s">
        <v>1698</v>
      </c>
      <c r="G288" s="242"/>
      <c r="H288" s="245">
        <v>7.1440000000000001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1" t="s">
        <v>208</v>
      </c>
      <c r="AU288" s="251" t="s">
        <v>82</v>
      </c>
      <c r="AV288" s="14" t="s">
        <v>82</v>
      </c>
      <c r="AW288" s="14" t="s">
        <v>33</v>
      </c>
      <c r="AX288" s="14" t="s">
        <v>72</v>
      </c>
      <c r="AY288" s="251" t="s">
        <v>130</v>
      </c>
    </row>
    <row r="289" s="15" customFormat="1">
      <c r="A289" s="15"/>
      <c r="B289" s="252"/>
      <c r="C289" s="253"/>
      <c r="D289" s="232" t="s">
        <v>208</v>
      </c>
      <c r="E289" s="254" t="s">
        <v>19</v>
      </c>
      <c r="F289" s="255" t="s">
        <v>212</v>
      </c>
      <c r="G289" s="253"/>
      <c r="H289" s="256">
        <v>116.539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2" t="s">
        <v>208</v>
      </c>
      <c r="AU289" s="262" t="s">
        <v>82</v>
      </c>
      <c r="AV289" s="15" t="s">
        <v>144</v>
      </c>
      <c r="AW289" s="15" t="s">
        <v>33</v>
      </c>
      <c r="AX289" s="15" t="s">
        <v>80</v>
      </c>
      <c r="AY289" s="262" t="s">
        <v>130</v>
      </c>
    </row>
    <row r="290" s="2" customFormat="1" ht="24.15" customHeight="1">
      <c r="A290" s="41"/>
      <c r="B290" s="42"/>
      <c r="C290" s="199" t="s">
        <v>440</v>
      </c>
      <c r="D290" s="199" t="s">
        <v>131</v>
      </c>
      <c r="E290" s="200" t="s">
        <v>430</v>
      </c>
      <c r="F290" s="201" t="s">
        <v>431</v>
      </c>
      <c r="G290" s="202" t="s">
        <v>199</v>
      </c>
      <c r="H290" s="203">
        <v>151.596</v>
      </c>
      <c r="I290" s="204"/>
      <c r="J290" s="205">
        <f>ROUND(I290*H290,2)</f>
        <v>0</v>
      </c>
      <c r="K290" s="201" t="s">
        <v>200</v>
      </c>
      <c r="L290" s="47"/>
      <c r="M290" s="206" t="s">
        <v>19</v>
      </c>
      <c r="N290" s="207" t="s">
        <v>43</v>
      </c>
      <c r="O290" s="87"/>
      <c r="P290" s="208">
        <f>O290*H290</f>
        <v>0</v>
      </c>
      <c r="Q290" s="208">
        <v>0.00050000000000000001</v>
      </c>
      <c r="R290" s="208">
        <f>Q290*H290</f>
        <v>0.075798000000000004</v>
      </c>
      <c r="S290" s="208">
        <v>0</v>
      </c>
      <c r="T290" s="209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0" t="s">
        <v>285</v>
      </c>
      <c r="AT290" s="210" t="s">
        <v>131</v>
      </c>
      <c r="AU290" s="210" t="s">
        <v>82</v>
      </c>
      <c r="AY290" s="20" t="s">
        <v>130</v>
      </c>
      <c r="BE290" s="211">
        <f>IF(N290="základní",J290,0)</f>
        <v>0</v>
      </c>
      <c r="BF290" s="211">
        <f>IF(N290="snížená",J290,0)</f>
        <v>0</v>
      </c>
      <c r="BG290" s="211">
        <f>IF(N290="zákl. přenesená",J290,0)</f>
        <v>0</v>
      </c>
      <c r="BH290" s="211">
        <f>IF(N290="sníž. přenesená",J290,0)</f>
        <v>0</v>
      </c>
      <c r="BI290" s="211">
        <f>IF(N290="nulová",J290,0)</f>
        <v>0</v>
      </c>
      <c r="BJ290" s="20" t="s">
        <v>80</v>
      </c>
      <c r="BK290" s="211">
        <f>ROUND(I290*H290,2)</f>
        <v>0</v>
      </c>
      <c r="BL290" s="20" t="s">
        <v>285</v>
      </c>
      <c r="BM290" s="210" t="s">
        <v>1704</v>
      </c>
    </row>
    <row r="291" s="2" customFormat="1">
      <c r="A291" s="41"/>
      <c r="B291" s="42"/>
      <c r="C291" s="43"/>
      <c r="D291" s="225" t="s">
        <v>202</v>
      </c>
      <c r="E291" s="43"/>
      <c r="F291" s="226" t="s">
        <v>433</v>
      </c>
      <c r="G291" s="43"/>
      <c r="H291" s="43"/>
      <c r="I291" s="227"/>
      <c r="J291" s="43"/>
      <c r="K291" s="43"/>
      <c r="L291" s="47"/>
      <c r="M291" s="228"/>
      <c r="N291" s="229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202</v>
      </c>
      <c r="AU291" s="20" t="s">
        <v>82</v>
      </c>
    </row>
    <row r="292" s="13" customFormat="1">
      <c r="A292" s="13"/>
      <c r="B292" s="230"/>
      <c r="C292" s="231"/>
      <c r="D292" s="232" t="s">
        <v>208</v>
      </c>
      <c r="E292" s="233" t="s">
        <v>19</v>
      </c>
      <c r="F292" s="234" t="s">
        <v>294</v>
      </c>
      <c r="G292" s="231"/>
      <c r="H292" s="233" t="s">
        <v>19</v>
      </c>
      <c r="I292" s="235"/>
      <c r="J292" s="231"/>
      <c r="K292" s="231"/>
      <c r="L292" s="236"/>
      <c r="M292" s="237"/>
      <c r="N292" s="238"/>
      <c r="O292" s="238"/>
      <c r="P292" s="238"/>
      <c r="Q292" s="238"/>
      <c r="R292" s="238"/>
      <c r="S292" s="238"/>
      <c r="T292" s="23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0" t="s">
        <v>208</v>
      </c>
      <c r="AU292" s="240" t="s">
        <v>82</v>
      </c>
      <c r="AV292" s="13" t="s">
        <v>80</v>
      </c>
      <c r="AW292" s="13" t="s">
        <v>33</v>
      </c>
      <c r="AX292" s="13" t="s">
        <v>72</v>
      </c>
      <c r="AY292" s="240" t="s">
        <v>130</v>
      </c>
    </row>
    <row r="293" s="14" customFormat="1">
      <c r="A293" s="14"/>
      <c r="B293" s="241"/>
      <c r="C293" s="242"/>
      <c r="D293" s="232" t="s">
        <v>208</v>
      </c>
      <c r="E293" s="243" t="s">
        <v>19</v>
      </c>
      <c r="F293" s="244" t="s">
        <v>1705</v>
      </c>
      <c r="G293" s="242"/>
      <c r="H293" s="245">
        <v>137.494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1" t="s">
        <v>208</v>
      </c>
      <c r="AU293" s="251" t="s">
        <v>82</v>
      </c>
      <c r="AV293" s="14" t="s">
        <v>82</v>
      </c>
      <c r="AW293" s="14" t="s">
        <v>33</v>
      </c>
      <c r="AX293" s="14" t="s">
        <v>72</v>
      </c>
      <c r="AY293" s="251" t="s">
        <v>130</v>
      </c>
    </row>
    <row r="294" s="14" customFormat="1">
      <c r="A294" s="14"/>
      <c r="B294" s="241"/>
      <c r="C294" s="242"/>
      <c r="D294" s="232" t="s">
        <v>208</v>
      </c>
      <c r="E294" s="243" t="s">
        <v>19</v>
      </c>
      <c r="F294" s="244" t="s">
        <v>1706</v>
      </c>
      <c r="G294" s="242"/>
      <c r="H294" s="245">
        <v>2.0699999999999998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1" t="s">
        <v>208</v>
      </c>
      <c r="AU294" s="251" t="s">
        <v>82</v>
      </c>
      <c r="AV294" s="14" t="s">
        <v>82</v>
      </c>
      <c r="AW294" s="14" t="s">
        <v>33</v>
      </c>
      <c r="AX294" s="14" t="s">
        <v>72</v>
      </c>
      <c r="AY294" s="251" t="s">
        <v>130</v>
      </c>
    </row>
    <row r="295" s="14" customFormat="1">
      <c r="A295" s="14"/>
      <c r="B295" s="241"/>
      <c r="C295" s="242"/>
      <c r="D295" s="232" t="s">
        <v>208</v>
      </c>
      <c r="E295" s="243" t="s">
        <v>19</v>
      </c>
      <c r="F295" s="244" t="s">
        <v>1707</v>
      </c>
      <c r="G295" s="242"/>
      <c r="H295" s="245">
        <v>12.032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1" t="s">
        <v>208</v>
      </c>
      <c r="AU295" s="251" t="s">
        <v>82</v>
      </c>
      <c r="AV295" s="14" t="s">
        <v>82</v>
      </c>
      <c r="AW295" s="14" t="s">
        <v>33</v>
      </c>
      <c r="AX295" s="14" t="s">
        <v>72</v>
      </c>
      <c r="AY295" s="251" t="s">
        <v>130</v>
      </c>
    </row>
    <row r="296" s="15" customFormat="1">
      <c r="A296" s="15"/>
      <c r="B296" s="252"/>
      <c r="C296" s="253"/>
      <c r="D296" s="232" t="s">
        <v>208</v>
      </c>
      <c r="E296" s="254" t="s">
        <v>19</v>
      </c>
      <c r="F296" s="255" t="s">
        <v>212</v>
      </c>
      <c r="G296" s="253"/>
      <c r="H296" s="256">
        <v>151.596</v>
      </c>
      <c r="I296" s="257"/>
      <c r="J296" s="253"/>
      <c r="K296" s="253"/>
      <c r="L296" s="258"/>
      <c r="M296" s="259"/>
      <c r="N296" s="260"/>
      <c r="O296" s="260"/>
      <c r="P296" s="260"/>
      <c r="Q296" s="260"/>
      <c r="R296" s="260"/>
      <c r="S296" s="260"/>
      <c r="T296" s="261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2" t="s">
        <v>208</v>
      </c>
      <c r="AU296" s="262" t="s">
        <v>82</v>
      </c>
      <c r="AV296" s="15" t="s">
        <v>144</v>
      </c>
      <c r="AW296" s="15" t="s">
        <v>33</v>
      </c>
      <c r="AX296" s="15" t="s">
        <v>80</v>
      </c>
      <c r="AY296" s="262" t="s">
        <v>130</v>
      </c>
    </row>
    <row r="297" s="2" customFormat="1" ht="21.75" customHeight="1">
      <c r="A297" s="41"/>
      <c r="B297" s="42"/>
      <c r="C297" s="199" t="s">
        <v>448</v>
      </c>
      <c r="D297" s="199" t="s">
        <v>131</v>
      </c>
      <c r="E297" s="200" t="s">
        <v>437</v>
      </c>
      <c r="F297" s="201" t="s">
        <v>438</v>
      </c>
      <c r="G297" s="202" t="s">
        <v>162</v>
      </c>
      <c r="H297" s="203">
        <v>4</v>
      </c>
      <c r="I297" s="204"/>
      <c r="J297" s="205">
        <f>ROUND(I297*H297,2)</f>
        <v>0</v>
      </c>
      <c r="K297" s="201" t="s">
        <v>19</v>
      </c>
      <c r="L297" s="47"/>
      <c r="M297" s="206" t="s">
        <v>19</v>
      </c>
      <c r="N297" s="207" t="s">
        <v>43</v>
      </c>
      <c r="O297" s="87"/>
      <c r="P297" s="208">
        <f>O297*H297</f>
        <v>0</v>
      </c>
      <c r="Q297" s="208">
        <v>0</v>
      </c>
      <c r="R297" s="208">
        <f>Q297*H297</f>
        <v>0</v>
      </c>
      <c r="S297" s="208">
        <v>0</v>
      </c>
      <c r="T297" s="209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0" t="s">
        <v>285</v>
      </c>
      <c r="AT297" s="210" t="s">
        <v>131</v>
      </c>
      <c r="AU297" s="210" t="s">
        <v>82</v>
      </c>
      <c r="AY297" s="20" t="s">
        <v>130</v>
      </c>
      <c r="BE297" s="211">
        <f>IF(N297="základní",J297,0)</f>
        <v>0</v>
      </c>
      <c r="BF297" s="211">
        <f>IF(N297="snížená",J297,0)</f>
        <v>0</v>
      </c>
      <c r="BG297" s="211">
        <f>IF(N297="zákl. přenesená",J297,0)</f>
        <v>0</v>
      </c>
      <c r="BH297" s="211">
        <f>IF(N297="sníž. přenesená",J297,0)</f>
        <v>0</v>
      </c>
      <c r="BI297" s="211">
        <f>IF(N297="nulová",J297,0)</f>
        <v>0</v>
      </c>
      <c r="BJ297" s="20" t="s">
        <v>80</v>
      </c>
      <c r="BK297" s="211">
        <f>ROUND(I297*H297,2)</f>
        <v>0</v>
      </c>
      <c r="BL297" s="20" t="s">
        <v>285</v>
      </c>
      <c r="BM297" s="210" t="s">
        <v>1708</v>
      </c>
    </row>
    <row r="298" s="13" customFormat="1">
      <c r="A298" s="13"/>
      <c r="B298" s="230"/>
      <c r="C298" s="231"/>
      <c r="D298" s="232" t="s">
        <v>208</v>
      </c>
      <c r="E298" s="233" t="s">
        <v>19</v>
      </c>
      <c r="F298" s="234" t="s">
        <v>294</v>
      </c>
      <c r="G298" s="231"/>
      <c r="H298" s="233" t="s">
        <v>19</v>
      </c>
      <c r="I298" s="235"/>
      <c r="J298" s="231"/>
      <c r="K298" s="231"/>
      <c r="L298" s="236"/>
      <c r="M298" s="237"/>
      <c r="N298" s="238"/>
      <c r="O298" s="238"/>
      <c r="P298" s="238"/>
      <c r="Q298" s="238"/>
      <c r="R298" s="238"/>
      <c r="S298" s="238"/>
      <c r="T298" s="23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0" t="s">
        <v>208</v>
      </c>
      <c r="AU298" s="240" t="s">
        <v>82</v>
      </c>
      <c r="AV298" s="13" t="s">
        <v>80</v>
      </c>
      <c r="AW298" s="13" t="s">
        <v>33</v>
      </c>
      <c r="AX298" s="13" t="s">
        <v>72</v>
      </c>
      <c r="AY298" s="240" t="s">
        <v>130</v>
      </c>
    </row>
    <row r="299" s="14" customFormat="1">
      <c r="A299" s="14"/>
      <c r="B299" s="241"/>
      <c r="C299" s="242"/>
      <c r="D299" s="232" t="s">
        <v>208</v>
      </c>
      <c r="E299" s="243" t="s">
        <v>19</v>
      </c>
      <c r="F299" s="244" t="s">
        <v>691</v>
      </c>
      <c r="G299" s="242"/>
      <c r="H299" s="245">
        <v>4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1" t="s">
        <v>208</v>
      </c>
      <c r="AU299" s="251" t="s">
        <v>82</v>
      </c>
      <c r="AV299" s="14" t="s">
        <v>82</v>
      </c>
      <c r="AW299" s="14" t="s">
        <v>33</v>
      </c>
      <c r="AX299" s="14" t="s">
        <v>72</v>
      </c>
      <c r="AY299" s="251" t="s">
        <v>130</v>
      </c>
    </row>
    <row r="300" s="15" customFormat="1">
      <c r="A300" s="15"/>
      <c r="B300" s="252"/>
      <c r="C300" s="253"/>
      <c r="D300" s="232" t="s">
        <v>208</v>
      </c>
      <c r="E300" s="254" t="s">
        <v>19</v>
      </c>
      <c r="F300" s="255" t="s">
        <v>212</v>
      </c>
      <c r="G300" s="253"/>
      <c r="H300" s="256">
        <v>4</v>
      </c>
      <c r="I300" s="257"/>
      <c r="J300" s="253"/>
      <c r="K300" s="253"/>
      <c r="L300" s="258"/>
      <c r="M300" s="259"/>
      <c r="N300" s="260"/>
      <c r="O300" s="260"/>
      <c r="P300" s="260"/>
      <c r="Q300" s="260"/>
      <c r="R300" s="260"/>
      <c r="S300" s="260"/>
      <c r="T300" s="261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2" t="s">
        <v>208</v>
      </c>
      <c r="AU300" s="262" t="s">
        <v>82</v>
      </c>
      <c r="AV300" s="15" t="s">
        <v>144</v>
      </c>
      <c r="AW300" s="15" t="s">
        <v>33</v>
      </c>
      <c r="AX300" s="15" t="s">
        <v>80</v>
      </c>
      <c r="AY300" s="262" t="s">
        <v>130</v>
      </c>
    </row>
    <row r="301" s="2" customFormat="1" ht="24.15" customHeight="1">
      <c r="A301" s="41"/>
      <c r="B301" s="42"/>
      <c r="C301" s="199" t="s">
        <v>454</v>
      </c>
      <c r="D301" s="199" t="s">
        <v>131</v>
      </c>
      <c r="E301" s="200" t="s">
        <v>762</v>
      </c>
      <c r="F301" s="201" t="s">
        <v>763</v>
      </c>
      <c r="G301" s="202" t="s">
        <v>443</v>
      </c>
      <c r="H301" s="284"/>
      <c r="I301" s="204"/>
      <c r="J301" s="205">
        <f>ROUND(I301*H301,2)</f>
        <v>0</v>
      </c>
      <c r="K301" s="201" t="s">
        <v>200</v>
      </c>
      <c r="L301" s="47"/>
      <c r="M301" s="206" t="s">
        <v>19</v>
      </c>
      <c r="N301" s="207" t="s">
        <v>43</v>
      </c>
      <c r="O301" s="87"/>
      <c r="P301" s="208">
        <f>O301*H301</f>
        <v>0</v>
      </c>
      <c r="Q301" s="208">
        <v>0</v>
      </c>
      <c r="R301" s="208">
        <f>Q301*H301</f>
        <v>0</v>
      </c>
      <c r="S301" s="208">
        <v>0</v>
      </c>
      <c r="T301" s="209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0" t="s">
        <v>285</v>
      </c>
      <c r="AT301" s="210" t="s">
        <v>131</v>
      </c>
      <c r="AU301" s="210" t="s">
        <v>82</v>
      </c>
      <c r="AY301" s="20" t="s">
        <v>130</v>
      </c>
      <c r="BE301" s="211">
        <f>IF(N301="základní",J301,0)</f>
        <v>0</v>
      </c>
      <c r="BF301" s="211">
        <f>IF(N301="snížená",J301,0)</f>
        <v>0</v>
      </c>
      <c r="BG301" s="211">
        <f>IF(N301="zákl. přenesená",J301,0)</f>
        <v>0</v>
      </c>
      <c r="BH301" s="211">
        <f>IF(N301="sníž. přenesená",J301,0)</f>
        <v>0</v>
      </c>
      <c r="BI301" s="211">
        <f>IF(N301="nulová",J301,0)</f>
        <v>0</v>
      </c>
      <c r="BJ301" s="20" t="s">
        <v>80</v>
      </c>
      <c r="BK301" s="211">
        <f>ROUND(I301*H301,2)</f>
        <v>0</v>
      </c>
      <c r="BL301" s="20" t="s">
        <v>285</v>
      </c>
      <c r="BM301" s="210" t="s">
        <v>1709</v>
      </c>
    </row>
    <row r="302" s="2" customFormat="1">
      <c r="A302" s="41"/>
      <c r="B302" s="42"/>
      <c r="C302" s="43"/>
      <c r="D302" s="225" t="s">
        <v>202</v>
      </c>
      <c r="E302" s="43"/>
      <c r="F302" s="226" t="s">
        <v>765</v>
      </c>
      <c r="G302" s="43"/>
      <c r="H302" s="43"/>
      <c r="I302" s="227"/>
      <c r="J302" s="43"/>
      <c r="K302" s="43"/>
      <c r="L302" s="47"/>
      <c r="M302" s="228"/>
      <c r="N302" s="229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202</v>
      </c>
      <c r="AU302" s="20" t="s">
        <v>82</v>
      </c>
    </row>
    <row r="303" s="11" customFormat="1" ht="22.8" customHeight="1">
      <c r="A303" s="11"/>
      <c r="B303" s="185"/>
      <c r="C303" s="186"/>
      <c r="D303" s="187" t="s">
        <v>71</v>
      </c>
      <c r="E303" s="223" t="s">
        <v>446</v>
      </c>
      <c r="F303" s="223" t="s">
        <v>447</v>
      </c>
      <c r="G303" s="186"/>
      <c r="H303" s="186"/>
      <c r="I303" s="189"/>
      <c r="J303" s="224">
        <f>BK303</f>
        <v>0</v>
      </c>
      <c r="K303" s="186"/>
      <c r="L303" s="191"/>
      <c r="M303" s="192"/>
      <c r="N303" s="193"/>
      <c r="O303" s="193"/>
      <c r="P303" s="194">
        <f>SUM(P304:P366)</f>
        <v>0</v>
      </c>
      <c r="Q303" s="193"/>
      <c r="R303" s="194">
        <f>SUM(R304:R366)</f>
        <v>3.3562447399999997</v>
      </c>
      <c r="S303" s="193"/>
      <c r="T303" s="195">
        <f>SUM(T304:T366)</f>
        <v>0</v>
      </c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R303" s="196" t="s">
        <v>82</v>
      </c>
      <c r="AT303" s="197" t="s">
        <v>71</v>
      </c>
      <c r="AU303" s="197" t="s">
        <v>80</v>
      </c>
      <c r="AY303" s="196" t="s">
        <v>130</v>
      </c>
      <c r="BK303" s="198">
        <f>SUM(BK304:BK366)</f>
        <v>0</v>
      </c>
    </row>
    <row r="304" s="2" customFormat="1" ht="24.15" customHeight="1">
      <c r="A304" s="41"/>
      <c r="B304" s="42"/>
      <c r="C304" s="199" t="s">
        <v>459</v>
      </c>
      <c r="D304" s="199" t="s">
        <v>131</v>
      </c>
      <c r="E304" s="200" t="s">
        <v>449</v>
      </c>
      <c r="F304" s="201" t="s">
        <v>450</v>
      </c>
      <c r="G304" s="202" t="s">
        <v>199</v>
      </c>
      <c r="H304" s="203">
        <v>51.411000000000001</v>
      </c>
      <c r="I304" s="204"/>
      <c r="J304" s="205">
        <f>ROUND(I304*H304,2)</f>
        <v>0</v>
      </c>
      <c r="K304" s="201" t="s">
        <v>200</v>
      </c>
      <c r="L304" s="47"/>
      <c r="M304" s="206" t="s">
        <v>19</v>
      </c>
      <c r="N304" s="207" t="s">
        <v>43</v>
      </c>
      <c r="O304" s="87"/>
      <c r="P304" s="208">
        <f>O304*H304</f>
        <v>0</v>
      </c>
      <c r="Q304" s="208">
        <v>0.0061199999999999996</v>
      </c>
      <c r="R304" s="208">
        <f>Q304*H304</f>
        <v>0.31463532</v>
      </c>
      <c r="S304" s="208">
        <v>0</v>
      </c>
      <c r="T304" s="209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0" t="s">
        <v>285</v>
      </c>
      <c r="AT304" s="210" t="s">
        <v>131</v>
      </c>
      <c r="AU304" s="210" t="s">
        <v>82</v>
      </c>
      <c r="AY304" s="20" t="s">
        <v>130</v>
      </c>
      <c r="BE304" s="211">
        <f>IF(N304="základní",J304,0)</f>
        <v>0</v>
      </c>
      <c r="BF304" s="211">
        <f>IF(N304="snížená",J304,0)</f>
        <v>0</v>
      </c>
      <c r="BG304" s="211">
        <f>IF(N304="zákl. přenesená",J304,0)</f>
        <v>0</v>
      </c>
      <c r="BH304" s="211">
        <f>IF(N304="sníž. přenesená",J304,0)</f>
        <v>0</v>
      </c>
      <c r="BI304" s="211">
        <f>IF(N304="nulová",J304,0)</f>
        <v>0</v>
      </c>
      <c r="BJ304" s="20" t="s">
        <v>80</v>
      </c>
      <c r="BK304" s="211">
        <f>ROUND(I304*H304,2)</f>
        <v>0</v>
      </c>
      <c r="BL304" s="20" t="s">
        <v>285</v>
      </c>
      <c r="BM304" s="210" t="s">
        <v>1710</v>
      </c>
    </row>
    <row r="305" s="2" customFormat="1">
      <c r="A305" s="41"/>
      <c r="B305" s="42"/>
      <c r="C305" s="43"/>
      <c r="D305" s="225" t="s">
        <v>202</v>
      </c>
      <c r="E305" s="43"/>
      <c r="F305" s="226" t="s">
        <v>452</v>
      </c>
      <c r="G305" s="43"/>
      <c r="H305" s="43"/>
      <c r="I305" s="227"/>
      <c r="J305" s="43"/>
      <c r="K305" s="43"/>
      <c r="L305" s="47"/>
      <c r="M305" s="228"/>
      <c r="N305" s="229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202</v>
      </c>
      <c r="AU305" s="20" t="s">
        <v>82</v>
      </c>
    </row>
    <row r="306" s="13" customFormat="1">
      <c r="A306" s="13"/>
      <c r="B306" s="230"/>
      <c r="C306" s="231"/>
      <c r="D306" s="232" t="s">
        <v>208</v>
      </c>
      <c r="E306" s="233" t="s">
        <v>19</v>
      </c>
      <c r="F306" s="234" t="s">
        <v>209</v>
      </c>
      <c r="G306" s="231"/>
      <c r="H306" s="233" t="s">
        <v>19</v>
      </c>
      <c r="I306" s="235"/>
      <c r="J306" s="231"/>
      <c r="K306" s="231"/>
      <c r="L306" s="236"/>
      <c r="M306" s="237"/>
      <c r="N306" s="238"/>
      <c r="O306" s="238"/>
      <c r="P306" s="238"/>
      <c r="Q306" s="238"/>
      <c r="R306" s="238"/>
      <c r="S306" s="238"/>
      <c r="T306" s="23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0" t="s">
        <v>208</v>
      </c>
      <c r="AU306" s="240" t="s">
        <v>82</v>
      </c>
      <c r="AV306" s="13" t="s">
        <v>80</v>
      </c>
      <c r="AW306" s="13" t="s">
        <v>33</v>
      </c>
      <c r="AX306" s="13" t="s">
        <v>72</v>
      </c>
      <c r="AY306" s="240" t="s">
        <v>130</v>
      </c>
    </row>
    <row r="307" s="13" customFormat="1">
      <c r="A307" s="13"/>
      <c r="B307" s="230"/>
      <c r="C307" s="231"/>
      <c r="D307" s="232" t="s">
        <v>208</v>
      </c>
      <c r="E307" s="233" t="s">
        <v>19</v>
      </c>
      <c r="F307" s="234" t="s">
        <v>294</v>
      </c>
      <c r="G307" s="231"/>
      <c r="H307" s="233" t="s">
        <v>19</v>
      </c>
      <c r="I307" s="235"/>
      <c r="J307" s="231"/>
      <c r="K307" s="231"/>
      <c r="L307" s="236"/>
      <c r="M307" s="237"/>
      <c r="N307" s="238"/>
      <c r="O307" s="238"/>
      <c r="P307" s="238"/>
      <c r="Q307" s="238"/>
      <c r="R307" s="238"/>
      <c r="S307" s="238"/>
      <c r="T307" s="23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0" t="s">
        <v>208</v>
      </c>
      <c r="AU307" s="240" t="s">
        <v>82</v>
      </c>
      <c r="AV307" s="13" t="s">
        <v>80</v>
      </c>
      <c r="AW307" s="13" t="s">
        <v>33</v>
      </c>
      <c r="AX307" s="13" t="s">
        <v>72</v>
      </c>
      <c r="AY307" s="240" t="s">
        <v>130</v>
      </c>
    </row>
    <row r="308" s="14" customFormat="1">
      <c r="A308" s="14"/>
      <c r="B308" s="241"/>
      <c r="C308" s="242"/>
      <c r="D308" s="232" t="s">
        <v>208</v>
      </c>
      <c r="E308" s="243" t="s">
        <v>19</v>
      </c>
      <c r="F308" s="244" t="s">
        <v>1711</v>
      </c>
      <c r="G308" s="242"/>
      <c r="H308" s="245">
        <v>51.411000000000001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1" t="s">
        <v>208</v>
      </c>
      <c r="AU308" s="251" t="s">
        <v>82</v>
      </c>
      <c r="AV308" s="14" t="s">
        <v>82</v>
      </c>
      <c r="AW308" s="14" t="s">
        <v>33</v>
      </c>
      <c r="AX308" s="14" t="s">
        <v>72</v>
      </c>
      <c r="AY308" s="251" t="s">
        <v>130</v>
      </c>
    </row>
    <row r="309" s="15" customFormat="1">
      <c r="A309" s="15"/>
      <c r="B309" s="252"/>
      <c r="C309" s="253"/>
      <c r="D309" s="232" t="s">
        <v>208</v>
      </c>
      <c r="E309" s="254" t="s">
        <v>19</v>
      </c>
      <c r="F309" s="255" t="s">
        <v>212</v>
      </c>
      <c r="G309" s="253"/>
      <c r="H309" s="256">
        <v>51.411000000000001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2" t="s">
        <v>208</v>
      </c>
      <c r="AU309" s="262" t="s">
        <v>82</v>
      </c>
      <c r="AV309" s="15" t="s">
        <v>144</v>
      </c>
      <c r="AW309" s="15" t="s">
        <v>33</v>
      </c>
      <c r="AX309" s="15" t="s">
        <v>80</v>
      </c>
      <c r="AY309" s="262" t="s">
        <v>130</v>
      </c>
    </row>
    <row r="310" s="2" customFormat="1" ht="16.5" customHeight="1">
      <c r="A310" s="41"/>
      <c r="B310" s="42"/>
      <c r="C310" s="263" t="s">
        <v>466</v>
      </c>
      <c r="D310" s="263" t="s">
        <v>213</v>
      </c>
      <c r="E310" s="264" t="s">
        <v>455</v>
      </c>
      <c r="F310" s="265" t="s">
        <v>456</v>
      </c>
      <c r="G310" s="266" t="s">
        <v>199</v>
      </c>
      <c r="H310" s="267">
        <v>53.981999999999999</v>
      </c>
      <c r="I310" s="268"/>
      <c r="J310" s="269">
        <f>ROUND(I310*H310,2)</f>
        <v>0</v>
      </c>
      <c r="K310" s="265" t="s">
        <v>200</v>
      </c>
      <c r="L310" s="270"/>
      <c r="M310" s="271" t="s">
        <v>19</v>
      </c>
      <c r="N310" s="272" t="s">
        <v>43</v>
      </c>
      <c r="O310" s="87"/>
      <c r="P310" s="208">
        <f>O310*H310</f>
        <v>0</v>
      </c>
      <c r="Q310" s="208">
        <v>0.0028999999999999998</v>
      </c>
      <c r="R310" s="208">
        <f>Q310*H310</f>
        <v>0.15654779999999999</v>
      </c>
      <c r="S310" s="208">
        <v>0</v>
      </c>
      <c r="T310" s="209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0" t="s">
        <v>306</v>
      </c>
      <c r="AT310" s="210" t="s">
        <v>213</v>
      </c>
      <c r="AU310" s="210" t="s">
        <v>82</v>
      </c>
      <c r="AY310" s="20" t="s">
        <v>130</v>
      </c>
      <c r="BE310" s="211">
        <f>IF(N310="základní",J310,0)</f>
        <v>0</v>
      </c>
      <c r="BF310" s="211">
        <f>IF(N310="snížená",J310,0)</f>
        <v>0</v>
      </c>
      <c r="BG310" s="211">
        <f>IF(N310="zákl. přenesená",J310,0)</f>
        <v>0</v>
      </c>
      <c r="BH310" s="211">
        <f>IF(N310="sníž. přenesená",J310,0)</f>
        <v>0</v>
      </c>
      <c r="BI310" s="211">
        <f>IF(N310="nulová",J310,0)</f>
        <v>0</v>
      </c>
      <c r="BJ310" s="20" t="s">
        <v>80</v>
      </c>
      <c r="BK310" s="211">
        <f>ROUND(I310*H310,2)</f>
        <v>0</v>
      </c>
      <c r="BL310" s="20" t="s">
        <v>285</v>
      </c>
      <c r="BM310" s="210" t="s">
        <v>1712</v>
      </c>
    </row>
    <row r="311" s="13" customFormat="1">
      <c r="A311" s="13"/>
      <c r="B311" s="230"/>
      <c r="C311" s="231"/>
      <c r="D311" s="232" t="s">
        <v>208</v>
      </c>
      <c r="E311" s="233" t="s">
        <v>19</v>
      </c>
      <c r="F311" s="234" t="s">
        <v>217</v>
      </c>
      <c r="G311" s="231"/>
      <c r="H311" s="233" t="s">
        <v>19</v>
      </c>
      <c r="I311" s="235"/>
      <c r="J311" s="231"/>
      <c r="K311" s="231"/>
      <c r="L311" s="236"/>
      <c r="M311" s="237"/>
      <c r="N311" s="238"/>
      <c r="O311" s="238"/>
      <c r="P311" s="238"/>
      <c r="Q311" s="238"/>
      <c r="R311" s="238"/>
      <c r="S311" s="238"/>
      <c r="T311" s="23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0" t="s">
        <v>208</v>
      </c>
      <c r="AU311" s="240" t="s">
        <v>82</v>
      </c>
      <c r="AV311" s="13" t="s">
        <v>80</v>
      </c>
      <c r="AW311" s="13" t="s">
        <v>33</v>
      </c>
      <c r="AX311" s="13" t="s">
        <v>72</v>
      </c>
      <c r="AY311" s="240" t="s">
        <v>130</v>
      </c>
    </row>
    <row r="312" s="13" customFormat="1">
      <c r="A312" s="13"/>
      <c r="B312" s="230"/>
      <c r="C312" s="231"/>
      <c r="D312" s="232" t="s">
        <v>208</v>
      </c>
      <c r="E312" s="233" t="s">
        <v>19</v>
      </c>
      <c r="F312" s="234" t="s">
        <v>209</v>
      </c>
      <c r="G312" s="231"/>
      <c r="H312" s="233" t="s">
        <v>19</v>
      </c>
      <c r="I312" s="235"/>
      <c r="J312" s="231"/>
      <c r="K312" s="231"/>
      <c r="L312" s="236"/>
      <c r="M312" s="237"/>
      <c r="N312" s="238"/>
      <c r="O312" s="238"/>
      <c r="P312" s="238"/>
      <c r="Q312" s="238"/>
      <c r="R312" s="238"/>
      <c r="S312" s="238"/>
      <c r="T312" s="23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0" t="s">
        <v>208</v>
      </c>
      <c r="AU312" s="240" t="s">
        <v>82</v>
      </c>
      <c r="AV312" s="13" t="s">
        <v>80</v>
      </c>
      <c r="AW312" s="13" t="s">
        <v>33</v>
      </c>
      <c r="AX312" s="13" t="s">
        <v>72</v>
      </c>
      <c r="AY312" s="240" t="s">
        <v>130</v>
      </c>
    </row>
    <row r="313" s="13" customFormat="1">
      <c r="A313" s="13"/>
      <c r="B313" s="230"/>
      <c r="C313" s="231"/>
      <c r="D313" s="232" t="s">
        <v>208</v>
      </c>
      <c r="E313" s="233" t="s">
        <v>19</v>
      </c>
      <c r="F313" s="234" t="s">
        <v>294</v>
      </c>
      <c r="G313" s="231"/>
      <c r="H313" s="233" t="s">
        <v>19</v>
      </c>
      <c r="I313" s="235"/>
      <c r="J313" s="231"/>
      <c r="K313" s="231"/>
      <c r="L313" s="236"/>
      <c r="M313" s="237"/>
      <c r="N313" s="238"/>
      <c r="O313" s="238"/>
      <c r="P313" s="238"/>
      <c r="Q313" s="238"/>
      <c r="R313" s="238"/>
      <c r="S313" s="238"/>
      <c r="T313" s="23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0" t="s">
        <v>208</v>
      </c>
      <c r="AU313" s="240" t="s">
        <v>82</v>
      </c>
      <c r="AV313" s="13" t="s">
        <v>80</v>
      </c>
      <c r="AW313" s="13" t="s">
        <v>33</v>
      </c>
      <c r="AX313" s="13" t="s">
        <v>72</v>
      </c>
      <c r="AY313" s="240" t="s">
        <v>130</v>
      </c>
    </row>
    <row r="314" s="14" customFormat="1">
      <c r="A314" s="14"/>
      <c r="B314" s="241"/>
      <c r="C314" s="242"/>
      <c r="D314" s="232" t="s">
        <v>208</v>
      </c>
      <c r="E314" s="243" t="s">
        <v>19</v>
      </c>
      <c r="F314" s="244" t="s">
        <v>1711</v>
      </c>
      <c r="G314" s="242"/>
      <c r="H314" s="245">
        <v>51.411000000000001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1" t="s">
        <v>208</v>
      </c>
      <c r="AU314" s="251" t="s">
        <v>82</v>
      </c>
      <c r="AV314" s="14" t="s">
        <v>82</v>
      </c>
      <c r="AW314" s="14" t="s">
        <v>33</v>
      </c>
      <c r="AX314" s="14" t="s">
        <v>72</v>
      </c>
      <c r="AY314" s="251" t="s">
        <v>130</v>
      </c>
    </row>
    <row r="315" s="15" customFormat="1">
      <c r="A315" s="15"/>
      <c r="B315" s="252"/>
      <c r="C315" s="253"/>
      <c r="D315" s="232" t="s">
        <v>208</v>
      </c>
      <c r="E315" s="254" t="s">
        <v>19</v>
      </c>
      <c r="F315" s="255" t="s">
        <v>212</v>
      </c>
      <c r="G315" s="253"/>
      <c r="H315" s="256">
        <v>51.411000000000001</v>
      </c>
      <c r="I315" s="257"/>
      <c r="J315" s="253"/>
      <c r="K315" s="253"/>
      <c r="L315" s="258"/>
      <c r="M315" s="259"/>
      <c r="N315" s="260"/>
      <c r="O315" s="260"/>
      <c r="P315" s="260"/>
      <c r="Q315" s="260"/>
      <c r="R315" s="260"/>
      <c r="S315" s="260"/>
      <c r="T315" s="261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2" t="s">
        <v>208</v>
      </c>
      <c r="AU315" s="262" t="s">
        <v>82</v>
      </c>
      <c r="AV315" s="15" t="s">
        <v>144</v>
      </c>
      <c r="AW315" s="15" t="s">
        <v>33</v>
      </c>
      <c r="AX315" s="15" t="s">
        <v>80</v>
      </c>
      <c r="AY315" s="262" t="s">
        <v>130</v>
      </c>
    </row>
    <row r="316" s="14" customFormat="1">
      <c r="A316" s="14"/>
      <c r="B316" s="241"/>
      <c r="C316" s="242"/>
      <c r="D316" s="232" t="s">
        <v>208</v>
      </c>
      <c r="E316" s="242"/>
      <c r="F316" s="244" t="s">
        <v>1713</v>
      </c>
      <c r="G316" s="242"/>
      <c r="H316" s="245">
        <v>53.981999999999999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1" t="s">
        <v>208</v>
      </c>
      <c r="AU316" s="251" t="s">
        <v>82</v>
      </c>
      <c r="AV316" s="14" t="s">
        <v>82</v>
      </c>
      <c r="AW316" s="14" t="s">
        <v>4</v>
      </c>
      <c r="AX316" s="14" t="s">
        <v>80</v>
      </c>
      <c r="AY316" s="251" t="s">
        <v>130</v>
      </c>
    </row>
    <row r="317" s="2" customFormat="1" ht="24.15" customHeight="1">
      <c r="A317" s="41"/>
      <c r="B317" s="42"/>
      <c r="C317" s="199" t="s">
        <v>471</v>
      </c>
      <c r="D317" s="199" t="s">
        <v>131</v>
      </c>
      <c r="E317" s="200" t="s">
        <v>460</v>
      </c>
      <c r="F317" s="201" t="s">
        <v>461</v>
      </c>
      <c r="G317" s="202" t="s">
        <v>199</v>
      </c>
      <c r="H317" s="203">
        <v>728.952</v>
      </c>
      <c r="I317" s="204"/>
      <c r="J317" s="205">
        <f>ROUND(I317*H317,2)</f>
        <v>0</v>
      </c>
      <c r="K317" s="201" t="s">
        <v>200</v>
      </c>
      <c r="L317" s="47"/>
      <c r="M317" s="206" t="s">
        <v>19</v>
      </c>
      <c r="N317" s="207" t="s">
        <v>43</v>
      </c>
      <c r="O317" s="87"/>
      <c r="P317" s="208">
        <f>O317*H317</f>
        <v>0</v>
      </c>
      <c r="Q317" s="208">
        <v>0.00058</v>
      </c>
      <c r="R317" s="208">
        <f>Q317*H317</f>
        <v>0.42279216000000003</v>
      </c>
      <c r="S317" s="208">
        <v>0</v>
      </c>
      <c r="T317" s="209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0" t="s">
        <v>285</v>
      </c>
      <c r="AT317" s="210" t="s">
        <v>131</v>
      </c>
      <c r="AU317" s="210" t="s">
        <v>82</v>
      </c>
      <c r="AY317" s="20" t="s">
        <v>130</v>
      </c>
      <c r="BE317" s="211">
        <f>IF(N317="základní",J317,0)</f>
        <v>0</v>
      </c>
      <c r="BF317" s="211">
        <f>IF(N317="snížená",J317,0)</f>
        <v>0</v>
      </c>
      <c r="BG317" s="211">
        <f>IF(N317="zákl. přenesená",J317,0)</f>
        <v>0</v>
      </c>
      <c r="BH317" s="211">
        <f>IF(N317="sníž. přenesená",J317,0)</f>
        <v>0</v>
      </c>
      <c r="BI317" s="211">
        <f>IF(N317="nulová",J317,0)</f>
        <v>0</v>
      </c>
      <c r="BJ317" s="20" t="s">
        <v>80</v>
      </c>
      <c r="BK317" s="211">
        <f>ROUND(I317*H317,2)</f>
        <v>0</v>
      </c>
      <c r="BL317" s="20" t="s">
        <v>285</v>
      </c>
      <c r="BM317" s="210" t="s">
        <v>1714</v>
      </c>
    </row>
    <row r="318" s="2" customFormat="1">
      <c r="A318" s="41"/>
      <c r="B318" s="42"/>
      <c r="C318" s="43"/>
      <c r="D318" s="225" t="s">
        <v>202</v>
      </c>
      <c r="E318" s="43"/>
      <c r="F318" s="226" t="s">
        <v>463</v>
      </c>
      <c r="G318" s="43"/>
      <c r="H318" s="43"/>
      <c r="I318" s="227"/>
      <c r="J318" s="43"/>
      <c r="K318" s="43"/>
      <c r="L318" s="47"/>
      <c r="M318" s="228"/>
      <c r="N318" s="229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202</v>
      </c>
      <c r="AU318" s="20" t="s">
        <v>82</v>
      </c>
    </row>
    <row r="319" s="13" customFormat="1">
      <c r="A319" s="13"/>
      <c r="B319" s="230"/>
      <c r="C319" s="231"/>
      <c r="D319" s="232" t="s">
        <v>208</v>
      </c>
      <c r="E319" s="233" t="s">
        <v>19</v>
      </c>
      <c r="F319" s="234" t="s">
        <v>464</v>
      </c>
      <c r="G319" s="231"/>
      <c r="H319" s="233" t="s">
        <v>19</v>
      </c>
      <c r="I319" s="235"/>
      <c r="J319" s="231"/>
      <c r="K319" s="231"/>
      <c r="L319" s="236"/>
      <c r="M319" s="237"/>
      <c r="N319" s="238"/>
      <c r="O319" s="238"/>
      <c r="P319" s="238"/>
      <c r="Q319" s="238"/>
      <c r="R319" s="238"/>
      <c r="S319" s="238"/>
      <c r="T319" s="23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0" t="s">
        <v>208</v>
      </c>
      <c r="AU319" s="240" t="s">
        <v>82</v>
      </c>
      <c r="AV319" s="13" t="s">
        <v>80</v>
      </c>
      <c r="AW319" s="13" t="s">
        <v>33</v>
      </c>
      <c r="AX319" s="13" t="s">
        <v>72</v>
      </c>
      <c r="AY319" s="240" t="s">
        <v>130</v>
      </c>
    </row>
    <row r="320" s="13" customFormat="1">
      <c r="A320" s="13"/>
      <c r="B320" s="230"/>
      <c r="C320" s="231"/>
      <c r="D320" s="232" t="s">
        <v>208</v>
      </c>
      <c r="E320" s="233" t="s">
        <v>19</v>
      </c>
      <c r="F320" s="234" t="s">
        <v>294</v>
      </c>
      <c r="G320" s="231"/>
      <c r="H320" s="233" t="s">
        <v>19</v>
      </c>
      <c r="I320" s="235"/>
      <c r="J320" s="231"/>
      <c r="K320" s="231"/>
      <c r="L320" s="236"/>
      <c r="M320" s="237"/>
      <c r="N320" s="238"/>
      <c r="O320" s="238"/>
      <c r="P320" s="238"/>
      <c r="Q320" s="238"/>
      <c r="R320" s="238"/>
      <c r="S320" s="238"/>
      <c r="T320" s="23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0" t="s">
        <v>208</v>
      </c>
      <c r="AU320" s="240" t="s">
        <v>82</v>
      </c>
      <c r="AV320" s="13" t="s">
        <v>80</v>
      </c>
      <c r="AW320" s="13" t="s">
        <v>33</v>
      </c>
      <c r="AX320" s="13" t="s">
        <v>72</v>
      </c>
      <c r="AY320" s="240" t="s">
        <v>130</v>
      </c>
    </row>
    <row r="321" s="14" customFormat="1">
      <c r="A321" s="14"/>
      <c r="B321" s="241"/>
      <c r="C321" s="242"/>
      <c r="D321" s="232" t="s">
        <v>208</v>
      </c>
      <c r="E321" s="243" t="s">
        <v>19</v>
      </c>
      <c r="F321" s="244" t="s">
        <v>1715</v>
      </c>
      <c r="G321" s="242"/>
      <c r="H321" s="245">
        <v>728.952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1" t="s">
        <v>208</v>
      </c>
      <c r="AU321" s="251" t="s">
        <v>82</v>
      </c>
      <c r="AV321" s="14" t="s">
        <v>82</v>
      </c>
      <c r="AW321" s="14" t="s">
        <v>33</v>
      </c>
      <c r="AX321" s="14" t="s">
        <v>72</v>
      </c>
      <c r="AY321" s="251" t="s">
        <v>130</v>
      </c>
    </row>
    <row r="322" s="15" customFormat="1">
      <c r="A322" s="15"/>
      <c r="B322" s="252"/>
      <c r="C322" s="253"/>
      <c r="D322" s="232" t="s">
        <v>208</v>
      </c>
      <c r="E322" s="254" t="s">
        <v>19</v>
      </c>
      <c r="F322" s="255" t="s">
        <v>212</v>
      </c>
      <c r="G322" s="253"/>
      <c r="H322" s="256">
        <v>728.952</v>
      </c>
      <c r="I322" s="257"/>
      <c r="J322" s="253"/>
      <c r="K322" s="253"/>
      <c r="L322" s="258"/>
      <c r="M322" s="259"/>
      <c r="N322" s="260"/>
      <c r="O322" s="260"/>
      <c r="P322" s="260"/>
      <c r="Q322" s="260"/>
      <c r="R322" s="260"/>
      <c r="S322" s="260"/>
      <c r="T322" s="261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2" t="s">
        <v>208</v>
      </c>
      <c r="AU322" s="262" t="s">
        <v>82</v>
      </c>
      <c r="AV322" s="15" t="s">
        <v>144</v>
      </c>
      <c r="AW322" s="15" t="s">
        <v>33</v>
      </c>
      <c r="AX322" s="15" t="s">
        <v>80</v>
      </c>
      <c r="AY322" s="262" t="s">
        <v>130</v>
      </c>
    </row>
    <row r="323" s="2" customFormat="1" ht="24.15" customHeight="1">
      <c r="A323" s="41"/>
      <c r="B323" s="42"/>
      <c r="C323" s="199" t="s">
        <v>478</v>
      </c>
      <c r="D323" s="199" t="s">
        <v>131</v>
      </c>
      <c r="E323" s="200" t="s">
        <v>467</v>
      </c>
      <c r="F323" s="201" t="s">
        <v>468</v>
      </c>
      <c r="G323" s="202" t="s">
        <v>199</v>
      </c>
      <c r="H323" s="203">
        <v>728.952</v>
      </c>
      <c r="I323" s="204"/>
      <c r="J323" s="205">
        <f>ROUND(I323*H323,2)</f>
        <v>0</v>
      </c>
      <c r="K323" s="201" t="s">
        <v>200</v>
      </c>
      <c r="L323" s="47"/>
      <c r="M323" s="206" t="s">
        <v>19</v>
      </c>
      <c r="N323" s="207" t="s">
        <v>43</v>
      </c>
      <c r="O323" s="87"/>
      <c r="P323" s="208">
        <f>O323*H323</f>
        <v>0</v>
      </c>
      <c r="Q323" s="208">
        <v>0</v>
      </c>
      <c r="R323" s="208">
        <f>Q323*H323</f>
        <v>0</v>
      </c>
      <c r="S323" s="208">
        <v>0</v>
      </c>
      <c r="T323" s="209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0" t="s">
        <v>285</v>
      </c>
      <c r="AT323" s="210" t="s">
        <v>131</v>
      </c>
      <c r="AU323" s="210" t="s">
        <v>82</v>
      </c>
      <c r="AY323" s="20" t="s">
        <v>130</v>
      </c>
      <c r="BE323" s="211">
        <f>IF(N323="základní",J323,0)</f>
        <v>0</v>
      </c>
      <c r="BF323" s="211">
        <f>IF(N323="snížená",J323,0)</f>
        <v>0</v>
      </c>
      <c r="BG323" s="211">
        <f>IF(N323="zákl. přenesená",J323,0)</f>
        <v>0</v>
      </c>
      <c r="BH323" s="211">
        <f>IF(N323="sníž. přenesená",J323,0)</f>
        <v>0</v>
      </c>
      <c r="BI323" s="211">
        <f>IF(N323="nulová",J323,0)</f>
        <v>0</v>
      </c>
      <c r="BJ323" s="20" t="s">
        <v>80</v>
      </c>
      <c r="BK323" s="211">
        <f>ROUND(I323*H323,2)</f>
        <v>0</v>
      </c>
      <c r="BL323" s="20" t="s">
        <v>285</v>
      </c>
      <c r="BM323" s="210" t="s">
        <v>1716</v>
      </c>
    </row>
    <row r="324" s="2" customFormat="1">
      <c r="A324" s="41"/>
      <c r="B324" s="42"/>
      <c r="C324" s="43"/>
      <c r="D324" s="225" t="s">
        <v>202</v>
      </c>
      <c r="E324" s="43"/>
      <c r="F324" s="226" t="s">
        <v>470</v>
      </c>
      <c r="G324" s="43"/>
      <c r="H324" s="43"/>
      <c r="I324" s="227"/>
      <c r="J324" s="43"/>
      <c r="K324" s="43"/>
      <c r="L324" s="47"/>
      <c r="M324" s="228"/>
      <c r="N324" s="229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202</v>
      </c>
      <c r="AU324" s="20" t="s">
        <v>82</v>
      </c>
    </row>
    <row r="325" s="2" customFormat="1" ht="16.5" customHeight="1">
      <c r="A325" s="41"/>
      <c r="B325" s="42"/>
      <c r="C325" s="263" t="s">
        <v>483</v>
      </c>
      <c r="D325" s="263" t="s">
        <v>213</v>
      </c>
      <c r="E325" s="264" t="s">
        <v>472</v>
      </c>
      <c r="F325" s="265" t="s">
        <v>473</v>
      </c>
      <c r="G325" s="266" t="s">
        <v>199</v>
      </c>
      <c r="H325" s="267">
        <v>1530.799</v>
      </c>
      <c r="I325" s="268"/>
      <c r="J325" s="269">
        <f>ROUND(I325*H325,2)</f>
        <v>0</v>
      </c>
      <c r="K325" s="265" t="s">
        <v>200</v>
      </c>
      <c r="L325" s="270"/>
      <c r="M325" s="271" t="s">
        <v>19</v>
      </c>
      <c r="N325" s="272" t="s">
        <v>43</v>
      </c>
      <c r="O325" s="87"/>
      <c r="P325" s="208">
        <f>O325*H325</f>
        <v>0</v>
      </c>
      <c r="Q325" s="208">
        <v>0.0015</v>
      </c>
      <c r="R325" s="208">
        <f>Q325*H325</f>
        <v>2.2961985</v>
      </c>
      <c r="S325" s="208">
        <v>0</v>
      </c>
      <c r="T325" s="209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0" t="s">
        <v>306</v>
      </c>
      <c r="AT325" s="210" t="s">
        <v>213</v>
      </c>
      <c r="AU325" s="210" t="s">
        <v>82</v>
      </c>
      <c r="AY325" s="20" t="s">
        <v>130</v>
      </c>
      <c r="BE325" s="211">
        <f>IF(N325="základní",J325,0)</f>
        <v>0</v>
      </c>
      <c r="BF325" s="211">
        <f>IF(N325="snížená",J325,0)</f>
        <v>0</v>
      </c>
      <c r="BG325" s="211">
        <f>IF(N325="zákl. přenesená",J325,0)</f>
        <v>0</v>
      </c>
      <c r="BH325" s="211">
        <f>IF(N325="sníž. přenesená",J325,0)</f>
        <v>0</v>
      </c>
      <c r="BI325" s="211">
        <f>IF(N325="nulová",J325,0)</f>
        <v>0</v>
      </c>
      <c r="BJ325" s="20" t="s">
        <v>80</v>
      </c>
      <c r="BK325" s="211">
        <f>ROUND(I325*H325,2)</f>
        <v>0</v>
      </c>
      <c r="BL325" s="20" t="s">
        <v>285</v>
      </c>
      <c r="BM325" s="210" t="s">
        <v>1717</v>
      </c>
    </row>
    <row r="326" s="13" customFormat="1">
      <c r="A326" s="13"/>
      <c r="B326" s="230"/>
      <c r="C326" s="231"/>
      <c r="D326" s="232" t="s">
        <v>208</v>
      </c>
      <c r="E326" s="233" t="s">
        <v>19</v>
      </c>
      <c r="F326" s="234" t="s">
        <v>217</v>
      </c>
      <c r="G326" s="231"/>
      <c r="H326" s="233" t="s">
        <v>19</v>
      </c>
      <c r="I326" s="235"/>
      <c r="J326" s="231"/>
      <c r="K326" s="231"/>
      <c r="L326" s="236"/>
      <c r="M326" s="237"/>
      <c r="N326" s="238"/>
      <c r="O326" s="238"/>
      <c r="P326" s="238"/>
      <c r="Q326" s="238"/>
      <c r="R326" s="238"/>
      <c r="S326" s="238"/>
      <c r="T326" s="23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0" t="s">
        <v>208</v>
      </c>
      <c r="AU326" s="240" t="s">
        <v>82</v>
      </c>
      <c r="AV326" s="13" t="s">
        <v>80</v>
      </c>
      <c r="AW326" s="13" t="s">
        <v>33</v>
      </c>
      <c r="AX326" s="13" t="s">
        <v>72</v>
      </c>
      <c r="AY326" s="240" t="s">
        <v>130</v>
      </c>
    </row>
    <row r="327" s="13" customFormat="1">
      <c r="A327" s="13"/>
      <c r="B327" s="230"/>
      <c r="C327" s="231"/>
      <c r="D327" s="232" t="s">
        <v>208</v>
      </c>
      <c r="E327" s="233" t="s">
        <v>19</v>
      </c>
      <c r="F327" s="234" t="s">
        <v>475</v>
      </c>
      <c r="G327" s="231"/>
      <c r="H327" s="233" t="s">
        <v>19</v>
      </c>
      <c r="I327" s="235"/>
      <c r="J327" s="231"/>
      <c r="K327" s="231"/>
      <c r="L327" s="236"/>
      <c r="M327" s="237"/>
      <c r="N327" s="238"/>
      <c r="O327" s="238"/>
      <c r="P327" s="238"/>
      <c r="Q327" s="238"/>
      <c r="R327" s="238"/>
      <c r="S327" s="238"/>
      <c r="T327" s="23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0" t="s">
        <v>208</v>
      </c>
      <c r="AU327" s="240" t="s">
        <v>82</v>
      </c>
      <c r="AV327" s="13" t="s">
        <v>80</v>
      </c>
      <c r="AW327" s="13" t="s">
        <v>33</v>
      </c>
      <c r="AX327" s="13" t="s">
        <v>72</v>
      </c>
      <c r="AY327" s="240" t="s">
        <v>130</v>
      </c>
    </row>
    <row r="328" s="13" customFormat="1">
      <c r="A328" s="13"/>
      <c r="B328" s="230"/>
      <c r="C328" s="231"/>
      <c r="D328" s="232" t="s">
        <v>208</v>
      </c>
      <c r="E328" s="233" t="s">
        <v>19</v>
      </c>
      <c r="F328" s="234" t="s">
        <v>294</v>
      </c>
      <c r="G328" s="231"/>
      <c r="H328" s="233" t="s">
        <v>19</v>
      </c>
      <c r="I328" s="235"/>
      <c r="J328" s="231"/>
      <c r="K328" s="231"/>
      <c r="L328" s="236"/>
      <c r="M328" s="237"/>
      <c r="N328" s="238"/>
      <c r="O328" s="238"/>
      <c r="P328" s="238"/>
      <c r="Q328" s="238"/>
      <c r="R328" s="238"/>
      <c r="S328" s="238"/>
      <c r="T328" s="23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0" t="s">
        <v>208</v>
      </c>
      <c r="AU328" s="240" t="s">
        <v>82</v>
      </c>
      <c r="AV328" s="13" t="s">
        <v>80</v>
      </c>
      <c r="AW328" s="13" t="s">
        <v>33</v>
      </c>
      <c r="AX328" s="13" t="s">
        <v>72</v>
      </c>
      <c r="AY328" s="240" t="s">
        <v>130</v>
      </c>
    </row>
    <row r="329" s="14" customFormat="1">
      <c r="A329" s="14"/>
      <c r="B329" s="241"/>
      <c r="C329" s="242"/>
      <c r="D329" s="232" t="s">
        <v>208</v>
      </c>
      <c r="E329" s="243" t="s">
        <v>19</v>
      </c>
      <c r="F329" s="244" t="s">
        <v>1718</v>
      </c>
      <c r="G329" s="242"/>
      <c r="H329" s="245">
        <v>1457.904</v>
      </c>
      <c r="I329" s="246"/>
      <c r="J329" s="242"/>
      <c r="K329" s="242"/>
      <c r="L329" s="247"/>
      <c r="M329" s="248"/>
      <c r="N329" s="249"/>
      <c r="O329" s="249"/>
      <c r="P329" s="249"/>
      <c r="Q329" s="249"/>
      <c r="R329" s="249"/>
      <c r="S329" s="249"/>
      <c r="T329" s="25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1" t="s">
        <v>208</v>
      </c>
      <c r="AU329" s="251" t="s">
        <v>82</v>
      </c>
      <c r="AV329" s="14" t="s">
        <v>82</v>
      </c>
      <c r="AW329" s="14" t="s">
        <v>33</v>
      </c>
      <c r="AX329" s="14" t="s">
        <v>72</v>
      </c>
      <c r="AY329" s="251" t="s">
        <v>130</v>
      </c>
    </row>
    <row r="330" s="15" customFormat="1">
      <c r="A330" s="15"/>
      <c r="B330" s="252"/>
      <c r="C330" s="253"/>
      <c r="D330" s="232" t="s">
        <v>208</v>
      </c>
      <c r="E330" s="254" t="s">
        <v>19</v>
      </c>
      <c r="F330" s="255" t="s">
        <v>212</v>
      </c>
      <c r="G330" s="253"/>
      <c r="H330" s="256">
        <v>1457.904</v>
      </c>
      <c r="I330" s="257"/>
      <c r="J330" s="253"/>
      <c r="K330" s="253"/>
      <c r="L330" s="258"/>
      <c r="M330" s="259"/>
      <c r="N330" s="260"/>
      <c r="O330" s="260"/>
      <c r="P330" s="260"/>
      <c r="Q330" s="260"/>
      <c r="R330" s="260"/>
      <c r="S330" s="260"/>
      <c r="T330" s="261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2" t="s">
        <v>208</v>
      </c>
      <c r="AU330" s="262" t="s">
        <v>82</v>
      </c>
      <c r="AV330" s="15" t="s">
        <v>144</v>
      </c>
      <c r="AW330" s="15" t="s">
        <v>33</v>
      </c>
      <c r="AX330" s="15" t="s">
        <v>80</v>
      </c>
      <c r="AY330" s="262" t="s">
        <v>130</v>
      </c>
    </row>
    <row r="331" s="14" customFormat="1">
      <c r="A331" s="14"/>
      <c r="B331" s="241"/>
      <c r="C331" s="242"/>
      <c r="D331" s="232" t="s">
        <v>208</v>
      </c>
      <c r="E331" s="242"/>
      <c r="F331" s="244" t="s">
        <v>1719</v>
      </c>
      <c r="G331" s="242"/>
      <c r="H331" s="245">
        <v>1530.799</v>
      </c>
      <c r="I331" s="246"/>
      <c r="J331" s="242"/>
      <c r="K331" s="242"/>
      <c r="L331" s="247"/>
      <c r="M331" s="248"/>
      <c r="N331" s="249"/>
      <c r="O331" s="249"/>
      <c r="P331" s="249"/>
      <c r="Q331" s="249"/>
      <c r="R331" s="249"/>
      <c r="S331" s="249"/>
      <c r="T331" s="25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1" t="s">
        <v>208</v>
      </c>
      <c r="AU331" s="251" t="s">
        <v>82</v>
      </c>
      <c r="AV331" s="14" t="s">
        <v>82</v>
      </c>
      <c r="AW331" s="14" t="s">
        <v>4</v>
      </c>
      <c r="AX331" s="14" t="s">
        <v>80</v>
      </c>
      <c r="AY331" s="251" t="s">
        <v>130</v>
      </c>
    </row>
    <row r="332" s="2" customFormat="1" ht="24.15" customHeight="1">
      <c r="A332" s="41"/>
      <c r="B332" s="42"/>
      <c r="C332" s="199" t="s">
        <v>489</v>
      </c>
      <c r="D332" s="199" t="s">
        <v>131</v>
      </c>
      <c r="E332" s="200" t="s">
        <v>479</v>
      </c>
      <c r="F332" s="201" t="s">
        <v>480</v>
      </c>
      <c r="G332" s="202" t="s">
        <v>199</v>
      </c>
      <c r="H332" s="203">
        <v>728.952</v>
      </c>
      <c r="I332" s="204"/>
      <c r="J332" s="205">
        <f>ROUND(I332*H332,2)</f>
        <v>0</v>
      </c>
      <c r="K332" s="201" t="s">
        <v>200</v>
      </c>
      <c r="L332" s="47"/>
      <c r="M332" s="206" t="s">
        <v>19</v>
      </c>
      <c r="N332" s="207" t="s">
        <v>43</v>
      </c>
      <c r="O332" s="87"/>
      <c r="P332" s="208">
        <f>O332*H332</f>
        <v>0</v>
      </c>
      <c r="Q332" s="208">
        <v>3.0000000000000001E-05</v>
      </c>
      <c r="R332" s="208">
        <f>Q332*H332</f>
        <v>0.021868560000000002</v>
      </c>
      <c r="S332" s="208">
        <v>0</v>
      </c>
      <c r="T332" s="209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0" t="s">
        <v>285</v>
      </c>
      <c r="AT332" s="210" t="s">
        <v>131</v>
      </c>
      <c r="AU332" s="210" t="s">
        <v>82</v>
      </c>
      <c r="AY332" s="20" t="s">
        <v>130</v>
      </c>
      <c r="BE332" s="211">
        <f>IF(N332="základní",J332,0)</f>
        <v>0</v>
      </c>
      <c r="BF332" s="211">
        <f>IF(N332="snížená",J332,0)</f>
        <v>0</v>
      </c>
      <c r="BG332" s="211">
        <f>IF(N332="zákl. přenesená",J332,0)</f>
        <v>0</v>
      </c>
      <c r="BH332" s="211">
        <f>IF(N332="sníž. přenesená",J332,0)</f>
        <v>0</v>
      </c>
      <c r="BI332" s="211">
        <f>IF(N332="nulová",J332,0)</f>
        <v>0</v>
      </c>
      <c r="BJ332" s="20" t="s">
        <v>80</v>
      </c>
      <c r="BK332" s="211">
        <f>ROUND(I332*H332,2)</f>
        <v>0</v>
      </c>
      <c r="BL332" s="20" t="s">
        <v>285</v>
      </c>
      <c r="BM332" s="210" t="s">
        <v>1720</v>
      </c>
    </row>
    <row r="333" s="2" customFormat="1">
      <c r="A333" s="41"/>
      <c r="B333" s="42"/>
      <c r="C333" s="43"/>
      <c r="D333" s="225" t="s">
        <v>202</v>
      </c>
      <c r="E333" s="43"/>
      <c r="F333" s="226" t="s">
        <v>482</v>
      </c>
      <c r="G333" s="43"/>
      <c r="H333" s="43"/>
      <c r="I333" s="227"/>
      <c r="J333" s="43"/>
      <c r="K333" s="43"/>
      <c r="L333" s="47"/>
      <c r="M333" s="228"/>
      <c r="N333" s="229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202</v>
      </c>
      <c r="AU333" s="20" t="s">
        <v>82</v>
      </c>
    </row>
    <row r="334" s="2" customFormat="1" ht="16.5" customHeight="1">
      <c r="A334" s="41"/>
      <c r="B334" s="42"/>
      <c r="C334" s="199" t="s">
        <v>496</v>
      </c>
      <c r="D334" s="199" t="s">
        <v>131</v>
      </c>
      <c r="E334" s="200" t="s">
        <v>484</v>
      </c>
      <c r="F334" s="201" t="s">
        <v>485</v>
      </c>
      <c r="G334" s="202" t="s">
        <v>199</v>
      </c>
      <c r="H334" s="203">
        <v>4</v>
      </c>
      <c r="I334" s="204"/>
      <c r="J334" s="205">
        <f>ROUND(I334*H334,2)</f>
        <v>0</v>
      </c>
      <c r="K334" s="201" t="s">
        <v>200</v>
      </c>
      <c r="L334" s="47"/>
      <c r="M334" s="206" t="s">
        <v>19</v>
      </c>
      <c r="N334" s="207" t="s">
        <v>43</v>
      </c>
      <c r="O334" s="87"/>
      <c r="P334" s="208">
        <f>O334*H334</f>
        <v>0</v>
      </c>
      <c r="Q334" s="208">
        <v>0.00058</v>
      </c>
      <c r="R334" s="208">
        <f>Q334*H334</f>
        <v>0.00232</v>
      </c>
      <c r="S334" s="208">
        <v>0</v>
      </c>
      <c r="T334" s="209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0" t="s">
        <v>285</v>
      </c>
      <c r="AT334" s="210" t="s">
        <v>131</v>
      </c>
      <c r="AU334" s="210" t="s">
        <v>82</v>
      </c>
      <c r="AY334" s="20" t="s">
        <v>130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20" t="s">
        <v>80</v>
      </c>
      <c r="BK334" s="211">
        <f>ROUND(I334*H334,2)</f>
        <v>0</v>
      </c>
      <c r="BL334" s="20" t="s">
        <v>285</v>
      </c>
      <c r="BM334" s="210" t="s">
        <v>1721</v>
      </c>
    </row>
    <row r="335" s="2" customFormat="1">
      <c r="A335" s="41"/>
      <c r="B335" s="42"/>
      <c r="C335" s="43"/>
      <c r="D335" s="225" t="s">
        <v>202</v>
      </c>
      <c r="E335" s="43"/>
      <c r="F335" s="226" t="s">
        <v>487</v>
      </c>
      <c r="G335" s="43"/>
      <c r="H335" s="43"/>
      <c r="I335" s="227"/>
      <c r="J335" s="43"/>
      <c r="K335" s="43"/>
      <c r="L335" s="47"/>
      <c r="M335" s="228"/>
      <c r="N335" s="229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202</v>
      </c>
      <c r="AU335" s="20" t="s">
        <v>82</v>
      </c>
    </row>
    <row r="336" s="13" customFormat="1">
      <c r="A336" s="13"/>
      <c r="B336" s="230"/>
      <c r="C336" s="231"/>
      <c r="D336" s="232" t="s">
        <v>208</v>
      </c>
      <c r="E336" s="233" t="s">
        <v>19</v>
      </c>
      <c r="F336" s="234" t="s">
        <v>209</v>
      </c>
      <c r="G336" s="231"/>
      <c r="H336" s="233" t="s">
        <v>19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208</v>
      </c>
      <c r="AU336" s="240" t="s">
        <v>82</v>
      </c>
      <c r="AV336" s="13" t="s">
        <v>80</v>
      </c>
      <c r="AW336" s="13" t="s">
        <v>33</v>
      </c>
      <c r="AX336" s="13" t="s">
        <v>72</v>
      </c>
      <c r="AY336" s="240" t="s">
        <v>130</v>
      </c>
    </row>
    <row r="337" s="13" customFormat="1">
      <c r="A337" s="13"/>
      <c r="B337" s="230"/>
      <c r="C337" s="231"/>
      <c r="D337" s="232" t="s">
        <v>208</v>
      </c>
      <c r="E337" s="233" t="s">
        <v>19</v>
      </c>
      <c r="F337" s="234" t="s">
        <v>294</v>
      </c>
      <c r="G337" s="231"/>
      <c r="H337" s="233" t="s">
        <v>19</v>
      </c>
      <c r="I337" s="235"/>
      <c r="J337" s="231"/>
      <c r="K337" s="231"/>
      <c r="L337" s="236"/>
      <c r="M337" s="237"/>
      <c r="N337" s="238"/>
      <c r="O337" s="238"/>
      <c r="P337" s="238"/>
      <c r="Q337" s="238"/>
      <c r="R337" s="238"/>
      <c r="S337" s="238"/>
      <c r="T337" s="23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0" t="s">
        <v>208</v>
      </c>
      <c r="AU337" s="240" t="s">
        <v>82</v>
      </c>
      <c r="AV337" s="13" t="s">
        <v>80</v>
      </c>
      <c r="AW337" s="13" t="s">
        <v>33</v>
      </c>
      <c r="AX337" s="13" t="s">
        <v>72</v>
      </c>
      <c r="AY337" s="240" t="s">
        <v>130</v>
      </c>
    </row>
    <row r="338" s="14" customFormat="1">
      <c r="A338" s="14"/>
      <c r="B338" s="241"/>
      <c r="C338" s="242"/>
      <c r="D338" s="232" t="s">
        <v>208</v>
      </c>
      <c r="E338" s="243" t="s">
        <v>19</v>
      </c>
      <c r="F338" s="244" t="s">
        <v>778</v>
      </c>
      <c r="G338" s="242"/>
      <c r="H338" s="245">
        <v>4</v>
      </c>
      <c r="I338" s="246"/>
      <c r="J338" s="242"/>
      <c r="K338" s="242"/>
      <c r="L338" s="247"/>
      <c r="M338" s="248"/>
      <c r="N338" s="249"/>
      <c r="O338" s="249"/>
      <c r="P338" s="249"/>
      <c r="Q338" s="249"/>
      <c r="R338" s="249"/>
      <c r="S338" s="249"/>
      <c r="T338" s="250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1" t="s">
        <v>208</v>
      </c>
      <c r="AU338" s="251" t="s">
        <v>82</v>
      </c>
      <c r="AV338" s="14" t="s">
        <v>82</v>
      </c>
      <c r="AW338" s="14" t="s">
        <v>33</v>
      </c>
      <c r="AX338" s="14" t="s">
        <v>72</v>
      </c>
      <c r="AY338" s="251" t="s">
        <v>130</v>
      </c>
    </row>
    <row r="339" s="15" customFormat="1">
      <c r="A339" s="15"/>
      <c r="B339" s="252"/>
      <c r="C339" s="253"/>
      <c r="D339" s="232" t="s">
        <v>208</v>
      </c>
      <c r="E339" s="254" t="s">
        <v>19</v>
      </c>
      <c r="F339" s="255" t="s">
        <v>212</v>
      </c>
      <c r="G339" s="253"/>
      <c r="H339" s="256">
        <v>4</v>
      </c>
      <c r="I339" s="257"/>
      <c r="J339" s="253"/>
      <c r="K339" s="253"/>
      <c r="L339" s="258"/>
      <c r="M339" s="259"/>
      <c r="N339" s="260"/>
      <c r="O339" s="260"/>
      <c r="P339" s="260"/>
      <c r="Q339" s="260"/>
      <c r="R339" s="260"/>
      <c r="S339" s="260"/>
      <c r="T339" s="261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2" t="s">
        <v>208</v>
      </c>
      <c r="AU339" s="262" t="s">
        <v>82</v>
      </c>
      <c r="AV339" s="15" t="s">
        <v>144</v>
      </c>
      <c r="AW339" s="15" t="s">
        <v>33</v>
      </c>
      <c r="AX339" s="15" t="s">
        <v>80</v>
      </c>
      <c r="AY339" s="262" t="s">
        <v>130</v>
      </c>
    </row>
    <row r="340" s="2" customFormat="1" ht="16.5" customHeight="1">
      <c r="A340" s="41"/>
      <c r="B340" s="42"/>
      <c r="C340" s="263" t="s">
        <v>503</v>
      </c>
      <c r="D340" s="263" t="s">
        <v>213</v>
      </c>
      <c r="E340" s="264" t="s">
        <v>490</v>
      </c>
      <c r="F340" s="265" t="s">
        <v>491</v>
      </c>
      <c r="G340" s="266" t="s">
        <v>492</v>
      </c>
      <c r="H340" s="267">
        <v>0.41999999999999998</v>
      </c>
      <c r="I340" s="268"/>
      <c r="J340" s="269">
        <f>ROUND(I340*H340,2)</f>
        <v>0</v>
      </c>
      <c r="K340" s="265" t="s">
        <v>200</v>
      </c>
      <c r="L340" s="270"/>
      <c r="M340" s="271" t="s">
        <v>19</v>
      </c>
      <c r="N340" s="272" t="s">
        <v>43</v>
      </c>
      <c r="O340" s="87"/>
      <c r="P340" s="208">
        <f>O340*H340</f>
        <v>0</v>
      </c>
      <c r="Q340" s="208">
        <v>0.025000000000000001</v>
      </c>
      <c r="R340" s="208">
        <f>Q340*H340</f>
        <v>0.010500000000000001</v>
      </c>
      <c r="S340" s="208">
        <v>0</v>
      </c>
      <c r="T340" s="209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0" t="s">
        <v>306</v>
      </c>
      <c r="AT340" s="210" t="s">
        <v>213</v>
      </c>
      <c r="AU340" s="210" t="s">
        <v>82</v>
      </c>
      <c r="AY340" s="20" t="s">
        <v>130</v>
      </c>
      <c r="BE340" s="211">
        <f>IF(N340="základní",J340,0)</f>
        <v>0</v>
      </c>
      <c r="BF340" s="211">
        <f>IF(N340="snížená",J340,0)</f>
        <v>0</v>
      </c>
      <c r="BG340" s="211">
        <f>IF(N340="zákl. přenesená",J340,0)</f>
        <v>0</v>
      </c>
      <c r="BH340" s="211">
        <f>IF(N340="sníž. přenesená",J340,0)</f>
        <v>0</v>
      </c>
      <c r="BI340" s="211">
        <f>IF(N340="nulová",J340,0)</f>
        <v>0</v>
      </c>
      <c r="BJ340" s="20" t="s">
        <v>80</v>
      </c>
      <c r="BK340" s="211">
        <f>ROUND(I340*H340,2)</f>
        <v>0</v>
      </c>
      <c r="BL340" s="20" t="s">
        <v>285</v>
      </c>
      <c r="BM340" s="210" t="s">
        <v>1722</v>
      </c>
    </row>
    <row r="341" s="13" customFormat="1">
      <c r="A341" s="13"/>
      <c r="B341" s="230"/>
      <c r="C341" s="231"/>
      <c r="D341" s="232" t="s">
        <v>208</v>
      </c>
      <c r="E341" s="233" t="s">
        <v>19</v>
      </c>
      <c r="F341" s="234" t="s">
        <v>217</v>
      </c>
      <c r="G341" s="231"/>
      <c r="H341" s="233" t="s">
        <v>19</v>
      </c>
      <c r="I341" s="235"/>
      <c r="J341" s="231"/>
      <c r="K341" s="231"/>
      <c r="L341" s="236"/>
      <c r="M341" s="237"/>
      <c r="N341" s="238"/>
      <c r="O341" s="238"/>
      <c r="P341" s="238"/>
      <c r="Q341" s="238"/>
      <c r="R341" s="238"/>
      <c r="S341" s="238"/>
      <c r="T341" s="23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0" t="s">
        <v>208</v>
      </c>
      <c r="AU341" s="240" t="s">
        <v>82</v>
      </c>
      <c r="AV341" s="13" t="s">
        <v>80</v>
      </c>
      <c r="AW341" s="13" t="s">
        <v>33</v>
      </c>
      <c r="AX341" s="13" t="s">
        <v>72</v>
      </c>
      <c r="AY341" s="240" t="s">
        <v>130</v>
      </c>
    </row>
    <row r="342" s="13" customFormat="1">
      <c r="A342" s="13"/>
      <c r="B342" s="230"/>
      <c r="C342" s="231"/>
      <c r="D342" s="232" t="s">
        <v>208</v>
      </c>
      <c r="E342" s="233" t="s">
        <v>19</v>
      </c>
      <c r="F342" s="234" t="s">
        <v>209</v>
      </c>
      <c r="G342" s="231"/>
      <c r="H342" s="233" t="s">
        <v>19</v>
      </c>
      <c r="I342" s="235"/>
      <c r="J342" s="231"/>
      <c r="K342" s="231"/>
      <c r="L342" s="236"/>
      <c r="M342" s="237"/>
      <c r="N342" s="238"/>
      <c r="O342" s="238"/>
      <c r="P342" s="238"/>
      <c r="Q342" s="238"/>
      <c r="R342" s="238"/>
      <c r="S342" s="238"/>
      <c r="T342" s="23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0" t="s">
        <v>208</v>
      </c>
      <c r="AU342" s="240" t="s">
        <v>82</v>
      </c>
      <c r="AV342" s="13" t="s">
        <v>80</v>
      </c>
      <c r="AW342" s="13" t="s">
        <v>33</v>
      </c>
      <c r="AX342" s="13" t="s">
        <v>72</v>
      </c>
      <c r="AY342" s="240" t="s">
        <v>130</v>
      </c>
    </row>
    <row r="343" s="13" customFormat="1">
      <c r="A343" s="13"/>
      <c r="B343" s="230"/>
      <c r="C343" s="231"/>
      <c r="D343" s="232" t="s">
        <v>208</v>
      </c>
      <c r="E343" s="233" t="s">
        <v>19</v>
      </c>
      <c r="F343" s="234" t="s">
        <v>294</v>
      </c>
      <c r="G343" s="231"/>
      <c r="H343" s="233" t="s">
        <v>19</v>
      </c>
      <c r="I343" s="235"/>
      <c r="J343" s="231"/>
      <c r="K343" s="231"/>
      <c r="L343" s="236"/>
      <c r="M343" s="237"/>
      <c r="N343" s="238"/>
      <c r="O343" s="238"/>
      <c r="P343" s="238"/>
      <c r="Q343" s="238"/>
      <c r="R343" s="238"/>
      <c r="S343" s="238"/>
      <c r="T343" s="23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0" t="s">
        <v>208</v>
      </c>
      <c r="AU343" s="240" t="s">
        <v>82</v>
      </c>
      <c r="AV343" s="13" t="s">
        <v>80</v>
      </c>
      <c r="AW343" s="13" t="s">
        <v>33</v>
      </c>
      <c r="AX343" s="13" t="s">
        <v>72</v>
      </c>
      <c r="AY343" s="240" t="s">
        <v>130</v>
      </c>
    </row>
    <row r="344" s="14" customFormat="1">
      <c r="A344" s="14"/>
      <c r="B344" s="241"/>
      <c r="C344" s="242"/>
      <c r="D344" s="232" t="s">
        <v>208</v>
      </c>
      <c r="E344" s="243" t="s">
        <v>19</v>
      </c>
      <c r="F344" s="244" t="s">
        <v>780</v>
      </c>
      <c r="G344" s="242"/>
      <c r="H344" s="245">
        <v>0.40000000000000002</v>
      </c>
      <c r="I344" s="246"/>
      <c r="J344" s="242"/>
      <c r="K344" s="242"/>
      <c r="L344" s="247"/>
      <c r="M344" s="248"/>
      <c r="N344" s="249"/>
      <c r="O344" s="249"/>
      <c r="P344" s="249"/>
      <c r="Q344" s="249"/>
      <c r="R344" s="249"/>
      <c r="S344" s="249"/>
      <c r="T344" s="250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1" t="s">
        <v>208</v>
      </c>
      <c r="AU344" s="251" t="s">
        <v>82</v>
      </c>
      <c r="AV344" s="14" t="s">
        <v>82</v>
      </c>
      <c r="AW344" s="14" t="s">
        <v>33</v>
      </c>
      <c r="AX344" s="14" t="s">
        <v>72</v>
      </c>
      <c r="AY344" s="251" t="s">
        <v>130</v>
      </c>
    </row>
    <row r="345" s="15" customFormat="1">
      <c r="A345" s="15"/>
      <c r="B345" s="252"/>
      <c r="C345" s="253"/>
      <c r="D345" s="232" t="s">
        <v>208</v>
      </c>
      <c r="E345" s="254" t="s">
        <v>19</v>
      </c>
      <c r="F345" s="255" t="s">
        <v>212</v>
      </c>
      <c r="G345" s="253"/>
      <c r="H345" s="256">
        <v>0.40000000000000002</v>
      </c>
      <c r="I345" s="257"/>
      <c r="J345" s="253"/>
      <c r="K345" s="253"/>
      <c r="L345" s="258"/>
      <c r="M345" s="259"/>
      <c r="N345" s="260"/>
      <c r="O345" s="260"/>
      <c r="P345" s="260"/>
      <c r="Q345" s="260"/>
      <c r="R345" s="260"/>
      <c r="S345" s="260"/>
      <c r="T345" s="261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2" t="s">
        <v>208</v>
      </c>
      <c r="AU345" s="262" t="s">
        <v>82</v>
      </c>
      <c r="AV345" s="15" t="s">
        <v>144</v>
      </c>
      <c r="AW345" s="15" t="s">
        <v>33</v>
      </c>
      <c r="AX345" s="15" t="s">
        <v>80</v>
      </c>
      <c r="AY345" s="262" t="s">
        <v>130</v>
      </c>
    </row>
    <row r="346" s="14" customFormat="1">
      <c r="A346" s="14"/>
      <c r="B346" s="241"/>
      <c r="C346" s="242"/>
      <c r="D346" s="232" t="s">
        <v>208</v>
      </c>
      <c r="E346" s="242"/>
      <c r="F346" s="244" t="s">
        <v>781</v>
      </c>
      <c r="G346" s="242"/>
      <c r="H346" s="245">
        <v>0.41999999999999998</v>
      </c>
      <c r="I346" s="246"/>
      <c r="J346" s="242"/>
      <c r="K346" s="242"/>
      <c r="L346" s="247"/>
      <c r="M346" s="248"/>
      <c r="N346" s="249"/>
      <c r="O346" s="249"/>
      <c r="P346" s="249"/>
      <c r="Q346" s="249"/>
      <c r="R346" s="249"/>
      <c r="S346" s="249"/>
      <c r="T346" s="25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1" t="s">
        <v>208</v>
      </c>
      <c r="AU346" s="251" t="s">
        <v>82</v>
      </c>
      <c r="AV346" s="14" t="s">
        <v>82</v>
      </c>
      <c r="AW346" s="14" t="s">
        <v>4</v>
      </c>
      <c r="AX346" s="14" t="s">
        <v>80</v>
      </c>
      <c r="AY346" s="251" t="s">
        <v>130</v>
      </c>
    </row>
    <row r="347" s="2" customFormat="1" ht="24.15" customHeight="1">
      <c r="A347" s="41"/>
      <c r="B347" s="42"/>
      <c r="C347" s="199" t="s">
        <v>507</v>
      </c>
      <c r="D347" s="199" t="s">
        <v>131</v>
      </c>
      <c r="E347" s="200" t="s">
        <v>497</v>
      </c>
      <c r="F347" s="201" t="s">
        <v>498</v>
      </c>
      <c r="G347" s="202" t="s">
        <v>328</v>
      </c>
      <c r="H347" s="203">
        <v>121.94</v>
      </c>
      <c r="I347" s="204"/>
      <c r="J347" s="205">
        <f>ROUND(I347*H347,2)</f>
        <v>0</v>
      </c>
      <c r="K347" s="201" t="s">
        <v>200</v>
      </c>
      <c r="L347" s="47"/>
      <c r="M347" s="206" t="s">
        <v>19</v>
      </c>
      <c r="N347" s="207" t="s">
        <v>43</v>
      </c>
      <c r="O347" s="87"/>
      <c r="P347" s="208">
        <f>O347*H347</f>
        <v>0</v>
      </c>
      <c r="Q347" s="208">
        <v>0.00021000000000000001</v>
      </c>
      <c r="R347" s="208">
        <f>Q347*H347</f>
        <v>0.025607399999999999</v>
      </c>
      <c r="S347" s="208">
        <v>0</v>
      </c>
      <c r="T347" s="209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0" t="s">
        <v>285</v>
      </c>
      <c r="AT347" s="210" t="s">
        <v>131</v>
      </c>
      <c r="AU347" s="210" t="s">
        <v>82</v>
      </c>
      <c r="AY347" s="20" t="s">
        <v>130</v>
      </c>
      <c r="BE347" s="211">
        <f>IF(N347="základní",J347,0)</f>
        <v>0</v>
      </c>
      <c r="BF347" s="211">
        <f>IF(N347="snížená",J347,0)</f>
        <v>0</v>
      </c>
      <c r="BG347" s="211">
        <f>IF(N347="zákl. přenesená",J347,0)</f>
        <v>0</v>
      </c>
      <c r="BH347" s="211">
        <f>IF(N347="sníž. přenesená",J347,0)</f>
        <v>0</v>
      </c>
      <c r="BI347" s="211">
        <f>IF(N347="nulová",J347,0)</f>
        <v>0</v>
      </c>
      <c r="BJ347" s="20" t="s">
        <v>80</v>
      </c>
      <c r="BK347" s="211">
        <f>ROUND(I347*H347,2)</f>
        <v>0</v>
      </c>
      <c r="BL347" s="20" t="s">
        <v>285</v>
      </c>
      <c r="BM347" s="210" t="s">
        <v>1723</v>
      </c>
    </row>
    <row r="348" s="2" customFormat="1">
      <c r="A348" s="41"/>
      <c r="B348" s="42"/>
      <c r="C348" s="43"/>
      <c r="D348" s="225" t="s">
        <v>202</v>
      </c>
      <c r="E348" s="43"/>
      <c r="F348" s="226" t="s">
        <v>500</v>
      </c>
      <c r="G348" s="43"/>
      <c r="H348" s="43"/>
      <c r="I348" s="227"/>
      <c r="J348" s="43"/>
      <c r="K348" s="43"/>
      <c r="L348" s="47"/>
      <c r="M348" s="228"/>
      <c r="N348" s="229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202</v>
      </c>
      <c r="AU348" s="20" t="s">
        <v>82</v>
      </c>
    </row>
    <row r="349" s="13" customFormat="1">
      <c r="A349" s="13"/>
      <c r="B349" s="230"/>
      <c r="C349" s="231"/>
      <c r="D349" s="232" t="s">
        <v>208</v>
      </c>
      <c r="E349" s="233" t="s">
        <v>19</v>
      </c>
      <c r="F349" s="234" t="s">
        <v>501</v>
      </c>
      <c r="G349" s="231"/>
      <c r="H349" s="233" t="s">
        <v>19</v>
      </c>
      <c r="I349" s="235"/>
      <c r="J349" s="231"/>
      <c r="K349" s="231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208</v>
      </c>
      <c r="AU349" s="240" t="s">
        <v>82</v>
      </c>
      <c r="AV349" s="13" t="s">
        <v>80</v>
      </c>
      <c r="AW349" s="13" t="s">
        <v>33</v>
      </c>
      <c r="AX349" s="13" t="s">
        <v>72</v>
      </c>
      <c r="AY349" s="240" t="s">
        <v>130</v>
      </c>
    </row>
    <row r="350" s="13" customFormat="1">
      <c r="A350" s="13"/>
      <c r="B350" s="230"/>
      <c r="C350" s="231"/>
      <c r="D350" s="232" t="s">
        <v>208</v>
      </c>
      <c r="E350" s="233" t="s">
        <v>19</v>
      </c>
      <c r="F350" s="234" t="s">
        <v>294</v>
      </c>
      <c r="G350" s="231"/>
      <c r="H350" s="233" t="s">
        <v>19</v>
      </c>
      <c r="I350" s="235"/>
      <c r="J350" s="231"/>
      <c r="K350" s="231"/>
      <c r="L350" s="236"/>
      <c r="M350" s="237"/>
      <c r="N350" s="238"/>
      <c r="O350" s="238"/>
      <c r="P350" s="238"/>
      <c r="Q350" s="238"/>
      <c r="R350" s="238"/>
      <c r="S350" s="238"/>
      <c r="T350" s="23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0" t="s">
        <v>208</v>
      </c>
      <c r="AU350" s="240" t="s">
        <v>82</v>
      </c>
      <c r="AV350" s="13" t="s">
        <v>80</v>
      </c>
      <c r="AW350" s="13" t="s">
        <v>33</v>
      </c>
      <c r="AX350" s="13" t="s">
        <v>72</v>
      </c>
      <c r="AY350" s="240" t="s">
        <v>130</v>
      </c>
    </row>
    <row r="351" s="14" customFormat="1">
      <c r="A351" s="14"/>
      <c r="B351" s="241"/>
      <c r="C351" s="242"/>
      <c r="D351" s="232" t="s">
        <v>208</v>
      </c>
      <c r="E351" s="243" t="s">
        <v>19</v>
      </c>
      <c r="F351" s="244" t="s">
        <v>1724</v>
      </c>
      <c r="G351" s="242"/>
      <c r="H351" s="245">
        <v>121.94</v>
      </c>
      <c r="I351" s="246"/>
      <c r="J351" s="242"/>
      <c r="K351" s="242"/>
      <c r="L351" s="247"/>
      <c r="M351" s="248"/>
      <c r="N351" s="249"/>
      <c r="O351" s="249"/>
      <c r="P351" s="249"/>
      <c r="Q351" s="249"/>
      <c r="R351" s="249"/>
      <c r="S351" s="249"/>
      <c r="T351" s="25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1" t="s">
        <v>208</v>
      </c>
      <c r="AU351" s="251" t="s">
        <v>82</v>
      </c>
      <c r="AV351" s="14" t="s">
        <v>82</v>
      </c>
      <c r="AW351" s="14" t="s">
        <v>33</v>
      </c>
      <c r="AX351" s="14" t="s">
        <v>72</v>
      </c>
      <c r="AY351" s="251" t="s">
        <v>130</v>
      </c>
    </row>
    <row r="352" s="15" customFormat="1">
      <c r="A352" s="15"/>
      <c r="B352" s="252"/>
      <c r="C352" s="253"/>
      <c r="D352" s="232" t="s">
        <v>208</v>
      </c>
      <c r="E352" s="254" t="s">
        <v>19</v>
      </c>
      <c r="F352" s="255" t="s">
        <v>212</v>
      </c>
      <c r="G352" s="253"/>
      <c r="H352" s="256">
        <v>121.94</v>
      </c>
      <c r="I352" s="257"/>
      <c r="J352" s="253"/>
      <c r="K352" s="253"/>
      <c r="L352" s="258"/>
      <c r="M352" s="259"/>
      <c r="N352" s="260"/>
      <c r="O352" s="260"/>
      <c r="P352" s="260"/>
      <c r="Q352" s="260"/>
      <c r="R352" s="260"/>
      <c r="S352" s="260"/>
      <c r="T352" s="261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2" t="s">
        <v>208</v>
      </c>
      <c r="AU352" s="262" t="s">
        <v>82</v>
      </c>
      <c r="AV352" s="15" t="s">
        <v>144</v>
      </c>
      <c r="AW352" s="15" t="s">
        <v>33</v>
      </c>
      <c r="AX352" s="15" t="s">
        <v>80</v>
      </c>
      <c r="AY352" s="262" t="s">
        <v>130</v>
      </c>
    </row>
    <row r="353" s="2" customFormat="1" ht="16.5" customHeight="1">
      <c r="A353" s="41"/>
      <c r="B353" s="42"/>
      <c r="C353" s="263" t="s">
        <v>512</v>
      </c>
      <c r="D353" s="263" t="s">
        <v>213</v>
      </c>
      <c r="E353" s="264" t="s">
        <v>490</v>
      </c>
      <c r="F353" s="265" t="s">
        <v>491</v>
      </c>
      <c r="G353" s="266" t="s">
        <v>492</v>
      </c>
      <c r="H353" s="267">
        <v>4.1989999999999998</v>
      </c>
      <c r="I353" s="268"/>
      <c r="J353" s="269">
        <f>ROUND(I353*H353,2)</f>
        <v>0</v>
      </c>
      <c r="K353" s="265" t="s">
        <v>200</v>
      </c>
      <c r="L353" s="270"/>
      <c r="M353" s="271" t="s">
        <v>19</v>
      </c>
      <c r="N353" s="272" t="s">
        <v>43</v>
      </c>
      <c r="O353" s="87"/>
      <c r="P353" s="208">
        <f>O353*H353</f>
        <v>0</v>
      </c>
      <c r="Q353" s="208">
        <v>0.025000000000000001</v>
      </c>
      <c r="R353" s="208">
        <f>Q353*H353</f>
        <v>0.104975</v>
      </c>
      <c r="S353" s="208">
        <v>0</v>
      </c>
      <c r="T353" s="209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0" t="s">
        <v>306</v>
      </c>
      <c r="AT353" s="210" t="s">
        <v>213</v>
      </c>
      <c r="AU353" s="210" t="s">
        <v>82</v>
      </c>
      <c r="AY353" s="20" t="s">
        <v>130</v>
      </c>
      <c r="BE353" s="211">
        <f>IF(N353="základní",J353,0)</f>
        <v>0</v>
      </c>
      <c r="BF353" s="211">
        <f>IF(N353="snížená",J353,0)</f>
        <v>0</v>
      </c>
      <c r="BG353" s="211">
        <f>IF(N353="zákl. přenesená",J353,0)</f>
        <v>0</v>
      </c>
      <c r="BH353" s="211">
        <f>IF(N353="sníž. přenesená",J353,0)</f>
        <v>0</v>
      </c>
      <c r="BI353" s="211">
        <f>IF(N353="nulová",J353,0)</f>
        <v>0</v>
      </c>
      <c r="BJ353" s="20" t="s">
        <v>80</v>
      </c>
      <c r="BK353" s="211">
        <f>ROUND(I353*H353,2)</f>
        <v>0</v>
      </c>
      <c r="BL353" s="20" t="s">
        <v>285</v>
      </c>
      <c r="BM353" s="210" t="s">
        <v>1725</v>
      </c>
    </row>
    <row r="354" s="13" customFormat="1">
      <c r="A354" s="13"/>
      <c r="B354" s="230"/>
      <c r="C354" s="231"/>
      <c r="D354" s="232" t="s">
        <v>208</v>
      </c>
      <c r="E354" s="233" t="s">
        <v>19</v>
      </c>
      <c r="F354" s="234" t="s">
        <v>217</v>
      </c>
      <c r="G354" s="231"/>
      <c r="H354" s="233" t="s">
        <v>19</v>
      </c>
      <c r="I354" s="235"/>
      <c r="J354" s="231"/>
      <c r="K354" s="231"/>
      <c r="L354" s="236"/>
      <c r="M354" s="237"/>
      <c r="N354" s="238"/>
      <c r="O354" s="238"/>
      <c r="P354" s="238"/>
      <c r="Q354" s="238"/>
      <c r="R354" s="238"/>
      <c r="S354" s="238"/>
      <c r="T354" s="23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0" t="s">
        <v>208</v>
      </c>
      <c r="AU354" s="240" t="s">
        <v>82</v>
      </c>
      <c r="AV354" s="13" t="s">
        <v>80</v>
      </c>
      <c r="AW354" s="13" t="s">
        <v>33</v>
      </c>
      <c r="AX354" s="13" t="s">
        <v>72</v>
      </c>
      <c r="AY354" s="240" t="s">
        <v>130</v>
      </c>
    </row>
    <row r="355" s="13" customFormat="1">
      <c r="A355" s="13"/>
      <c r="B355" s="230"/>
      <c r="C355" s="231"/>
      <c r="D355" s="232" t="s">
        <v>208</v>
      </c>
      <c r="E355" s="233" t="s">
        <v>19</v>
      </c>
      <c r="F355" s="234" t="s">
        <v>501</v>
      </c>
      <c r="G355" s="231"/>
      <c r="H355" s="233" t="s">
        <v>19</v>
      </c>
      <c r="I355" s="235"/>
      <c r="J355" s="231"/>
      <c r="K355" s="231"/>
      <c r="L355" s="236"/>
      <c r="M355" s="237"/>
      <c r="N355" s="238"/>
      <c r="O355" s="238"/>
      <c r="P355" s="238"/>
      <c r="Q355" s="238"/>
      <c r="R355" s="238"/>
      <c r="S355" s="238"/>
      <c r="T355" s="23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0" t="s">
        <v>208</v>
      </c>
      <c r="AU355" s="240" t="s">
        <v>82</v>
      </c>
      <c r="AV355" s="13" t="s">
        <v>80</v>
      </c>
      <c r="AW355" s="13" t="s">
        <v>33</v>
      </c>
      <c r="AX355" s="13" t="s">
        <v>72</v>
      </c>
      <c r="AY355" s="240" t="s">
        <v>130</v>
      </c>
    </row>
    <row r="356" s="13" customFormat="1">
      <c r="A356" s="13"/>
      <c r="B356" s="230"/>
      <c r="C356" s="231"/>
      <c r="D356" s="232" t="s">
        <v>208</v>
      </c>
      <c r="E356" s="233" t="s">
        <v>19</v>
      </c>
      <c r="F356" s="234" t="s">
        <v>294</v>
      </c>
      <c r="G356" s="231"/>
      <c r="H356" s="233" t="s">
        <v>19</v>
      </c>
      <c r="I356" s="235"/>
      <c r="J356" s="231"/>
      <c r="K356" s="231"/>
      <c r="L356" s="236"/>
      <c r="M356" s="237"/>
      <c r="N356" s="238"/>
      <c r="O356" s="238"/>
      <c r="P356" s="238"/>
      <c r="Q356" s="238"/>
      <c r="R356" s="238"/>
      <c r="S356" s="238"/>
      <c r="T356" s="23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0" t="s">
        <v>208</v>
      </c>
      <c r="AU356" s="240" t="s">
        <v>82</v>
      </c>
      <c r="AV356" s="13" t="s">
        <v>80</v>
      </c>
      <c r="AW356" s="13" t="s">
        <v>33</v>
      </c>
      <c r="AX356" s="13" t="s">
        <v>72</v>
      </c>
      <c r="AY356" s="240" t="s">
        <v>130</v>
      </c>
    </row>
    <row r="357" s="14" customFormat="1">
      <c r="A357" s="14"/>
      <c r="B357" s="241"/>
      <c r="C357" s="242"/>
      <c r="D357" s="232" t="s">
        <v>208</v>
      </c>
      <c r="E357" s="243" t="s">
        <v>19</v>
      </c>
      <c r="F357" s="244" t="s">
        <v>1726</v>
      </c>
      <c r="G357" s="242"/>
      <c r="H357" s="245">
        <v>3.9990000000000001</v>
      </c>
      <c r="I357" s="246"/>
      <c r="J357" s="242"/>
      <c r="K357" s="242"/>
      <c r="L357" s="247"/>
      <c r="M357" s="248"/>
      <c r="N357" s="249"/>
      <c r="O357" s="249"/>
      <c r="P357" s="249"/>
      <c r="Q357" s="249"/>
      <c r="R357" s="249"/>
      <c r="S357" s="249"/>
      <c r="T357" s="25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1" t="s">
        <v>208</v>
      </c>
      <c r="AU357" s="251" t="s">
        <v>82</v>
      </c>
      <c r="AV357" s="14" t="s">
        <v>82</v>
      </c>
      <c r="AW357" s="14" t="s">
        <v>33</v>
      </c>
      <c r="AX357" s="14" t="s">
        <v>72</v>
      </c>
      <c r="AY357" s="251" t="s">
        <v>130</v>
      </c>
    </row>
    <row r="358" s="15" customFormat="1">
      <c r="A358" s="15"/>
      <c r="B358" s="252"/>
      <c r="C358" s="253"/>
      <c r="D358" s="232" t="s">
        <v>208</v>
      </c>
      <c r="E358" s="254" t="s">
        <v>19</v>
      </c>
      <c r="F358" s="255" t="s">
        <v>212</v>
      </c>
      <c r="G358" s="253"/>
      <c r="H358" s="256">
        <v>3.9990000000000001</v>
      </c>
      <c r="I358" s="257"/>
      <c r="J358" s="253"/>
      <c r="K358" s="253"/>
      <c r="L358" s="258"/>
      <c r="M358" s="259"/>
      <c r="N358" s="260"/>
      <c r="O358" s="260"/>
      <c r="P358" s="260"/>
      <c r="Q358" s="260"/>
      <c r="R358" s="260"/>
      <c r="S358" s="260"/>
      <c r="T358" s="261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2" t="s">
        <v>208</v>
      </c>
      <c r="AU358" s="262" t="s">
        <v>82</v>
      </c>
      <c r="AV358" s="15" t="s">
        <v>144</v>
      </c>
      <c r="AW358" s="15" t="s">
        <v>33</v>
      </c>
      <c r="AX358" s="15" t="s">
        <v>80</v>
      </c>
      <c r="AY358" s="262" t="s">
        <v>130</v>
      </c>
    </row>
    <row r="359" s="14" customFormat="1">
      <c r="A359" s="14"/>
      <c r="B359" s="241"/>
      <c r="C359" s="242"/>
      <c r="D359" s="232" t="s">
        <v>208</v>
      </c>
      <c r="E359" s="242"/>
      <c r="F359" s="244" t="s">
        <v>1727</v>
      </c>
      <c r="G359" s="242"/>
      <c r="H359" s="245">
        <v>4.1989999999999998</v>
      </c>
      <c r="I359" s="246"/>
      <c r="J359" s="242"/>
      <c r="K359" s="242"/>
      <c r="L359" s="247"/>
      <c r="M359" s="248"/>
      <c r="N359" s="249"/>
      <c r="O359" s="249"/>
      <c r="P359" s="249"/>
      <c r="Q359" s="249"/>
      <c r="R359" s="249"/>
      <c r="S359" s="249"/>
      <c r="T359" s="25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1" t="s">
        <v>208</v>
      </c>
      <c r="AU359" s="251" t="s">
        <v>82</v>
      </c>
      <c r="AV359" s="14" t="s">
        <v>82</v>
      </c>
      <c r="AW359" s="14" t="s">
        <v>4</v>
      </c>
      <c r="AX359" s="14" t="s">
        <v>80</v>
      </c>
      <c r="AY359" s="251" t="s">
        <v>130</v>
      </c>
    </row>
    <row r="360" s="2" customFormat="1" ht="37.8" customHeight="1">
      <c r="A360" s="41"/>
      <c r="B360" s="42"/>
      <c r="C360" s="199" t="s">
        <v>519</v>
      </c>
      <c r="D360" s="199" t="s">
        <v>131</v>
      </c>
      <c r="E360" s="200" t="s">
        <v>508</v>
      </c>
      <c r="F360" s="201" t="s">
        <v>509</v>
      </c>
      <c r="G360" s="202" t="s">
        <v>199</v>
      </c>
      <c r="H360" s="203">
        <v>4</v>
      </c>
      <c r="I360" s="204"/>
      <c r="J360" s="205">
        <f>ROUND(I360*H360,2)</f>
        <v>0</v>
      </c>
      <c r="K360" s="201" t="s">
        <v>200</v>
      </c>
      <c r="L360" s="47"/>
      <c r="M360" s="206" t="s">
        <v>19</v>
      </c>
      <c r="N360" s="207" t="s">
        <v>43</v>
      </c>
      <c r="O360" s="87"/>
      <c r="P360" s="208">
        <f>O360*H360</f>
        <v>0</v>
      </c>
      <c r="Q360" s="208">
        <v>0.00020000000000000001</v>
      </c>
      <c r="R360" s="208">
        <f>Q360*H360</f>
        <v>0.00080000000000000004</v>
      </c>
      <c r="S360" s="208">
        <v>0</v>
      </c>
      <c r="T360" s="209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0" t="s">
        <v>285</v>
      </c>
      <c r="AT360" s="210" t="s">
        <v>131</v>
      </c>
      <c r="AU360" s="210" t="s">
        <v>82</v>
      </c>
      <c r="AY360" s="20" t="s">
        <v>130</v>
      </c>
      <c r="BE360" s="211">
        <f>IF(N360="základní",J360,0)</f>
        <v>0</v>
      </c>
      <c r="BF360" s="211">
        <f>IF(N360="snížená",J360,0)</f>
        <v>0</v>
      </c>
      <c r="BG360" s="211">
        <f>IF(N360="zákl. přenesená",J360,0)</f>
        <v>0</v>
      </c>
      <c r="BH360" s="211">
        <f>IF(N360="sníž. přenesená",J360,0)</f>
        <v>0</v>
      </c>
      <c r="BI360" s="211">
        <f>IF(N360="nulová",J360,0)</f>
        <v>0</v>
      </c>
      <c r="BJ360" s="20" t="s">
        <v>80</v>
      </c>
      <c r="BK360" s="211">
        <f>ROUND(I360*H360,2)</f>
        <v>0</v>
      </c>
      <c r="BL360" s="20" t="s">
        <v>285</v>
      </c>
      <c r="BM360" s="210" t="s">
        <v>1728</v>
      </c>
    </row>
    <row r="361" s="2" customFormat="1">
      <c r="A361" s="41"/>
      <c r="B361" s="42"/>
      <c r="C361" s="43"/>
      <c r="D361" s="225" t="s">
        <v>202</v>
      </c>
      <c r="E361" s="43"/>
      <c r="F361" s="226" t="s">
        <v>511</v>
      </c>
      <c r="G361" s="43"/>
      <c r="H361" s="43"/>
      <c r="I361" s="227"/>
      <c r="J361" s="43"/>
      <c r="K361" s="43"/>
      <c r="L361" s="47"/>
      <c r="M361" s="228"/>
      <c r="N361" s="229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202</v>
      </c>
      <c r="AU361" s="20" t="s">
        <v>82</v>
      </c>
    </row>
    <row r="362" s="13" customFormat="1">
      <c r="A362" s="13"/>
      <c r="B362" s="230"/>
      <c r="C362" s="231"/>
      <c r="D362" s="232" t="s">
        <v>208</v>
      </c>
      <c r="E362" s="233" t="s">
        <v>19</v>
      </c>
      <c r="F362" s="234" t="s">
        <v>294</v>
      </c>
      <c r="G362" s="231"/>
      <c r="H362" s="233" t="s">
        <v>19</v>
      </c>
      <c r="I362" s="235"/>
      <c r="J362" s="231"/>
      <c r="K362" s="231"/>
      <c r="L362" s="236"/>
      <c r="M362" s="237"/>
      <c r="N362" s="238"/>
      <c r="O362" s="238"/>
      <c r="P362" s="238"/>
      <c r="Q362" s="238"/>
      <c r="R362" s="238"/>
      <c r="S362" s="238"/>
      <c r="T362" s="239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0" t="s">
        <v>208</v>
      </c>
      <c r="AU362" s="240" t="s">
        <v>82</v>
      </c>
      <c r="AV362" s="13" t="s">
        <v>80</v>
      </c>
      <c r="AW362" s="13" t="s">
        <v>33</v>
      </c>
      <c r="AX362" s="13" t="s">
        <v>72</v>
      </c>
      <c r="AY362" s="240" t="s">
        <v>130</v>
      </c>
    </row>
    <row r="363" s="14" customFormat="1">
      <c r="A363" s="14"/>
      <c r="B363" s="241"/>
      <c r="C363" s="242"/>
      <c r="D363" s="232" t="s">
        <v>208</v>
      </c>
      <c r="E363" s="243" t="s">
        <v>19</v>
      </c>
      <c r="F363" s="244" t="s">
        <v>703</v>
      </c>
      <c r="G363" s="242"/>
      <c r="H363" s="245">
        <v>4</v>
      </c>
      <c r="I363" s="246"/>
      <c r="J363" s="242"/>
      <c r="K363" s="242"/>
      <c r="L363" s="247"/>
      <c r="M363" s="248"/>
      <c r="N363" s="249"/>
      <c r="O363" s="249"/>
      <c r="P363" s="249"/>
      <c r="Q363" s="249"/>
      <c r="R363" s="249"/>
      <c r="S363" s="249"/>
      <c r="T363" s="250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1" t="s">
        <v>208</v>
      </c>
      <c r="AU363" s="251" t="s">
        <v>82</v>
      </c>
      <c r="AV363" s="14" t="s">
        <v>82</v>
      </c>
      <c r="AW363" s="14" t="s">
        <v>33</v>
      </c>
      <c r="AX363" s="14" t="s">
        <v>72</v>
      </c>
      <c r="AY363" s="251" t="s">
        <v>130</v>
      </c>
    </row>
    <row r="364" s="15" customFormat="1">
      <c r="A364" s="15"/>
      <c r="B364" s="252"/>
      <c r="C364" s="253"/>
      <c r="D364" s="232" t="s">
        <v>208</v>
      </c>
      <c r="E364" s="254" t="s">
        <v>19</v>
      </c>
      <c r="F364" s="255" t="s">
        <v>212</v>
      </c>
      <c r="G364" s="253"/>
      <c r="H364" s="256">
        <v>4</v>
      </c>
      <c r="I364" s="257"/>
      <c r="J364" s="253"/>
      <c r="K364" s="253"/>
      <c r="L364" s="258"/>
      <c r="M364" s="259"/>
      <c r="N364" s="260"/>
      <c r="O364" s="260"/>
      <c r="P364" s="260"/>
      <c r="Q364" s="260"/>
      <c r="R364" s="260"/>
      <c r="S364" s="260"/>
      <c r="T364" s="261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2" t="s">
        <v>208</v>
      </c>
      <c r="AU364" s="262" t="s">
        <v>82</v>
      </c>
      <c r="AV364" s="15" t="s">
        <v>144</v>
      </c>
      <c r="AW364" s="15" t="s">
        <v>33</v>
      </c>
      <c r="AX364" s="15" t="s">
        <v>80</v>
      </c>
      <c r="AY364" s="262" t="s">
        <v>130</v>
      </c>
    </row>
    <row r="365" s="2" customFormat="1" ht="24.15" customHeight="1">
      <c r="A365" s="41"/>
      <c r="B365" s="42"/>
      <c r="C365" s="199" t="s">
        <v>524</v>
      </c>
      <c r="D365" s="199" t="s">
        <v>131</v>
      </c>
      <c r="E365" s="200" t="s">
        <v>784</v>
      </c>
      <c r="F365" s="201" t="s">
        <v>785</v>
      </c>
      <c r="G365" s="202" t="s">
        <v>443</v>
      </c>
      <c r="H365" s="284"/>
      <c r="I365" s="204"/>
      <c r="J365" s="205">
        <f>ROUND(I365*H365,2)</f>
        <v>0</v>
      </c>
      <c r="K365" s="201" t="s">
        <v>200</v>
      </c>
      <c r="L365" s="47"/>
      <c r="M365" s="206" t="s">
        <v>19</v>
      </c>
      <c r="N365" s="207" t="s">
        <v>43</v>
      </c>
      <c r="O365" s="87"/>
      <c r="P365" s="208">
        <f>O365*H365</f>
        <v>0</v>
      </c>
      <c r="Q365" s="208">
        <v>0</v>
      </c>
      <c r="R365" s="208">
        <f>Q365*H365</f>
        <v>0</v>
      </c>
      <c r="S365" s="208">
        <v>0</v>
      </c>
      <c r="T365" s="209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0" t="s">
        <v>285</v>
      </c>
      <c r="AT365" s="210" t="s">
        <v>131</v>
      </c>
      <c r="AU365" s="210" t="s">
        <v>82</v>
      </c>
      <c r="AY365" s="20" t="s">
        <v>130</v>
      </c>
      <c r="BE365" s="211">
        <f>IF(N365="základní",J365,0)</f>
        <v>0</v>
      </c>
      <c r="BF365" s="211">
        <f>IF(N365="snížená",J365,0)</f>
        <v>0</v>
      </c>
      <c r="BG365" s="211">
        <f>IF(N365="zákl. přenesená",J365,0)</f>
        <v>0</v>
      </c>
      <c r="BH365" s="211">
        <f>IF(N365="sníž. přenesená",J365,0)</f>
        <v>0</v>
      </c>
      <c r="BI365" s="211">
        <f>IF(N365="nulová",J365,0)</f>
        <v>0</v>
      </c>
      <c r="BJ365" s="20" t="s">
        <v>80</v>
      </c>
      <c r="BK365" s="211">
        <f>ROUND(I365*H365,2)</f>
        <v>0</v>
      </c>
      <c r="BL365" s="20" t="s">
        <v>285</v>
      </c>
      <c r="BM365" s="210" t="s">
        <v>1729</v>
      </c>
    </row>
    <row r="366" s="2" customFormat="1">
      <c r="A366" s="41"/>
      <c r="B366" s="42"/>
      <c r="C366" s="43"/>
      <c r="D366" s="225" t="s">
        <v>202</v>
      </c>
      <c r="E366" s="43"/>
      <c r="F366" s="226" t="s">
        <v>787</v>
      </c>
      <c r="G366" s="43"/>
      <c r="H366" s="43"/>
      <c r="I366" s="227"/>
      <c r="J366" s="43"/>
      <c r="K366" s="43"/>
      <c r="L366" s="47"/>
      <c r="M366" s="228"/>
      <c r="N366" s="229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202</v>
      </c>
      <c r="AU366" s="20" t="s">
        <v>82</v>
      </c>
    </row>
    <row r="367" s="11" customFormat="1" ht="22.8" customHeight="1">
      <c r="A367" s="11"/>
      <c r="B367" s="185"/>
      <c r="C367" s="186"/>
      <c r="D367" s="187" t="s">
        <v>71</v>
      </c>
      <c r="E367" s="223" t="s">
        <v>517</v>
      </c>
      <c r="F367" s="223" t="s">
        <v>518</v>
      </c>
      <c r="G367" s="186"/>
      <c r="H367" s="186"/>
      <c r="I367" s="189"/>
      <c r="J367" s="224">
        <f>BK367</f>
        <v>0</v>
      </c>
      <c r="K367" s="186"/>
      <c r="L367" s="191"/>
      <c r="M367" s="192"/>
      <c r="N367" s="193"/>
      <c r="O367" s="193"/>
      <c r="P367" s="194">
        <f>SUM(P368:P393)</f>
        <v>0</v>
      </c>
      <c r="Q367" s="193"/>
      <c r="R367" s="194">
        <f>SUM(R368:R393)</f>
        <v>0.025000000000000001</v>
      </c>
      <c r="S367" s="193"/>
      <c r="T367" s="195">
        <f>SUM(T368:T393)</f>
        <v>0.068199999999999997</v>
      </c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R367" s="196" t="s">
        <v>82</v>
      </c>
      <c r="AT367" s="197" t="s">
        <v>71</v>
      </c>
      <c r="AU367" s="197" t="s">
        <v>80</v>
      </c>
      <c r="AY367" s="196" t="s">
        <v>130</v>
      </c>
      <c r="BK367" s="198">
        <f>SUM(BK368:BK393)</f>
        <v>0</v>
      </c>
    </row>
    <row r="368" s="2" customFormat="1" ht="16.5" customHeight="1">
      <c r="A368" s="41"/>
      <c r="B368" s="42"/>
      <c r="C368" s="199" t="s">
        <v>531</v>
      </c>
      <c r="D368" s="199" t="s">
        <v>131</v>
      </c>
      <c r="E368" s="200" t="s">
        <v>520</v>
      </c>
      <c r="F368" s="201" t="s">
        <v>521</v>
      </c>
      <c r="G368" s="202" t="s">
        <v>162</v>
      </c>
      <c r="H368" s="203">
        <v>4</v>
      </c>
      <c r="I368" s="204"/>
      <c r="J368" s="205">
        <f>ROUND(I368*H368,2)</f>
        <v>0</v>
      </c>
      <c r="K368" s="201" t="s">
        <v>200</v>
      </c>
      <c r="L368" s="47"/>
      <c r="M368" s="206" t="s">
        <v>19</v>
      </c>
      <c r="N368" s="207" t="s">
        <v>43</v>
      </c>
      <c r="O368" s="87"/>
      <c r="P368" s="208">
        <f>O368*H368</f>
        <v>0</v>
      </c>
      <c r="Q368" s="208">
        <v>0</v>
      </c>
      <c r="R368" s="208">
        <f>Q368*H368</f>
        <v>0</v>
      </c>
      <c r="S368" s="208">
        <v>0.017049999999999999</v>
      </c>
      <c r="T368" s="209">
        <f>S368*H368</f>
        <v>0.068199999999999997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0" t="s">
        <v>285</v>
      </c>
      <c r="AT368" s="210" t="s">
        <v>131</v>
      </c>
      <c r="AU368" s="210" t="s">
        <v>82</v>
      </c>
      <c r="AY368" s="20" t="s">
        <v>130</v>
      </c>
      <c r="BE368" s="211">
        <f>IF(N368="základní",J368,0)</f>
        <v>0</v>
      </c>
      <c r="BF368" s="211">
        <f>IF(N368="snížená",J368,0)</f>
        <v>0</v>
      </c>
      <c r="BG368" s="211">
        <f>IF(N368="zákl. přenesená",J368,0)</f>
        <v>0</v>
      </c>
      <c r="BH368" s="211">
        <f>IF(N368="sníž. přenesená",J368,0)</f>
        <v>0</v>
      </c>
      <c r="BI368" s="211">
        <f>IF(N368="nulová",J368,0)</f>
        <v>0</v>
      </c>
      <c r="BJ368" s="20" t="s">
        <v>80</v>
      </c>
      <c r="BK368" s="211">
        <f>ROUND(I368*H368,2)</f>
        <v>0</v>
      </c>
      <c r="BL368" s="20" t="s">
        <v>285</v>
      </c>
      <c r="BM368" s="210" t="s">
        <v>1730</v>
      </c>
    </row>
    <row r="369" s="2" customFormat="1">
      <c r="A369" s="41"/>
      <c r="B369" s="42"/>
      <c r="C369" s="43"/>
      <c r="D369" s="225" t="s">
        <v>202</v>
      </c>
      <c r="E369" s="43"/>
      <c r="F369" s="226" t="s">
        <v>523</v>
      </c>
      <c r="G369" s="43"/>
      <c r="H369" s="43"/>
      <c r="I369" s="227"/>
      <c r="J369" s="43"/>
      <c r="K369" s="43"/>
      <c r="L369" s="47"/>
      <c r="M369" s="228"/>
      <c r="N369" s="229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202</v>
      </c>
      <c r="AU369" s="20" t="s">
        <v>82</v>
      </c>
    </row>
    <row r="370" s="13" customFormat="1">
      <c r="A370" s="13"/>
      <c r="B370" s="230"/>
      <c r="C370" s="231"/>
      <c r="D370" s="232" t="s">
        <v>208</v>
      </c>
      <c r="E370" s="233" t="s">
        <v>19</v>
      </c>
      <c r="F370" s="234" t="s">
        <v>294</v>
      </c>
      <c r="G370" s="231"/>
      <c r="H370" s="233" t="s">
        <v>19</v>
      </c>
      <c r="I370" s="235"/>
      <c r="J370" s="231"/>
      <c r="K370" s="231"/>
      <c r="L370" s="236"/>
      <c r="M370" s="237"/>
      <c r="N370" s="238"/>
      <c r="O370" s="238"/>
      <c r="P370" s="238"/>
      <c r="Q370" s="238"/>
      <c r="R370" s="238"/>
      <c r="S370" s="238"/>
      <c r="T370" s="23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0" t="s">
        <v>208</v>
      </c>
      <c r="AU370" s="240" t="s">
        <v>82</v>
      </c>
      <c r="AV370" s="13" t="s">
        <v>80</v>
      </c>
      <c r="AW370" s="13" t="s">
        <v>33</v>
      </c>
      <c r="AX370" s="13" t="s">
        <v>72</v>
      </c>
      <c r="AY370" s="240" t="s">
        <v>130</v>
      </c>
    </row>
    <row r="371" s="14" customFormat="1">
      <c r="A371" s="14"/>
      <c r="B371" s="241"/>
      <c r="C371" s="242"/>
      <c r="D371" s="232" t="s">
        <v>208</v>
      </c>
      <c r="E371" s="243" t="s">
        <v>19</v>
      </c>
      <c r="F371" s="244" t="s">
        <v>691</v>
      </c>
      <c r="G371" s="242"/>
      <c r="H371" s="245">
        <v>4</v>
      </c>
      <c r="I371" s="246"/>
      <c r="J371" s="242"/>
      <c r="K371" s="242"/>
      <c r="L371" s="247"/>
      <c r="M371" s="248"/>
      <c r="N371" s="249"/>
      <c r="O371" s="249"/>
      <c r="P371" s="249"/>
      <c r="Q371" s="249"/>
      <c r="R371" s="249"/>
      <c r="S371" s="249"/>
      <c r="T371" s="25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1" t="s">
        <v>208</v>
      </c>
      <c r="AU371" s="251" t="s">
        <v>82</v>
      </c>
      <c r="AV371" s="14" t="s">
        <v>82</v>
      </c>
      <c r="AW371" s="14" t="s">
        <v>33</v>
      </c>
      <c r="AX371" s="14" t="s">
        <v>72</v>
      </c>
      <c r="AY371" s="251" t="s">
        <v>130</v>
      </c>
    </row>
    <row r="372" s="15" customFormat="1">
      <c r="A372" s="15"/>
      <c r="B372" s="252"/>
      <c r="C372" s="253"/>
      <c r="D372" s="232" t="s">
        <v>208</v>
      </c>
      <c r="E372" s="254" t="s">
        <v>19</v>
      </c>
      <c r="F372" s="255" t="s">
        <v>212</v>
      </c>
      <c r="G372" s="253"/>
      <c r="H372" s="256">
        <v>4</v>
      </c>
      <c r="I372" s="257"/>
      <c r="J372" s="253"/>
      <c r="K372" s="253"/>
      <c r="L372" s="258"/>
      <c r="M372" s="259"/>
      <c r="N372" s="260"/>
      <c r="O372" s="260"/>
      <c r="P372" s="260"/>
      <c r="Q372" s="260"/>
      <c r="R372" s="260"/>
      <c r="S372" s="260"/>
      <c r="T372" s="261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2" t="s">
        <v>208</v>
      </c>
      <c r="AU372" s="262" t="s">
        <v>82</v>
      </c>
      <c r="AV372" s="15" t="s">
        <v>144</v>
      </c>
      <c r="AW372" s="15" t="s">
        <v>33</v>
      </c>
      <c r="AX372" s="15" t="s">
        <v>80</v>
      </c>
      <c r="AY372" s="262" t="s">
        <v>130</v>
      </c>
    </row>
    <row r="373" s="2" customFormat="1" ht="16.5" customHeight="1">
      <c r="A373" s="41"/>
      <c r="B373" s="42"/>
      <c r="C373" s="199" t="s">
        <v>535</v>
      </c>
      <c r="D373" s="199" t="s">
        <v>131</v>
      </c>
      <c r="E373" s="200" t="s">
        <v>525</v>
      </c>
      <c r="F373" s="201" t="s">
        <v>526</v>
      </c>
      <c r="G373" s="202" t="s">
        <v>162</v>
      </c>
      <c r="H373" s="203">
        <v>8</v>
      </c>
      <c r="I373" s="204"/>
      <c r="J373" s="205">
        <f>ROUND(I373*H373,2)</f>
        <v>0</v>
      </c>
      <c r="K373" s="201" t="s">
        <v>200</v>
      </c>
      <c r="L373" s="47"/>
      <c r="M373" s="206" t="s">
        <v>19</v>
      </c>
      <c r="N373" s="207" t="s">
        <v>43</v>
      </c>
      <c r="O373" s="87"/>
      <c r="P373" s="208">
        <f>O373*H373</f>
        <v>0</v>
      </c>
      <c r="Q373" s="208">
        <v>0.00115</v>
      </c>
      <c r="R373" s="208">
        <f>Q373*H373</f>
        <v>0.0091999999999999998</v>
      </c>
      <c r="S373" s="208">
        <v>0</v>
      </c>
      <c r="T373" s="209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0" t="s">
        <v>285</v>
      </c>
      <c r="AT373" s="210" t="s">
        <v>131</v>
      </c>
      <c r="AU373" s="210" t="s">
        <v>82</v>
      </c>
      <c r="AY373" s="20" t="s">
        <v>130</v>
      </c>
      <c r="BE373" s="211">
        <f>IF(N373="základní",J373,0)</f>
        <v>0</v>
      </c>
      <c r="BF373" s="211">
        <f>IF(N373="snížená",J373,0)</f>
        <v>0</v>
      </c>
      <c r="BG373" s="211">
        <f>IF(N373="zákl. přenesená",J373,0)</f>
        <v>0</v>
      </c>
      <c r="BH373" s="211">
        <f>IF(N373="sníž. přenesená",J373,0)</f>
        <v>0</v>
      </c>
      <c r="BI373" s="211">
        <f>IF(N373="nulová",J373,0)</f>
        <v>0</v>
      </c>
      <c r="BJ373" s="20" t="s">
        <v>80</v>
      </c>
      <c r="BK373" s="211">
        <f>ROUND(I373*H373,2)</f>
        <v>0</v>
      </c>
      <c r="BL373" s="20" t="s">
        <v>285</v>
      </c>
      <c r="BM373" s="210" t="s">
        <v>1731</v>
      </c>
    </row>
    <row r="374" s="2" customFormat="1">
      <c r="A374" s="41"/>
      <c r="B374" s="42"/>
      <c r="C374" s="43"/>
      <c r="D374" s="225" t="s">
        <v>202</v>
      </c>
      <c r="E374" s="43"/>
      <c r="F374" s="226" t="s">
        <v>528</v>
      </c>
      <c r="G374" s="43"/>
      <c r="H374" s="43"/>
      <c r="I374" s="227"/>
      <c r="J374" s="43"/>
      <c r="K374" s="43"/>
      <c r="L374" s="47"/>
      <c r="M374" s="228"/>
      <c r="N374" s="229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202</v>
      </c>
      <c r="AU374" s="20" t="s">
        <v>82</v>
      </c>
    </row>
    <row r="375" s="13" customFormat="1">
      <c r="A375" s="13"/>
      <c r="B375" s="230"/>
      <c r="C375" s="231"/>
      <c r="D375" s="232" t="s">
        <v>208</v>
      </c>
      <c r="E375" s="233" t="s">
        <v>19</v>
      </c>
      <c r="F375" s="234" t="s">
        <v>529</v>
      </c>
      <c r="G375" s="231"/>
      <c r="H375" s="233" t="s">
        <v>19</v>
      </c>
      <c r="I375" s="235"/>
      <c r="J375" s="231"/>
      <c r="K375" s="231"/>
      <c r="L375" s="236"/>
      <c r="M375" s="237"/>
      <c r="N375" s="238"/>
      <c r="O375" s="238"/>
      <c r="P375" s="238"/>
      <c r="Q375" s="238"/>
      <c r="R375" s="238"/>
      <c r="S375" s="238"/>
      <c r="T375" s="23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0" t="s">
        <v>208</v>
      </c>
      <c r="AU375" s="240" t="s">
        <v>82</v>
      </c>
      <c r="AV375" s="13" t="s">
        <v>80</v>
      </c>
      <c r="AW375" s="13" t="s">
        <v>33</v>
      </c>
      <c r="AX375" s="13" t="s">
        <v>72</v>
      </c>
      <c r="AY375" s="240" t="s">
        <v>130</v>
      </c>
    </row>
    <row r="376" s="14" customFormat="1">
      <c r="A376" s="14"/>
      <c r="B376" s="241"/>
      <c r="C376" s="242"/>
      <c r="D376" s="232" t="s">
        <v>208</v>
      </c>
      <c r="E376" s="243" t="s">
        <v>19</v>
      </c>
      <c r="F376" s="244" t="s">
        <v>794</v>
      </c>
      <c r="G376" s="242"/>
      <c r="H376" s="245">
        <v>8</v>
      </c>
      <c r="I376" s="246"/>
      <c r="J376" s="242"/>
      <c r="K376" s="242"/>
      <c r="L376" s="247"/>
      <c r="M376" s="248"/>
      <c r="N376" s="249"/>
      <c r="O376" s="249"/>
      <c r="P376" s="249"/>
      <c r="Q376" s="249"/>
      <c r="R376" s="249"/>
      <c r="S376" s="249"/>
      <c r="T376" s="25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1" t="s">
        <v>208</v>
      </c>
      <c r="AU376" s="251" t="s">
        <v>82</v>
      </c>
      <c r="AV376" s="14" t="s">
        <v>82</v>
      </c>
      <c r="AW376" s="14" t="s">
        <v>33</v>
      </c>
      <c r="AX376" s="14" t="s">
        <v>72</v>
      </c>
      <c r="AY376" s="251" t="s">
        <v>130</v>
      </c>
    </row>
    <row r="377" s="15" customFormat="1">
      <c r="A377" s="15"/>
      <c r="B377" s="252"/>
      <c r="C377" s="253"/>
      <c r="D377" s="232" t="s">
        <v>208</v>
      </c>
      <c r="E377" s="254" t="s">
        <v>19</v>
      </c>
      <c r="F377" s="255" t="s">
        <v>212</v>
      </c>
      <c r="G377" s="253"/>
      <c r="H377" s="256">
        <v>8</v>
      </c>
      <c r="I377" s="257"/>
      <c r="J377" s="253"/>
      <c r="K377" s="253"/>
      <c r="L377" s="258"/>
      <c r="M377" s="259"/>
      <c r="N377" s="260"/>
      <c r="O377" s="260"/>
      <c r="P377" s="260"/>
      <c r="Q377" s="260"/>
      <c r="R377" s="260"/>
      <c r="S377" s="260"/>
      <c r="T377" s="261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2" t="s">
        <v>208</v>
      </c>
      <c r="AU377" s="262" t="s">
        <v>82</v>
      </c>
      <c r="AV377" s="15" t="s">
        <v>144</v>
      </c>
      <c r="AW377" s="15" t="s">
        <v>33</v>
      </c>
      <c r="AX377" s="15" t="s">
        <v>80</v>
      </c>
      <c r="AY377" s="262" t="s">
        <v>130</v>
      </c>
    </row>
    <row r="378" s="2" customFormat="1" ht="16.5" customHeight="1">
      <c r="A378" s="41"/>
      <c r="B378" s="42"/>
      <c r="C378" s="263" t="s">
        <v>539</v>
      </c>
      <c r="D378" s="263" t="s">
        <v>213</v>
      </c>
      <c r="E378" s="264" t="s">
        <v>532</v>
      </c>
      <c r="F378" s="265" t="s">
        <v>533</v>
      </c>
      <c r="G378" s="266" t="s">
        <v>162</v>
      </c>
      <c r="H378" s="267">
        <v>4</v>
      </c>
      <c r="I378" s="268"/>
      <c r="J378" s="269">
        <f>ROUND(I378*H378,2)</f>
        <v>0</v>
      </c>
      <c r="K378" s="265" t="s">
        <v>200</v>
      </c>
      <c r="L378" s="270"/>
      <c r="M378" s="271" t="s">
        <v>19</v>
      </c>
      <c r="N378" s="272" t="s">
        <v>43</v>
      </c>
      <c r="O378" s="87"/>
      <c r="P378" s="208">
        <f>O378*H378</f>
        <v>0</v>
      </c>
      <c r="Q378" s="208">
        <v>0.00148</v>
      </c>
      <c r="R378" s="208">
        <f>Q378*H378</f>
        <v>0.0059199999999999999</v>
      </c>
      <c r="S378" s="208">
        <v>0</v>
      </c>
      <c r="T378" s="209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0" t="s">
        <v>306</v>
      </c>
      <c r="AT378" s="210" t="s">
        <v>213</v>
      </c>
      <c r="AU378" s="210" t="s">
        <v>82</v>
      </c>
      <c r="AY378" s="20" t="s">
        <v>130</v>
      </c>
      <c r="BE378" s="211">
        <f>IF(N378="základní",J378,0)</f>
        <v>0</v>
      </c>
      <c r="BF378" s="211">
        <f>IF(N378="snížená",J378,0)</f>
        <v>0</v>
      </c>
      <c r="BG378" s="211">
        <f>IF(N378="zákl. přenesená",J378,0)</f>
        <v>0</v>
      </c>
      <c r="BH378" s="211">
        <f>IF(N378="sníž. přenesená",J378,0)</f>
        <v>0</v>
      </c>
      <c r="BI378" s="211">
        <f>IF(N378="nulová",J378,0)</f>
        <v>0</v>
      </c>
      <c r="BJ378" s="20" t="s">
        <v>80</v>
      </c>
      <c r="BK378" s="211">
        <f>ROUND(I378*H378,2)</f>
        <v>0</v>
      </c>
      <c r="BL378" s="20" t="s">
        <v>285</v>
      </c>
      <c r="BM378" s="210" t="s">
        <v>1732</v>
      </c>
    </row>
    <row r="379" s="13" customFormat="1">
      <c r="A379" s="13"/>
      <c r="B379" s="230"/>
      <c r="C379" s="231"/>
      <c r="D379" s="232" t="s">
        <v>208</v>
      </c>
      <c r="E379" s="233" t="s">
        <v>19</v>
      </c>
      <c r="F379" s="234" t="s">
        <v>217</v>
      </c>
      <c r="G379" s="231"/>
      <c r="H379" s="233" t="s">
        <v>19</v>
      </c>
      <c r="I379" s="235"/>
      <c r="J379" s="231"/>
      <c r="K379" s="231"/>
      <c r="L379" s="236"/>
      <c r="M379" s="237"/>
      <c r="N379" s="238"/>
      <c r="O379" s="238"/>
      <c r="P379" s="238"/>
      <c r="Q379" s="238"/>
      <c r="R379" s="238"/>
      <c r="S379" s="238"/>
      <c r="T379" s="23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0" t="s">
        <v>208</v>
      </c>
      <c r="AU379" s="240" t="s">
        <v>82</v>
      </c>
      <c r="AV379" s="13" t="s">
        <v>80</v>
      </c>
      <c r="AW379" s="13" t="s">
        <v>33</v>
      </c>
      <c r="AX379" s="13" t="s">
        <v>72</v>
      </c>
      <c r="AY379" s="240" t="s">
        <v>130</v>
      </c>
    </row>
    <row r="380" s="14" customFormat="1">
      <c r="A380" s="14"/>
      <c r="B380" s="241"/>
      <c r="C380" s="242"/>
      <c r="D380" s="232" t="s">
        <v>208</v>
      </c>
      <c r="E380" s="243" t="s">
        <v>19</v>
      </c>
      <c r="F380" s="244" t="s">
        <v>691</v>
      </c>
      <c r="G380" s="242"/>
      <c r="H380" s="245">
        <v>4</v>
      </c>
      <c r="I380" s="246"/>
      <c r="J380" s="242"/>
      <c r="K380" s="242"/>
      <c r="L380" s="247"/>
      <c r="M380" s="248"/>
      <c r="N380" s="249"/>
      <c r="O380" s="249"/>
      <c r="P380" s="249"/>
      <c r="Q380" s="249"/>
      <c r="R380" s="249"/>
      <c r="S380" s="249"/>
      <c r="T380" s="25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1" t="s">
        <v>208</v>
      </c>
      <c r="AU380" s="251" t="s">
        <v>82</v>
      </c>
      <c r="AV380" s="14" t="s">
        <v>82</v>
      </c>
      <c r="AW380" s="14" t="s">
        <v>33</v>
      </c>
      <c r="AX380" s="14" t="s">
        <v>72</v>
      </c>
      <c r="AY380" s="251" t="s">
        <v>130</v>
      </c>
    </row>
    <row r="381" s="15" customFormat="1">
      <c r="A381" s="15"/>
      <c r="B381" s="252"/>
      <c r="C381" s="253"/>
      <c r="D381" s="232" t="s">
        <v>208</v>
      </c>
      <c r="E381" s="254" t="s">
        <v>19</v>
      </c>
      <c r="F381" s="255" t="s">
        <v>212</v>
      </c>
      <c r="G381" s="253"/>
      <c r="H381" s="256">
        <v>4</v>
      </c>
      <c r="I381" s="257"/>
      <c r="J381" s="253"/>
      <c r="K381" s="253"/>
      <c r="L381" s="258"/>
      <c r="M381" s="259"/>
      <c r="N381" s="260"/>
      <c r="O381" s="260"/>
      <c r="P381" s="260"/>
      <c r="Q381" s="260"/>
      <c r="R381" s="260"/>
      <c r="S381" s="260"/>
      <c r="T381" s="261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2" t="s">
        <v>208</v>
      </c>
      <c r="AU381" s="262" t="s">
        <v>82</v>
      </c>
      <c r="AV381" s="15" t="s">
        <v>144</v>
      </c>
      <c r="AW381" s="15" t="s">
        <v>33</v>
      </c>
      <c r="AX381" s="15" t="s">
        <v>80</v>
      </c>
      <c r="AY381" s="262" t="s">
        <v>130</v>
      </c>
    </row>
    <row r="382" s="2" customFormat="1" ht="16.5" customHeight="1">
      <c r="A382" s="41"/>
      <c r="B382" s="42"/>
      <c r="C382" s="263" t="s">
        <v>544</v>
      </c>
      <c r="D382" s="263" t="s">
        <v>213</v>
      </c>
      <c r="E382" s="264" t="s">
        <v>536</v>
      </c>
      <c r="F382" s="265" t="s">
        <v>537</v>
      </c>
      <c r="G382" s="266" t="s">
        <v>162</v>
      </c>
      <c r="H382" s="267">
        <v>4</v>
      </c>
      <c r="I382" s="268"/>
      <c r="J382" s="269">
        <f>ROUND(I382*H382,2)</f>
        <v>0</v>
      </c>
      <c r="K382" s="265" t="s">
        <v>200</v>
      </c>
      <c r="L382" s="270"/>
      <c r="M382" s="271" t="s">
        <v>19</v>
      </c>
      <c r="N382" s="272" t="s">
        <v>43</v>
      </c>
      <c r="O382" s="87"/>
      <c r="P382" s="208">
        <f>O382*H382</f>
        <v>0</v>
      </c>
      <c r="Q382" s="208">
        <v>0.00247</v>
      </c>
      <c r="R382" s="208">
        <f>Q382*H382</f>
        <v>0.0098799999999999999</v>
      </c>
      <c r="S382" s="208">
        <v>0</v>
      </c>
      <c r="T382" s="209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0" t="s">
        <v>306</v>
      </c>
      <c r="AT382" s="210" t="s">
        <v>213</v>
      </c>
      <c r="AU382" s="210" t="s">
        <v>82</v>
      </c>
      <c r="AY382" s="20" t="s">
        <v>130</v>
      </c>
      <c r="BE382" s="211">
        <f>IF(N382="základní",J382,0)</f>
        <v>0</v>
      </c>
      <c r="BF382" s="211">
        <f>IF(N382="snížená",J382,0)</f>
        <v>0</v>
      </c>
      <c r="BG382" s="211">
        <f>IF(N382="zákl. přenesená",J382,0)</f>
        <v>0</v>
      </c>
      <c r="BH382" s="211">
        <f>IF(N382="sníž. přenesená",J382,0)</f>
        <v>0</v>
      </c>
      <c r="BI382" s="211">
        <f>IF(N382="nulová",J382,0)</f>
        <v>0</v>
      </c>
      <c r="BJ382" s="20" t="s">
        <v>80</v>
      </c>
      <c r="BK382" s="211">
        <f>ROUND(I382*H382,2)</f>
        <v>0</v>
      </c>
      <c r="BL382" s="20" t="s">
        <v>285</v>
      </c>
      <c r="BM382" s="210" t="s">
        <v>1733</v>
      </c>
    </row>
    <row r="383" s="13" customFormat="1">
      <c r="A383" s="13"/>
      <c r="B383" s="230"/>
      <c r="C383" s="231"/>
      <c r="D383" s="232" t="s">
        <v>208</v>
      </c>
      <c r="E383" s="233" t="s">
        <v>19</v>
      </c>
      <c r="F383" s="234" t="s">
        <v>217</v>
      </c>
      <c r="G383" s="231"/>
      <c r="H383" s="233" t="s">
        <v>19</v>
      </c>
      <c r="I383" s="235"/>
      <c r="J383" s="231"/>
      <c r="K383" s="231"/>
      <c r="L383" s="236"/>
      <c r="M383" s="237"/>
      <c r="N383" s="238"/>
      <c r="O383" s="238"/>
      <c r="P383" s="238"/>
      <c r="Q383" s="238"/>
      <c r="R383" s="238"/>
      <c r="S383" s="238"/>
      <c r="T383" s="23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0" t="s">
        <v>208</v>
      </c>
      <c r="AU383" s="240" t="s">
        <v>82</v>
      </c>
      <c r="AV383" s="13" t="s">
        <v>80</v>
      </c>
      <c r="AW383" s="13" t="s">
        <v>33</v>
      </c>
      <c r="AX383" s="13" t="s">
        <v>72</v>
      </c>
      <c r="AY383" s="240" t="s">
        <v>130</v>
      </c>
    </row>
    <row r="384" s="14" customFormat="1">
      <c r="A384" s="14"/>
      <c r="B384" s="241"/>
      <c r="C384" s="242"/>
      <c r="D384" s="232" t="s">
        <v>208</v>
      </c>
      <c r="E384" s="243" t="s">
        <v>19</v>
      </c>
      <c r="F384" s="244" t="s">
        <v>691</v>
      </c>
      <c r="G384" s="242"/>
      <c r="H384" s="245">
        <v>4</v>
      </c>
      <c r="I384" s="246"/>
      <c r="J384" s="242"/>
      <c r="K384" s="242"/>
      <c r="L384" s="247"/>
      <c r="M384" s="248"/>
      <c r="N384" s="249"/>
      <c r="O384" s="249"/>
      <c r="P384" s="249"/>
      <c r="Q384" s="249"/>
      <c r="R384" s="249"/>
      <c r="S384" s="249"/>
      <c r="T384" s="25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1" t="s">
        <v>208</v>
      </c>
      <c r="AU384" s="251" t="s">
        <v>82</v>
      </c>
      <c r="AV384" s="14" t="s">
        <v>82</v>
      </c>
      <c r="AW384" s="14" t="s">
        <v>33</v>
      </c>
      <c r="AX384" s="14" t="s">
        <v>72</v>
      </c>
      <c r="AY384" s="251" t="s">
        <v>130</v>
      </c>
    </row>
    <row r="385" s="15" customFormat="1">
      <c r="A385" s="15"/>
      <c r="B385" s="252"/>
      <c r="C385" s="253"/>
      <c r="D385" s="232" t="s">
        <v>208</v>
      </c>
      <c r="E385" s="254" t="s">
        <v>19</v>
      </c>
      <c r="F385" s="255" t="s">
        <v>212</v>
      </c>
      <c r="G385" s="253"/>
      <c r="H385" s="256">
        <v>4</v>
      </c>
      <c r="I385" s="257"/>
      <c r="J385" s="253"/>
      <c r="K385" s="253"/>
      <c r="L385" s="258"/>
      <c r="M385" s="259"/>
      <c r="N385" s="260"/>
      <c r="O385" s="260"/>
      <c r="P385" s="260"/>
      <c r="Q385" s="260"/>
      <c r="R385" s="260"/>
      <c r="S385" s="260"/>
      <c r="T385" s="261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2" t="s">
        <v>208</v>
      </c>
      <c r="AU385" s="262" t="s">
        <v>82</v>
      </c>
      <c r="AV385" s="15" t="s">
        <v>144</v>
      </c>
      <c r="AW385" s="15" t="s">
        <v>33</v>
      </c>
      <c r="AX385" s="15" t="s">
        <v>80</v>
      </c>
      <c r="AY385" s="262" t="s">
        <v>130</v>
      </c>
    </row>
    <row r="386" s="2" customFormat="1" ht="16.5" customHeight="1">
      <c r="A386" s="41"/>
      <c r="B386" s="42"/>
      <c r="C386" s="199" t="s">
        <v>551</v>
      </c>
      <c r="D386" s="199" t="s">
        <v>131</v>
      </c>
      <c r="E386" s="200" t="s">
        <v>540</v>
      </c>
      <c r="F386" s="201" t="s">
        <v>541</v>
      </c>
      <c r="G386" s="202" t="s">
        <v>162</v>
      </c>
      <c r="H386" s="203">
        <v>17</v>
      </c>
      <c r="I386" s="204"/>
      <c r="J386" s="205">
        <f>ROUND(I386*H386,2)</f>
        <v>0</v>
      </c>
      <c r="K386" s="201" t="s">
        <v>19</v>
      </c>
      <c r="L386" s="47"/>
      <c r="M386" s="206" t="s">
        <v>19</v>
      </c>
      <c r="N386" s="207" t="s">
        <v>43</v>
      </c>
      <c r="O386" s="87"/>
      <c r="P386" s="208">
        <f>O386*H386</f>
        <v>0</v>
      </c>
      <c r="Q386" s="208">
        <v>0</v>
      </c>
      <c r="R386" s="208">
        <f>Q386*H386</f>
        <v>0</v>
      </c>
      <c r="S386" s="208">
        <v>0</v>
      </c>
      <c r="T386" s="209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0" t="s">
        <v>285</v>
      </c>
      <c r="AT386" s="210" t="s">
        <v>131</v>
      </c>
      <c r="AU386" s="210" t="s">
        <v>82</v>
      </c>
      <c r="AY386" s="20" t="s">
        <v>130</v>
      </c>
      <c r="BE386" s="211">
        <f>IF(N386="základní",J386,0)</f>
        <v>0</v>
      </c>
      <c r="BF386" s="211">
        <f>IF(N386="snížená",J386,0)</f>
        <v>0</v>
      </c>
      <c r="BG386" s="211">
        <f>IF(N386="zákl. přenesená",J386,0)</f>
        <v>0</v>
      </c>
      <c r="BH386" s="211">
        <f>IF(N386="sníž. přenesená",J386,0)</f>
        <v>0</v>
      </c>
      <c r="BI386" s="211">
        <f>IF(N386="nulová",J386,0)</f>
        <v>0</v>
      </c>
      <c r="BJ386" s="20" t="s">
        <v>80</v>
      </c>
      <c r="BK386" s="211">
        <f>ROUND(I386*H386,2)</f>
        <v>0</v>
      </c>
      <c r="BL386" s="20" t="s">
        <v>285</v>
      </c>
      <c r="BM386" s="210" t="s">
        <v>1734</v>
      </c>
    </row>
    <row r="387" s="13" customFormat="1">
      <c r="A387" s="13"/>
      <c r="B387" s="230"/>
      <c r="C387" s="231"/>
      <c r="D387" s="232" t="s">
        <v>208</v>
      </c>
      <c r="E387" s="233" t="s">
        <v>19</v>
      </c>
      <c r="F387" s="234" t="s">
        <v>529</v>
      </c>
      <c r="G387" s="231"/>
      <c r="H387" s="233" t="s">
        <v>19</v>
      </c>
      <c r="I387" s="235"/>
      <c r="J387" s="231"/>
      <c r="K387" s="231"/>
      <c r="L387" s="236"/>
      <c r="M387" s="237"/>
      <c r="N387" s="238"/>
      <c r="O387" s="238"/>
      <c r="P387" s="238"/>
      <c r="Q387" s="238"/>
      <c r="R387" s="238"/>
      <c r="S387" s="238"/>
      <c r="T387" s="239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0" t="s">
        <v>208</v>
      </c>
      <c r="AU387" s="240" t="s">
        <v>82</v>
      </c>
      <c r="AV387" s="13" t="s">
        <v>80</v>
      </c>
      <c r="AW387" s="13" t="s">
        <v>33</v>
      </c>
      <c r="AX387" s="13" t="s">
        <v>72</v>
      </c>
      <c r="AY387" s="240" t="s">
        <v>130</v>
      </c>
    </row>
    <row r="388" s="14" customFormat="1">
      <c r="A388" s="14"/>
      <c r="B388" s="241"/>
      <c r="C388" s="242"/>
      <c r="D388" s="232" t="s">
        <v>208</v>
      </c>
      <c r="E388" s="243" t="s">
        <v>19</v>
      </c>
      <c r="F388" s="244" t="s">
        <v>798</v>
      </c>
      <c r="G388" s="242"/>
      <c r="H388" s="245">
        <v>8</v>
      </c>
      <c r="I388" s="246"/>
      <c r="J388" s="242"/>
      <c r="K388" s="242"/>
      <c r="L388" s="247"/>
      <c r="M388" s="248"/>
      <c r="N388" s="249"/>
      <c r="O388" s="249"/>
      <c r="P388" s="249"/>
      <c r="Q388" s="249"/>
      <c r="R388" s="249"/>
      <c r="S388" s="249"/>
      <c r="T388" s="250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1" t="s">
        <v>208</v>
      </c>
      <c r="AU388" s="251" t="s">
        <v>82</v>
      </c>
      <c r="AV388" s="14" t="s">
        <v>82</v>
      </c>
      <c r="AW388" s="14" t="s">
        <v>33</v>
      </c>
      <c r="AX388" s="14" t="s">
        <v>72</v>
      </c>
      <c r="AY388" s="251" t="s">
        <v>130</v>
      </c>
    </row>
    <row r="389" s="13" customFormat="1">
      <c r="A389" s="13"/>
      <c r="B389" s="230"/>
      <c r="C389" s="231"/>
      <c r="D389" s="232" t="s">
        <v>208</v>
      </c>
      <c r="E389" s="233" t="s">
        <v>19</v>
      </c>
      <c r="F389" s="234" t="s">
        <v>799</v>
      </c>
      <c r="G389" s="231"/>
      <c r="H389" s="233" t="s">
        <v>19</v>
      </c>
      <c r="I389" s="235"/>
      <c r="J389" s="231"/>
      <c r="K389" s="231"/>
      <c r="L389" s="236"/>
      <c r="M389" s="237"/>
      <c r="N389" s="238"/>
      <c r="O389" s="238"/>
      <c r="P389" s="238"/>
      <c r="Q389" s="238"/>
      <c r="R389" s="238"/>
      <c r="S389" s="238"/>
      <c r="T389" s="23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0" t="s">
        <v>208</v>
      </c>
      <c r="AU389" s="240" t="s">
        <v>82</v>
      </c>
      <c r="AV389" s="13" t="s">
        <v>80</v>
      </c>
      <c r="AW389" s="13" t="s">
        <v>33</v>
      </c>
      <c r="AX389" s="13" t="s">
        <v>72</v>
      </c>
      <c r="AY389" s="240" t="s">
        <v>130</v>
      </c>
    </row>
    <row r="390" s="14" customFormat="1">
      <c r="A390" s="14"/>
      <c r="B390" s="241"/>
      <c r="C390" s="242"/>
      <c r="D390" s="232" t="s">
        <v>208</v>
      </c>
      <c r="E390" s="243" t="s">
        <v>19</v>
      </c>
      <c r="F390" s="244" t="s">
        <v>1661</v>
      </c>
      <c r="G390" s="242"/>
      <c r="H390" s="245">
        <v>9</v>
      </c>
      <c r="I390" s="246"/>
      <c r="J390" s="242"/>
      <c r="K390" s="242"/>
      <c r="L390" s="247"/>
      <c r="M390" s="248"/>
      <c r="N390" s="249"/>
      <c r="O390" s="249"/>
      <c r="P390" s="249"/>
      <c r="Q390" s="249"/>
      <c r="R390" s="249"/>
      <c r="S390" s="249"/>
      <c r="T390" s="250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1" t="s">
        <v>208</v>
      </c>
      <c r="AU390" s="251" t="s">
        <v>82</v>
      </c>
      <c r="AV390" s="14" t="s">
        <v>82</v>
      </c>
      <c r="AW390" s="14" t="s">
        <v>33</v>
      </c>
      <c r="AX390" s="14" t="s">
        <v>72</v>
      </c>
      <c r="AY390" s="251" t="s">
        <v>130</v>
      </c>
    </row>
    <row r="391" s="15" customFormat="1">
      <c r="A391" s="15"/>
      <c r="B391" s="252"/>
      <c r="C391" s="253"/>
      <c r="D391" s="232" t="s">
        <v>208</v>
      </c>
      <c r="E391" s="254" t="s">
        <v>19</v>
      </c>
      <c r="F391" s="255" t="s">
        <v>212</v>
      </c>
      <c r="G391" s="253"/>
      <c r="H391" s="256">
        <v>17</v>
      </c>
      <c r="I391" s="257"/>
      <c r="J391" s="253"/>
      <c r="K391" s="253"/>
      <c r="L391" s="258"/>
      <c r="M391" s="259"/>
      <c r="N391" s="260"/>
      <c r="O391" s="260"/>
      <c r="P391" s="260"/>
      <c r="Q391" s="260"/>
      <c r="R391" s="260"/>
      <c r="S391" s="260"/>
      <c r="T391" s="261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2" t="s">
        <v>208</v>
      </c>
      <c r="AU391" s="262" t="s">
        <v>82</v>
      </c>
      <c r="AV391" s="15" t="s">
        <v>144</v>
      </c>
      <c r="AW391" s="15" t="s">
        <v>33</v>
      </c>
      <c r="AX391" s="15" t="s">
        <v>80</v>
      </c>
      <c r="AY391" s="262" t="s">
        <v>130</v>
      </c>
    </row>
    <row r="392" s="2" customFormat="1" ht="24.15" customHeight="1">
      <c r="A392" s="41"/>
      <c r="B392" s="42"/>
      <c r="C392" s="199" t="s">
        <v>556</v>
      </c>
      <c r="D392" s="199" t="s">
        <v>131</v>
      </c>
      <c r="E392" s="200" t="s">
        <v>800</v>
      </c>
      <c r="F392" s="201" t="s">
        <v>801</v>
      </c>
      <c r="G392" s="202" t="s">
        <v>443</v>
      </c>
      <c r="H392" s="284"/>
      <c r="I392" s="204"/>
      <c r="J392" s="205">
        <f>ROUND(I392*H392,2)</f>
        <v>0</v>
      </c>
      <c r="K392" s="201" t="s">
        <v>200</v>
      </c>
      <c r="L392" s="47"/>
      <c r="M392" s="206" t="s">
        <v>19</v>
      </c>
      <c r="N392" s="207" t="s">
        <v>43</v>
      </c>
      <c r="O392" s="87"/>
      <c r="P392" s="208">
        <f>O392*H392</f>
        <v>0</v>
      </c>
      <c r="Q392" s="208">
        <v>0</v>
      </c>
      <c r="R392" s="208">
        <f>Q392*H392</f>
        <v>0</v>
      </c>
      <c r="S392" s="208">
        <v>0</v>
      </c>
      <c r="T392" s="209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0" t="s">
        <v>285</v>
      </c>
      <c r="AT392" s="210" t="s">
        <v>131</v>
      </c>
      <c r="AU392" s="210" t="s">
        <v>82</v>
      </c>
      <c r="AY392" s="20" t="s">
        <v>130</v>
      </c>
      <c r="BE392" s="211">
        <f>IF(N392="základní",J392,0)</f>
        <v>0</v>
      </c>
      <c r="BF392" s="211">
        <f>IF(N392="snížená",J392,0)</f>
        <v>0</v>
      </c>
      <c r="BG392" s="211">
        <f>IF(N392="zákl. přenesená",J392,0)</f>
        <v>0</v>
      </c>
      <c r="BH392" s="211">
        <f>IF(N392="sníž. přenesená",J392,0)</f>
        <v>0</v>
      </c>
      <c r="BI392" s="211">
        <f>IF(N392="nulová",J392,0)</f>
        <v>0</v>
      </c>
      <c r="BJ392" s="20" t="s">
        <v>80</v>
      </c>
      <c r="BK392" s="211">
        <f>ROUND(I392*H392,2)</f>
        <v>0</v>
      </c>
      <c r="BL392" s="20" t="s">
        <v>285</v>
      </c>
      <c r="BM392" s="210" t="s">
        <v>1735</v>
      </c>
    </row>
    <row r="393" s="2" customFormat="1">
      <c r="A393" s="41"/>
      <c r="B393" s="42"/>
      <c r="C393" s="43"/>
      <c r="D393" s="225" t="s">
        <v>202</v>
      </c>
      <c r="E393" s="43"/>
      <c r="F393" s="226" t="s">
        <v>803</v>
      </c>
      <c r="G393" s="43"/>
      <c r="H393" s="43"/>
      <c r="I393" s="227"/>
      <c r="J393" s="43"/>
      <c r="K393" s="43"/>
      <c r="L393" s="47"/>
      <c r="M393" s="228"/>
      <c r="N393" s="229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202</v>
      </c>
      <c r="AU393" s="20" t="s">
        <v>82</v>
      </c>
    </row>
    <row r="394" s="11" customFormat="1" ht="22.8" customHeight="1">
      <c r="A394" s="11"/>
      <c r="B394" s="185"/>
      <c r="C394" s="186"/>
      <c r="D394" s="187" t="s">
        <v>71</v>
      </c>
      <c r="E394" s="223" t="s">
        <v>549</v>
      </c>
      <c r="F394" s="223" t="s">
        <v>550</v>
      </c>
      <c r="G394" s="186"/>
      <c r="H394" s="186"/>
      <c r="I394" s="189"/>
      <c r="J394" s="224">
        <f>BK394</f>
        <v>0</v>
      </c>
      <c r="K394" s="186"/>
      <c r="L394" s="191"/>
      <c r="M394" s="192"/>
      <c r="N394" s="193"/>
      <c r="O394" s="193"/>
      <c r="P394" s="194">
        <f>SUM(P395:P412)</f>
        <v>0</v>
      </c>
      <c r="Q394" s="193"/>
      <c r="R394" s="194">
        <f>SUM(R395:R412)</f>
        <v>0.084092</v>
      </c>
      <c r="S394" s="193"/>
      <c r="T394" s="195">
        <f>SUM(T395:T412)</f>
        <v>0.12413639999999999</v>
      </c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R394" s="196" t="s">
        <v>82</v>
      </c>
      <c r="AT394" s="197" t="s">
        <v>71</v>
      </c>
      <c r="AU394" s="197" t="s">
        <v>80</v>
      </c>
      <c r="AY394" s="196" t="s">
        <v>130</v>
      </c>
      <c r="BK394" s="198">
        <f>SUM(BK395:BK412)</f>
        <v>0</v>
      </c>
    </row>
    <row r="395" s="2" customFormat="1" ht="24.15" customHeight="1">
      <c r="A395" s="41"/>
      <c r="B395" s="42"/>
      <c r="C395" s="199" t="s">
        <v>564</v>
      </c>
      <c r="D395" s="199" t="s">
        <v>131</v>
      </c>
      <c r="E395" s="200" t="s">
        <v>552</v>
      </c>
      <c r="F395" s="201" t="s">
        <v>553</v>
      </c>
      <c r="G395" s="202" t="s">
        <v>554</v>
      </c>
      <c r="H395" s="203">
        <v>1</v>
      </c>
      <c r="I395" s="204"/>
      <c r="J395" s="205">
        <f>ROUND(I395*H395,2)</f>
        <v>0</v>
      </c>
      <c r="K395" s="201" t="s">
        <v>19</v>
      </c>
      <c r="L395" s="47"/>
      <c r="M395" s="206" t="s">
        <v>19</v>
      </c>
      <c r="N395" s="207" t="s">
        <v>43</v>
      </c>
      <c r="O395" s="87"/>
      <c r="P395" s="208">
        <f>O395*H395</f>
        <v>0</v>
      </c>
      <c r="Q395" s="208">
        <v>0</v>
      </c>
      <c r="R395" s="208">
        <f>Q395*H395</f>
        <v>0</v>
      </c>
      <c r="S395" s="208">
        <v>0</v>
      </c>
      <c r="T395" s="209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0" t="s">
        <v>285</v>
      </c>
      <c r="AT395" s="210" t="s">
        <v>131</v>
      </c>
      <c r="AU395" s="210" t="s">
        <v>82</v>
      </c>
      <c r="AY395" s="20" t="s">
        <v>130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20" t="s">
        <v>80</v>
      </c>
      <c r="BK395" s="211">
        <f>ROUND(I395*H395,2)</f>
        <v>0</v>
      </c>
      <c r="BL395" s="20" t="s">
        <v>285</v>
      </c>
      <c r="BM395" s="210" t="s">
        <v>1736</v>
      </c>
    </row>
    <row r="396" s="2" customFormat="1" ht="16.5" customHeight="1">
      <c r="A396" s="41"/>
      <c r="B396" s="42"/>
      <c r="C396" s="199" t="s">
        <v>572</v>
      </c>
      <c r="D396" s="199" t="s">
        <v>131</v>
      </c>
      <c r="E396" s="200" t="s">
        <v>970</v>
      </c>
      <c r="F396" s="201" t="s">
        <v>971</v>
      </c>
      <c r="G396" s="202" t="s">
        <v>328</v>
      </c>
      <c r="H396" s="203">
        <v>200.22</v>
      </c>
      <c r="I396" s="204"/>
      <c r="J396" s="205">
        <f>ROUND(I396*H396,2)</f>
        <v>0</v>
      </c>
      <c r="K396" s="201" t="s">
        <v>200</v>
      </c>
      <c r="L396" s="47"/>
      <c r="M396" s="206" t="s">
        <v>19</v>
      </c>
      <c r="N396" s="207" t="s">
        <v>43</v>
      </c>
      <c r="O396" s="87"/>
      <c r="P396" s="208">
        <f>O396*H396</f>
        <v>0</v>
      </c>
      <c r="Q396" s="208">
        <v>0</v>
      </c>
      <c r="R396" s="208">
        <f>Q396*H396</f>
        <v>0</v>
      </c>
      <c r="S396" s="208">
        <v>0</v>
      </c>
      <c r="T396" s="209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0" t="s">
        <v>285</v>
      </c>
      <c r="AT396" s="210" t="s">
        <v>131</v>
      </c>
      <c r="AU396" s="210" t="s">
        <v>82</v>
      </c>
      <c r="AY396" s="20" t="s">
        <v>130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20" t="s">
        <v>80</v>
      </c>
      <c r="BK396" s="211">
        <f>ROUND(I396*H396,2)</f>
        <v>0</v>
      </c>
      <c r="BL396" s="20" t="s">
        <v>285</v>
      </c>
      <c r="BM396" s="210" t="s">
        <v>1737</v>
      </c>
    </row>
    <row r="397" s="2" customFormat="1">
      <c r="A397" s="41"/>
      <c r="B397" s="42"/>
      <c r="C397" s="43"/>
      <c r="D397" s="225" t="s">
        <v>202</v>
      </c>
      <c r="E397" s="43"/>
      <c r="F397" s="226" t="s">
        <v>973</v>
      </c>
      <c r="G397" s="43"/>
      <c r="H397" s="43"/>
      <c r="I397" s="227"/>
      <c r="J397" s="43"/>
      <c r="K397" s="43"/>
      <c r="L397" s="47"/>
      <c r="M397" s="228"/>
      <c r="N397" s="229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202</v>
      </c>
      <c r="AU397" s="20" t="s">
        <v>82</v>
      </c>
    </row>
    <row r="398" s="13" customFormat="1">
      <c r="A398" s="13"/>
      <c r="B398" s="230"/>
      <c r="C398" s="231"/>
      <c r="D398" s="232" t="s">
        <v>208</v>
      </c>
      <c r="E398" s="233" t="s">
        <v>19</v>
      </c>
      <c r="F398" s="234" t="s">
        <v>577</v>
      </c>
      <c r="G398" s="231"/>
      <c r="H398" s="233" t="s">
        <v>19</v>
      </c>
      <c r="I398" s="235"/>
      <c r="J398" s="231"/>
      <c r="K398" s="231"/>
      <c r="L398" s="236"/>
      <c r="M398" s="237"/>
      <c r="N398" s="238"/>
      <c r="O398" s="238"/>
      <c r="P398" s="238"/>
      <c r="Q398" s="238"/>
      <c r="R398" s="238"/>
      <c r="S398" s="238"/>
      <c r="T398" s="23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0" t="s">
        <v>208</v>
      </c>
      <c r="AU398" s="240" t="s">
        <v>82</v>
      </c>
      <c r="AV398" s="13" t="s">
        <v>80</v>
      </c>
      <c r="AW398" s="13" t="s">
        <v>33</v>
      </c>
      <c r="AX398" s="13" t="s">
        <v>72</v>
      </c>
      <c r="AY398" s="240" t="s">
        <v>130</v>
      </c>
    </row>
    <row r="399" s="14" customFormat="1">
      <c r="A399" s="14"/>
      <c r="B399" s="241"/>
      <c r="C399" s="242"/>
      <c r="D399" s="232" t="s">
        <v>208</v>
      </c>
      <c r="E399" s="243" t="s">
        <v>19</v>
      </c>
      <c r="F399" s="244" t="s">
        <v>1738</v>
      </c>
      <c r="G399" s="242"/>
      <c r="H399" s="245">
        <v>200.22</v>
      </c>
      <c r="I399" s="246"/>
      <c r="J399" s="242"/>
      <c r="K399" s="242"/>
      <c r="L399" s="247"/>
      <c r="M399" s="248"/>
      <c r="N399" s="249"/>
      <c r="O399" s="249"/>
      <c r="P399" s="249"/>
      <c r="Q399" s="249"/>
      <c r="R399" s="249"/>
      <c r="S399" s="249"/>
      <c r="T399" s="25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1" t="s">
        <v>208</v>
      </c>
      <c r="AU399" s="251" t="s">
        <v>82</v>
      </c>
      <c r="AV399" s="14" t="s">
        <v>82</v>
      </c>
      <c r="AW399" s="14" t="s">
        <v>33</v>
      </c>
      <c r="AX399" s="14" t="s">
        <v>72</v>
      </c>
      <c r="AY399" s="251" t="s">
        <v>130</v>
      </c>
    </row>
    <row r="400" s="15" customFormat="1">
      <c r="A400" s="15"/>
      <c r="B400" s="252"/>
      <c r="C400" s="253"/>
      <c r="D400" s="232" t="s">
        <v>208</v>
      </c>
      <c r="E400" s="254" t="s">
        <v>19</v>
      </c>
      <c r="F400" s="255" t="s">
        <v>212</v>
      </c>
      <c r="G400" s="253"/>
      <c r="H400" s="256">
        <v>200.22</v>
      </c>
      <c r="I400" s="257"/>
      <c r="J400" s="253"/>
      <c r="K400" s="253"/>
      <c r="L400" s="258"/>
      <c r="M400" s="259"/>
      <c r="N400" s="260"/>
      <c r="O400" s="260"/>
      <c r="P400" s="260"/>
      <c r="Q400" s="260"/>
      <c r="R400" s="260"/>
      <c r="S400" s="260"/>
      <c r="T400" s="261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2" t="s">
        <v>208</v>
      </c>
      <c r="AU400" s="262" t="s">
        <v>82</v>
      </c>
      <c r="AV400" s="15" t="s">
        <v>144</v>
      </c>
      <c r="AW400" s="15" t="s">
        <v>33</v>
      </c>
      <c r="AX400" s="15" t="s">
        <v>80</v>
      </c>
      <c r="AY400" s="262" t="s">
        <v>130</v>
      </c>
    </row>
    <row r="401" s="2" customFormat="1" ht="16.5" customHeight="1">
      <c r="A401" s="41"/>
      <c r="B401" s="42"/>
      <c r="C401" s="263" t="s">
        <v>195</v>
      </c>
      <c r="D401" s="263" t="s">
        <v>213</v>
      </c>
      <c r="E401" s="264" t="s">
        <v>565</v>
      </c>
      <c r="F401" s="265" t="s">
        <v>566</v>
      </c>
      <c r="G401" s="266" t="s">
        <v>567</v>
      </c>
      <c r="H401" s="267">
        <v>84.091999999999999</v>
      </c>
      <c r="I401" s="268"/>
      <c r="J401" s="269">
        <f>ROUND(I401*H401,2)</f>
        <v>0</v>
      </c>
      <c r="K401" s="265" t="s">
        <v>200</v>
      </c>
      <c r="L401" s="270"/>
      <c r="M401" s="271" t="s">
        <v>19</v>
      </c>
      <c r="N401" s="272" t="s">
        <v>43</v>
      </c>
      <c r="O401" s="87"/>
      <c r="P401" s="208">
        <f>O401*H401</f>
        <v>0</v>
      </c>
      <c r="Q401" s="208">
        <v>0.001</v>
      </c>
      <c r="R401" s="208">
        <f>Q401*H401</f>
        <v>0.084092</v>
      </c>
      <c r="S401" s="208">
        <v>0</v>
      </c>
      <c r="T401" s="209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0" t="s">
        <v>306</v>
      </c>
      <c r="AT401" s="210" t="s">
        <v>213</v>
      </c>
      <c r="AU401" s="210" t="s">
        <v>82</v>
      </c>
      <c r="AY401" s="20" t="s">
        <v>130</v>
      </c>
      <c r="BE401" s="211">
        <f>IF(N401="základní",J401,0)</f>
        <v>0</v>
      </c>
      <c r="BF401" s="211">
        <f>IF(N401="snížená",J401,0)</f>
        <v>0</v>
      </c>
      <c r="BG401" s="211">
        <f>IF(N401="zákl. přenesená",J401,0)</f>
        <v>0</v>
      </c>
      <c r="BH401" s="211">
        <f>IF(N401="sníž. přenesená",J401,0)</f>
        <v>0</v>
      </c>
      <c r="BI401" s="211">
        <f>IF(N401="nulová",J401,0)</f>
        <v>0</v>
      </c>
      <c r="BJ401" s="20" t="s">
        <v>80</v>
      </c>
      <c r="BK401" s="211">
        <f>ROUND(I401*H401,2)</f>
        <v>0</v>
      </c>
      <c r="BL401" s="20" t="s">
        <v>285</v>
      </c>
      <c r="BM401" s="210" t="s">
        <v>1739</v>
      </c>
    </row>
    <row r="402" s="13" customFormat="1">
      <c r="A402" s="13"/>
      <c r="B402" s="230"/>
      <c r="C402" s="231"/>
      <c r="D402" s="232" t="s">
        <v>208</v>
      </c>
      <c r="E402" s="233" t="s">
        <v>19</v>
      </c>
      <c r="F402" s="234" t="s">
        <v>569</v>
      </c>
      <c r="G402" s="231"/>
      <c r="H402" s="233" t="s">
        <v>19</v>
      </c>
      <c r="I402" s="235"/>
      <c r="J402" s="231"/>
      <c r="K402" s="231"/>
      <c r="L402" s="236"/>
      <c r="M402" s="237"/>
      <c r="N402" s="238"/>
      <c r="O402" s="238"/>
      <c r="P402" s="238"/>
      <c r="Q402" s="238"/>
      <c r="R402" s="238"/>
      <c r="S402" s="238"/>
      <c r="T402" s="23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0" t="s">
        <v>208</v>
      </c>
      <c r="AU402" s="240" t="s">
        <v>82</v>
      </c>
      <c r="AV402" s="13" t="s">
        <v>80</v>
      </c>
      <c r="AW402" s="13" t="s">
        <v>33</v>
      </c>
      <c r="AX402" s="13" t="s">
        <v>72</v>
      </c>
      <c r="AY402" s="240" t="s">
        <v>130</v>
      </c>
    </row>
    <row r="403" s="14" customFormat="1">
      <c r="A403" s="14"/>
      <c r="B403" s="241"/>
      <c r="C403" s="242"/>
      <c r="D403" s="232" t="s">
        <v>208</v>
      </c>
      <c r="E403" s="243" t="s">
        <v>19</v>
      </c>
      <c r="F403" s="244" t="s">
        <v>1740</v>
      </c>
      <c r="G403" s="242"/>
      <c r="H403" s="245">
        <v>80.087999999999994</v>
      </c>
      <c r="I403" s="246"/>
      <c r="J403" s="242"/>
      <c r="K403" s="242"/>
      <c r="L403" s="247"/>
      <c r="M403" s="248"/>
      <c r="N403" s="249"/>
      <c r="O403" s="249"/>
      <c r="P403" s="249"/>
      <c r="Q403" s="249"/>
      <c r="R403" s="249"/>
      <c r="S403" s="249"/>
      <c r="T403" s="25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1" t="s">
        <v>208</v>
      </c>
      <c r="AU403" s="251" t="s">
        <v>82</v>
      </c>
      <c r="AV403" s="14" t="s">
        <v>82</v>
      </c>
      <c r="AW403" s="14" t="s">
        <v>33</v>
      </c>
      <c r="AX403" s="14" t="s">
        <v>72</v>
      </c>
      <c r="AY403" s="251" t="s">
        <v>130</v>
      </c>
    </row>
    <row r="404" s="15" customFormat="1">
      <c r="A404" s="15"/>
      <c r="B404" s="252"/>
      <c r="C404" s="253"/>
      <c r="D404" s="232" t="s">
        <v>208</v>
      </c>
      <c r="E404" s="254" t="s">
        <v>19</v>
      </c>
      <c r="F404" s="255" t="s">
        <v>212</v>
      </c>
      <c r="G404" s="253"/>
      <c r="H404" s="256">
        <v>80.087999999999994</v>
      </c>
      <c r="I404" s="257"/>
      <c r="J404" s="253"/>
      <c r="K404" s="253"/>
      <c r="L404" s="258"/>
      <c r="M404" s="259"/>
      <c r="N404" s="260"/>
      <c r="O404" s="260"/>
      <c r="P404" s="260"/>
      <c r="Q404" s="260"/>
      <c r="R404" s="260"/>
      <c r="S404" s="260"/>
      <c r="T404" s="261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2" t="s">
        <v>208</v>
      </c>
      <c r="AU404" s="262" t="s">
        <v>82</v>
      </c>
      <c r="AV404" s="15" t="s">
        <v>144</v>
      </c>
      <c r="AW404" s="15" t="s">
        <v>33</v>
      </c>
      <c r="AX404" s="15" t="s">
        <v>80</v>
      </c>
      <c r="AY404" s="262" t="s">
        <v>130</v>
      </c>
    </row>
    <row r="405" s="14" customFormat="1">
      <c r="A405" s="14"/>
      <c r="B405" s="241"/>
      <c r="C405" s="242"/>
      <c r="D405" s="232" t="s">
        <v>208</v>
      </c>
      <c r="E405" s="242"/>
      <c r="F405" s="244" t="s">
        <v>1741</v>
      </c>
      <c r="G405" s="242"/>
      <c r="H405" s="245">
        <v>84.091999999999999</v>
      </c>
      <c r="I405" s="246"/>
      <c r="J405" s="242"/>
      <c r="K405" s="242"/>
      <c r="L405" s="247"/>
      <c r="M405" s="248"/>
      <c r="N405" s="249"/>
      <c r="O405" s="249"/>
      <c r="P405" s="249"/>
      <c r="Q405" s="249"/>
      <c r="R405" s="249"/>
      <c r="S405" s="249"/>
      <c r="T405" s="25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1" t="s">
        <v>208</v>
      </c>
      <c r="AU405" s="251" t="s">
        <v>82</v>
      </c>
      <c r="AV405" s="14" t="s">
        <v>82</v>
      </c>
      <c r="AW405" s="14" t="s">
        <v>4</v>
      </c>
      <c r="AX405" s="14" t="s">
        <v>80</v>
      </c>
      <c r="AY405" s="251" t="s">
        <v>130</v>
      </c>
    </row>
    <row r="406" s="2" customFormat="1" ht="24.15" customHeight="1">
      <c r="A406" s="41"/>
      <c r="B406" s="42"/>
      <c r="C406" s="199" t="s">
        <v>584</v>
      </c>
      <c r="D406" s="199" t="s">
        <v>131</v>
      </c>
      <c r="E406" s="200" t="s">
        <v>573</v>
      </c>
      <c r="F406" s="201" t="s">
        <v>574</v>
      </c>
      <c r="G406" s="202" t="s">
        <v>328</v>
      </c>
      <c r="H406" s="203">
        <v>200.22</v>
      </c>
      <c r="I406" s="204"/>
      <c r="J406" s="205">
        <f>ROUND(I406*H406,2)</f>
        <v>0</v>
      </c>
      <c r="K406" s="201" t="s">
        <v>200</v>
      </c>
      <c r="L406" s="47"/>
      <c r="M406" s="206" t="s">
        <v>19</v>
      </c>
      <c r="N406" s="207" t="s">
        <v>43</v>
      </c>
      <c r="O406" s="87"/>
      <c r="P406" s="208">
        <f>O406*H406</f>
        <v>0</v>
      </c>
      <c r="Q406" s="208">
        <v>0</v>
      </c>
      <c r="R406" s="208">
        <f>Q406*H406</f>
        <v>0</v>
      </c>
      <c r="S406" s="208">
        <v>0.00062</v>
      </c>
      <c r="T406" s="209">
        <f>S406*H406</f>
        <v>0.12413639999999999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0" t="s">
        <v>285</v>
      </c>
      <c r="AT406" s="210" t="s">
        <v>131</v>
      </c>
      <c r="AU406" s="210" t="s">
        <v>82</v>
      </c>
      <c r="AY406" s="20" t="s">
        <v>130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20" t="s">
        <v>80</v>
      </c>
      <c r="BK406" s="211">
        <f>ROUND(I406*H406,2)</f>
        <v>0</v>
      </c>
      <c r="BL406" s="20" t="s">
        <v>285</v>
      </c>
      <c r="BM406" s="210" t="s">
        <v>1742</v>
      </c>
    </row>
    <row r="407" s="2" customFormat="1">
      <c r="A407" s="41"/>
      <c r="B407" s="42"/>
      <c r="C407" s="43"/>
      <c r="D407" s="225" t="s">
        <v>202</v>
      </c>
      <c r="E407" s="43"/>
      <c r="F407" s="226" t="s">
        <v>576</v>
      </c>
      <c r="G407" s="43"/>
      <c r="H407" s="43"/>
      <c r="I407" s="227"/>
      <c r="J407" s="43"/>
      <c r="K407" s="43"/>
      <c r="L407" s="47"/>
      <c r="M407" s="228"/>
      <c r="N407" s="229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202</v>
      </c>
      <c r="AU407" s="20" t="s">
        <v>82</v>
      </c>
    </row>
    <row r="408" s="13" customFormat="1">
      <c r="A408" s="13"/>
      <c r="B408" s="230"/>
      <c r="C408" s="231"/>
      <c r="D408" s="232" t="s">
        <v>208</v>
      </c>
      <c r="E408" s="233" t="s">
        <v>19</v>
      </c>
      <c r="F408" s="234" t="s">
        <v>577</v>
      </c>
      <c r="G408" s="231"/>
      <c r="H408" s="233" t="s">
        <v>19</v>
      </c>
      <c r="I408" s="235"/>
      <c r="J408" s="231"/>
      <c r="K408" s="231"/>
      <c r="L408" s="236"/>
      <c r="M408" s="237"/>
      <c r="N408" s="238"/>
      <c r="O408" s="238"/>
      <c r="P408" s="238"/>
      <c r="Q408" s="238"/>
      <c r="R408" s="238"/>
      <c r="S408" s="238"/>
      <c r="T408" s="23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0" t="s">
        <v>208</v>
      </c>
      <c r="AU408" s="240" t="s">
        <v>82</v>
      </c>
      <c r="AV408" s="13" t="s">
        <v>80</v>
      </c>
      <c r="AW408" s="13" t="s">
        <v>33</v>
      </c>
      <c r="AX408" s="13" t="s">
        <v>72</v>
      </c>
      <c r="AY408" s="240" t="s">
        <v>130</v>
      </c>
    </row>
    <row r="409" s="14" customFormat="1">
      <c r="A409" s="14"/>
      <c r="B409" s="241"/>
      <c r="C409" s="242"/>
      <c r="D409" s="232" t="s">
        <v>208</v>
      </c>
      <c r="E409" s="243" t="s">
        <v>19</v>
      </c>
      <c r="F409" s="244" t="s">
        <v>1738</v>
      </c>
      <c r="G409" s="242"/>
      <c r="H409" s="245">
        <v>200.22</v>
      </c>
      <c r="I409" s="246"/>
      <c r="J409" s="242"/>
      <c r="K409" s="242"/>
      <c r="L409" s="247"/>
      <c r="M409" s="248"/>
      <c r="N409" s="249"/>
      <c r="O409" s="249"/>
      <c r="P409" s="249"/>
      <c r="Q409" s="249"/>
      <c r="R409" s="249"/>
      <c r="S409" s="249"/>
      <c r="T409" s="25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1" t="s">
        <v>208</v>
      </c>
      <c r="AU409" s="251" t="s">
        <v>82</v>
      </c>
      <c r="AV409" s="14" t="s">
        <v>82</v>
      </c>
      <c r="AW409" s="14" t="s">
        <v>33</v>
      </c>
      <c r="AX409" s="14" t="s">
        <v>72</v>
      </c>
      <c r="AY409" s="251" t="s">
        <v>130</v>
      </c>
    </row>
    <row r="410" s="15" customFormat="1">
      <c r="A410" s="15"/>
      <c r="B410" s="252"/>
      <c r="C410" s="253"/>
      <c r="D410" s="232" t="s">
        <v>208</v>
      </c>
      <c r="E410" s="254" t="s">
        <v>19</v>
      </c>
      <c r="F410" s="255" t="s">
        <v>212</v>
      </c>
      <c r="G410" s="253"/>
      <c r="H410" s="256">
        <v>200.22</v>
      </c>
      <c r="I410" s="257"/>
      <c r="J410" s="253"/>
      <c r="K410" s="253"/>
      <c r="L410" s="258"/>
      <c r="M410" s="259"/>
      <c r="N410" s="260"/>
      <c r="O410" s="260"/>
      <c r="P410" s="260"/>
      <c r="Q410" s="260"/>
      <c r="R410" s="260"/>
      <c r="S410" s="260"/>
      <c r="T410" s="261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2" t="s">
        <v>208</v>
      </c>
      <c r="AU410" s="262" t="s">
        <v>82</v>
      </c>
      <c r="AV410" s="15" t="s">
        <v>144</v>
      </c>
      <c r="AW410" s="15" t="s">
        <v>33</v>
      </c>
      <c r="AX410" s="15" t="s">
        <v>80</v>
      </c>
      <c r="AY410" s="262" t="s">
        <v>130</v>
      </c>
    </row>
    <row r="411" s="2" customFormat="1" ht="24.15" customHeight="1">
      <c r="A411" s="41"/>
      <c r="B411" s="42"/>
      <c r="C411" s="199" t="s">
        <v>591</v>
      </c>
      <c r="D411" s="199" t="s">
        <v>131</v>
      </c>
      <c r="E411" s="200" t="s">
        <v>812</v>
      </c>
      <c r="F411" s="201" t="s">
        <v>813</v>
      </c>
      <c r="G411" s="202" t="s">
        <v>443</v>
      </c>
      <c r="H411" s="284"/>
      <c r="I411" s="204"/>
      <c r="J411" s="205">
        <f>ROUND(I411*H411,2)</f>
        <v>0</v>
      </c>
      <c r="K411" s="201" t="s">
        <v>200</v>
      </c>
      <c r="L411" s="47"/>
      <c r="M411" s="206" t="s">
        <v>19</v>
      </c>
      <c r="N411" s="207" t="s">
        <v>43</v>
      </c>
      <c r="O411" s="87"/>
      <c r="P411" s="208">
        <f>O411*H411</f>
        <v>0</v>
      </c>
      <c r="Q411" s="208">
        <v>0</v>
      </c>
      <c r="R411" s="208">
        <f>Q411*H411</f>
        <v>0</v>
      </c>
      <c r="S411" s="208">
        <v>0</v>
      </c>
      <c r="T411" s="209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0" t="s">
        <v>285</v>
      </c>
      <c r="AT411" s="210" t="s">
        <v>131</v>
      </c>
      <c r="AU411" s="210" t="s">
        <v>82</v>
      </c>
      <c r="AY411" s="20" t="s">
        <v>130</v>
      </c>
      <c r="BE411" s="211">
        <f>IF(N411="základní",J411,0)</f>
        <v>0</v>
      </c>
      <c r="BF411" s="211">
        <f>IF(N411="snížená",J411,0)</f>
        <v>0</v>
      </c>
      <c r="BG411" s="211">
        <f>IF(N411="zákl. přenesená",J411,0)</f>
        <v>0</v>
      </c>
      <c r="BH411" s="211">
        <f>IF(N411="sníž. přenesená",J411,0)</f>
        <v>0</v>
      </c>
      <c r="BI411" s="211">
        <f>IF(N411="nulová",J411,0)</f>
        <v>0</v>
      </c>
      <c r="BJ411" s="20" t="s">
        <v>80</v>
      </c>
      <c r="BK411" s="211">
        <f>ROUND(I411*H411,2)</f>
        <v>0</v>
      </c>
      <c r="BL411" s="20" t="s">
        <v>285</v>
      </c>
      <c r="BM411" s="210" t="s">
        <v>1743</v>
      </c>
    </row>
    <row r="412" s="2" customFormat="1">
      <c r="A412" s="41"/>
      <c r="B412" s="42"/>
      <c r="C412" s="43"/>
      <c r="D412" s="225" t="s">
        <v>202</v>
      </c>
      <c r="E412" s="43"/>
      <c r="F412" s="226" t="s">
        <v>815</v>
      </c>
      <c r="G412" s="43"/>
      <c r="H412" s="43"/>
      <c r="I412" s="227"/>
      <c r="J412" s="43"/>
      <c r="K412" s="43"/>
      <c r="L412" s="47"/>
      <c r="M412" s="228"/>
      <c r="N412" s="229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202</v>
      </c>
      <c r="AU412" s="20" t="s">
        <v>82</v>
      </c>
    </row>
    <row r="413" s="11" customFormat="1" ht="22.8" customHeight="1">
      <c r="A413" s="11"/>
      <c r="B413" s="185"/>
      <c r="C413" s="186"/>
      <c r="D413" s="187" t="s">
        <v>71</v>
      </c>
      <c r="E413" s="223" t="s">
        <v>582</v>
      </c>
      <c r="F413" s="223" t="s">
        <v>583</v>
      </c>
      <c r="G413" s="186"/>
      <c r="H413" s="186"/>
      <c r="I413" s="189"/>
      <c r="J413" s="224">
        <f>BK413</f>
        <v>0</v>
      </c>
      <c r="K413" s="186"/>
      <c r="L413" s="191"/>
      <c r="M413" s="192"/>
      <c r="N413" s="193"/>
      <c r="O413" s="193"/>
      <c r="P413" s="194">
        <f>SUM(P414:P429)</f>
        <v>0</v>
      </c>
      <c r="Q413" s="193"/>
      <c r="R413" s="194">
        <f>SUM(R414:R429)</f>
        <v>1.9364798999999999</v>
      </c>
      <c r="S413" s="193"/>
      <c r="T413" s="195">
        <f>SUM(T414:T429)</f>
        <v>0</v>
      </c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R413" s="196" t="s">
        <v>82</v>
      </c>
      <c r="AT413" s="197" t="s">
        <v>71</v>
      </c>
      <c r="AU413" s="197" t="s">
        <v>80</v>
      </c>
      <c r="AY413" s="196" t="s">
        <v>130</v>
      </c>
      <c r="BK413" s="198">
        <f>SUM(BK414:BK429)</f>
        <v>0</v>
      </c>
    </row>
    <row r="414" s="2" customFormat="1" ht="24.15" customHeight="1">
      <c r="A414" s="41"/>
      <c r="B414" s="42"/>
      <c r="C414" s="199" t="s">
        <v>597</v>
      </c>
      <c r="D414" s="199" t="s">
        <v>131</v>
      </c>
      <c r="E414" s="200" t="s">
        <v>585</v>
      </c>
      <c r="F414" s="201" t="s">
        <v>586</v>
      </c>
      <c r="G414" s="202" t="s">
        <v>199</v>
      </c>
      <c r="H414" s="203">
        <v>114.72499999999999</v>
      </c>
      <c r="I414" s="204"/>
      <c r="J414" s="205">
        <f>ROUND(I414*H414,2)</f>
        <v>0</v>
      </c>
      <c r="K414" s="201" t="s">
        <v>200</v>
      </c>
      <c r="L414" s="47"/>
      <c r="M414" s="206" t="s">
        <v>19</v>
      </c>
      <c r="N414" s="207" t="s">
        <v>43</v>
      </c>
      <c r="O414" s="87"/>
      <c r="P414" s="208">
        <f>O414*H414</f>
        <v>0</v>
      </c>
      <c r="Q414" s="208">
        <v>0</v>
      </c>
      <c r="R414" s="208">
        <f>Q414*H414</f>
        <v>0</v>
      </c>
      <c r="S414" s="208">
        <v>0</v>
      </c>
      <c r="T414" s="209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10" t="s">
        <v>285</v>
      </c>
      <c r="AT414" s="210" t="s">
        <v>131</v>
      </c>
      <c r="AU414" s="210" t="s">
        <v>82</v>
      </c>
      <c r="AY414" s="20" t="s">
        <v>130</v>
      </c>
      <c r="BE414" s="211">
        <f>IF(N414="základní",J414,0)</f>
        <v>0</v>
      </c>
      <c r="BF414" s="211">
        <f>IF(N414="snížená",J414,0)</f>
        <v>0</v>
      </c>
      <c r="BG414" s="211">
        <f>IF(N414="zákl. přenesená",J414,0)</f>
        <v>0</v>
      </c>
      <c r="BH414" s="211">
        <f>IF(N414="sníž. přenesená",J414,0)</f>
        <v>0</v>
      </c>
      <c r="BI414" s="211">
        <f>IF(N414="nulová",J414,0)</f>
        <v>0</v>
      </c>
      <c r="BJ414" s="20" t="s">
        <v>80</v>
      </c>
      <c r="BK414" s="211">
        <f>ROUND(I414*H414,2)</f>
        <v>0</v>
      </c>
      <c r="BL414" s="20" t="s">
        <v>285</v>
      </c>
      <c r="BM414" s="210" t="s">
        <v>1744</v>
      </c>
    </row>
    <row r="415" s="2" customFormat="1">
      <c r="A415" s="41"/>
      <c r="B415" s="42"/>
      <c r="C415" s="43"/>
      <c r="D415" s="225" t="s">
        <v>202</v>
      </c>
      <c r="E415" s="43"/>
      <c r="F415" s="226" t="s">
        <v>588</v>
      </c>
      <c r="G415" s="43"/>
      <c r="H415" s="43"/>
      <c r="I415" s="227"/>
      <c r="J415" s="43"/>
      <c r="K415" s="43"/>
      <c r="L415" s="47"/>
      <c r="M415" s="228"/>
      <c r="N415" s="229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202</v>
      </c>
      <c r="AU415" s="20" t="s">
        <v>82</v>
      </c>
    </row>
    <row r="416" s="13" customFormat="1">
      <c r="A416" s="13"/>
      <c r="B416" s="230"/>
      <c r="C416" s="231"/>
      <c r="D416" s="232" t="s">
        <v>208</v>
      </c>
      <c r="E416" s="233" t="s">
        <v>19</v>
      </c>
      <c r="F416" s="234" t="s">
        <v>294</v>
      </c>
      <c r="G416" s="231"/>
      <c r="H416" s="233" t="s">
        <v>19</v>
      </c>
      <c r="I416" s="235"/>
      <c r="J416" s="231"/>
      <c r="K416" s="231"/>
      <c r="L416" s="236"/>
      <c r="M416" s="237"/>
      <c r="N416" s="238"/>
      <c r="O416" s="238"/>
      <c r="P416" s="238"/>
      <c r="Q416" s="238"/>
      <c r="R416" s="238"/>
      <c r="S416" s="238"/>
      <c r="T416" s="23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0" t="s">
        <v>208</v>
      </c>
      <c r="AU416" s="240" t="s">
        <v>82</v>
      </c>
      <c r="AV416" s="13" t="s">
        <v>80</v>
      </c>
      <c r="AW416" s="13" t="s">
        <v>33</v>
      </c>
      <c r="AX416" s="13" t="s">
        <v>72</v>
      </c>
      <c r="AY416" s="240" t="s">
        <v>130</v>
      </c>
    </row>
    <row r="417" s="14" customFormat="1">
      <c r="A417" s="14"/>
      <c r="B417" s="241"/>
      <c r="C417" s="242"/>
      <c r="D417" s="232" t="s">
        <v>208</v>
      </c>
      <c r="E417" s="243" t="s">
        <v>19</v>
      </c>
      <c r="F417" s="244" t="s">
        <v>1745</v>
      </c>
      <c r="G417" s="242"/>
      <c r="H417" s="245">
        <v>65.882999999999996</v>
      </c>
      <c r="I417" s="246"/>
      <c r="J417" s="242"/>
      <c r="K417" s="242"/>
      <c r="L417" s="247"/>
      <c r="M417" s="248"/>
      <c r="N417" s="249"/>
      <c r="O417" s="249"/>
      <c r="P417" s="249"/>
      <c r="Q417" s="249"/>
      <c r="R417" s="249"/>
      <c r="S417" s="249"/>
      <c r="T417" s="250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1" t="s">
        <v>208</v>
      </c>
      <c r="AU417" s="251" t="s">
        <v>82</v>
      </c>
      <c r="AV417" s="14" t="s">
        <v>82</v>
      </c>
      <c r="AW417" s="14" t="s">
        <v>33</v>
      </c>
      <c r="AX417" s="14" t="s">
        <v>72</v>
      </c>
      <c r="AY417" s="251" t="s">
        <v>130</v>
      </c>
    </row>
    <row r="418" s="14" customFormat="1">
      <c r="A418" s="14"/>
      <c r="B418" s="241"/>
      <c r="C418" s="242"/>
      <c r="D418" s="232" t="s">
        <v>208</v>
      </c>
      <c r="E418" s="243" t="s">
        <v>19</v>
      </c>
      <c r="F418" s="244" t="s">
        <v>1746</v>
      </c>
      <c r="G418" s="242"/>
      <c r="H418" s="245">
        <v>48.841999999999999</v>
      </c>
      <c r="I418" s="246"/>
      <c r="J418" s="242"/>
      <c r="K418" s="242"/>
      <c r="L418" s="247"/>
      <c r="M418" s="248"/>
      <c r="N418" s="249"/>
      <c r="O418" s="249"/>
      <c r="P418" s="249"/>
      <c r="Q418" s="249"/>
      <c r="R418" s="249"/>
      <c r="S418" s="249"/>
      <c r="T418" s="250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1" t="s">
        <v>208</v>
      </c>
      <c r="AU418" s="251" t="s">
        <v>82</v>
      </c>
      <c r="AV418" s="14" t="s">
        <v>82</v>
      </c>
      <c r="AW418" s="14" t="s">
        <v>33</v>
      </c>
      <c r="AX418" s="14" t="s">
        <v>72</v>
      </c>
      <c r="AY418" s="251" t="s">
        <v>130</v>
      </c>
    </row>
    <row r="419" s="15" customFormat="1">
      <c r="A419" s="15"/>
      <c r="B419" s="252"/>
      <c r="C419" s="253"/>
      <c r="D419" s="232" t="s">
        <v>208</v>
      </c>
      <c r="E419" s="254" t="s">
        <v>19</v>
      </c>
      <c r="F419" s="255" t="s">
        <v>212</v>
      </c>
      <c r="G419" s="253"/>
      <c r="H419" s="256">
        <v>114.72499999999999</v>
      </c>
      <c r="I419" s="257"/>
      <c r="J419" s="253"/>
      <c r="K419" s="253"/>
      <c r="L419" s="258"/>
      <c r="M419" s="259"/>
      <c r="N419" s="260"/>
      <c r="O419" s="260"/>
      <c r="P419" s="260"/>
      <c r="Q419" s="260"/>
      <c r="R419" s="260"/>
      <c r="S419" s="260"/>
      <c r="T419" s="261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2" t="s">
        <v>208</v>
      </c>
      <c r="AU419" s="262" t="s">
        <v>82</v>
      </c>
      <c r="AV419" s="15" t="s">
        <v>144</v>
      </c>
      <c r="AW419" s="15" t="s">
        <v>33</v>
      </c>
      <c r="AX419" s="15" t="s">
        <v>80</v>
      </c>
      <c r="AY419" s="262" t="s">
        <v>130</v>
      </c>
    </row>
    <row r="420" s="2" customFormat="1" ht="24.15" customHeight="1">
      <c r="A420" s="41"/>
      <c r="B420" s="42"/>
      <c r="C420" s="263" t="s">
        <v>603</v>
      </c>
      <c r="D420" s="263" t="s">
        <v>213</v>
      </c>
      <c r="E420" s="264" t="s">
        <v>592</v>
      </c>
      <c r="F420" s="265" t="s">
        <v>593</v>
      </c>
      <c r="G420" s="266" t="s">
        <v>199</v>
      </c>
      <c r="H420" s="267">
        <v>126.19799999999999</v>
      </c>
      <c r="I420" s="268"/>
      <c r="J420" s="269">
        <f>ROUND(I420*H420,2)</f>
        <v>0</v>
      </c>
      <c r="K420" s="265" t="s">
        <v>19</v>
      </c>
      <c r="L420" s="270"/>
      <c r="M420" s="271" t="s">
        <v>19</v>
      </c>
      <c r="N420" s="272" t="s">
        <v>43</v>
      </c>
      <c r="O420" s="87"/>
      <c r="P420" s="208">
        <f>O420*H420</f>
        <v>0</v>
      </c>
      <c r="Q420" s="208">
        <v>0.0149</v>
      </c>
      <c r="R420" s="208">
        <f>Q420*H420</f>
        <v>1.8803501999999999</v>
      </c>
      <c r="S420" s="208">
        <v>0</v>
      </c>
      <c r="T420" s="209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10" t="s">
        <v>306</v>
      </c>
      <c r="AT420" s="210" t="s">
        <v>213</v>
      </c>
      <c r="AU420" s="210" t="s">
        <v>82</v>
      </c>
      <c r="AY420" s="20" t="s">
        <v>130</v>
      </c>
      <c r="BE420" s="211">
        <f>IF(N420="základní",J420,0)</f>
        <v>0</v>
      </c>
      <c r="BF420" s="211">
        <f>IF(N420="snížená",J420,0)</f>
        <v>0</v>
      </c>
      <c r="BG420" s="211">
        <f>IF(N420="zákl. přenesená",J420,0)</f>
        <v>0</v>
      </c>
      <c r="BH420" s="211">
        <f>IF(N420="sníž. přenesená",J420,0)</f>
        <v>0</v>
      </c>
      <c r="BI420" s="211">
        <f>IF(N420="nulová",J420,0)</f>
        <v>0</v>
      </c>
      <c r="BJ420" s="20" t="s">
        <v>80</v>
      </c>
      <c r="BK420" s="211">
        <f>ROUND(I420*H420,2)</f>
        <v>0</v>
      </c>
      <c r="BL420" s="20" t="s">
        <v>285</v>
      </c>
      <c r="BM420" s="210" t="s">
        <v>1747</v>
      </c>
    </row>
    <row r="421" s="14" customFormat="1">
      <c r="A421" s="14"/>
      <c r="B421" s="241"/>
      <c r="C421" s="242"/>
      <c r="D421" s="232" t="s">
        <v>208</v>
      </c>
      <c r="E421" s="243" t="s">
        <v>19</v>
      </c>
      <c r="F421" s="244" t="s">
        <v>1748</v>
      </c>
      <c r="G421" s="242"/>
      <c r="H421" s="245">
        <v>114.72499999999999</v>
      </c>
      <c r="I421" s="246"/>
      <c r="J421" s="242"/>
      <c r="K421" s="242"/>
      <c r="L421" s="247"/>
      <c r="M421" s="248"/>
      <c r="N421" s="249"/>
      <c r="O421" s="249"/>
      <c r="P421" s="249"/>
      <c r="Q421" s="249"/>
      <c r="R421" s="249"/>
      <c r="S421" s="249"/>
      <c r="T421" s="250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1" t="s">
        <v>208</v>
      </c>
      <c r="AU421" s="251" t="s">
        <v>82</v>
      </c>
      <c r="AV421" s="14" t="s">
        <v>82</v>
      </c>
      <c r="AW421" s="14" t="s">
        <v>33</v>
      </c>
      <c r="AX421" s="14" t="s">
        <v>72</v>
      </c>
      <c r="AY421" s="251" t="s">
        <v>130</v>
      </c>
    </row>
    <row r="422" s="15" customFormat="1">
      <c r="A422" s="15"/>
      <c r="B422" s="252"/>
      <c r="C422" s="253"/>
      <c r="D422" s="232" t="s">
        <v>208</v>
      </c>
      <c r="E422" s="254" t="s">
        <v>19</v>
      </c>
      <c r="F422" s="255" t="s">
        <v>212</v>
      </c>
      <c r="G422" s="253"/>
      <c r="H422" s="256">
        <v>114.72499999999999</v>
      </c>
      <c r="I422" s="257"/>
      <c r="J422" s="253"/>
      <c r="K422" s="253"/>
      <c r="L422" s="258"/>
      <c r="M422" s="259"/>
      <c r="N422" s="260"/>
      <c r="O422" s="260"/>
      <c r="P422" s="260"/>
      <c r="Q422" s="260"/>
      <c r="R422" s="260"/>
      <c r="S422" s="260"/>
      <c r="T422" s="261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2" t="s">
        <v>208</v>
      </c>
      <c r="AU422" s="262" t="s">
        <v>82</v>
      </c>
      <c r="AV422" s="15" t="s">
        <v>144</v>
      </c>
      <c r="AW422" s="15" t="s">
        <v>33</v>
      </c>
      <c r="AX422" s="15" t="s">
        <v>80</v>
      </c>
      <c r="AY422" s="262" t="s">
        <v>130</v>
      </c>
    </row>
    <row r="423" s="14" customFormat="1">
      <c r="A423" s="14"/>
      <c r="B423" s="241"/>
      <c r="C423" s="242"/>
      <c r="D423" s="232" t="s">
        <v>208</v>
      </c>
      <c r="E423" s="242"/>
      <c r="F423" s="244" t="s">
        <v>1749</v>
      </c>
      <c r="G423" s="242"/>
      <c r="H423" s="245">
        <v>126.19799999999999</v>
      </c>
      <c r="I423" s="246"/>
      <c r="J423" s="242"/>
      <c r="K423" s="242"/>
      <c r="L423" s="247"/>
      <c r="M423" s="248"/>
      <c r="N423" s="249"/>
      <c r="O423" s="249"/>
      <c r="P423" s="249"/>
      <c r="Q423" s="249"/>
      <c r="R423" s="249"/>
      <c r="S423" s="249"/>
      <c r="T423" s="250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1" t="s">
        <v>208</v>
      </c>
      <c r="AU423" s="251" t="s">
        <v>82</v>
      </c>
      <c r="AV423" s="14" t="s">
        <v>82</v>
      </c>
      <c r="AW423" s="14" t="s">
        <v>4</v>
      </c>
      <c r="AX423" s="14" t="s">
        <v>80</v>
      </c>
      <c r="AY423" s="251" t="s">
        <v>130</v>
      </c>
    </row>
    <row r="424" s="2" customFormat="1" ht="21.75" customHeight="1">
      <c r="A424" s="41"/>
      <c r="B424" s="42"/>
      <c r="C424" s="199" t="s">
        <v>610</v>
      </c>
      <c r="D424" s="199" t="s">
        <v>131</v>
      </c>
      <c r="E424" s="200" t="s">
        <v>598</v>
      </c>
      <c r="F424" s="201" t="s">
        <v>599</v>
      </c>
      <c r="G424" s="202" t="s">
        <v>492</v>
      </c>
      <c r="H424" s="203">
        <v>2.4089999999999998</v>
      </c>
      <c r="I424" s="204"/>
      <c r="J424" s="205">
        <f>ROUND(I424*H424,2)</f>
        <v>0</v>
      </c>
      <c r="K424" s="201" t="s">
        <v>200</v>
      </c>
      <c r="L424" s="47"/>
      <c r="M424" s="206" t="s">
        <v>19</v>
      </c>
      <c r="N424" s="207" t="s">
        <v>43</v>
      </c>
      <c r="O424" s="87"/>
      <c r="P424" s="208">
        <f>O424*H424</f>
        <v>0</v>
      </c>
      <c r="Q424" s="208">
        <v>0.023300000000000001</v>
      </c>
      <c r="R424" s="208">
        <f>Q424*H424</f>
        <v>0.056129699999999998</v>
      </c>
      <c r="S424" s="208">
        <v>0</v>
      </c>
      <c r="T424" s="209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0" t="s">
        <v>285</v>
      </c>
      <c r="AT424" s="210" t="s">
        <v>131</v>
      </c>
      <c r="AU424" s="210" t="s">
        <v>82</v>
      </c>
      <c r="AY424" s="20" t="s">
        <v>130</v>
      </c>
      <c r="BE424" s="211">
        <f>IF(N424="základní",J424,0)</f>
        <v>0</v>
      </c>
      <c r="BF424" s="211">
        <f>IF(N424="snížená",J424,0)</f>
        <v>0</v>
      </c>
      <c r="BG424" s="211">
        <f>IF(N424="zákl. přenesená",J424,0)</f>
        <v>0</v>
      </c>
      <c r="BH424" s="211">
        <f>IF(N424="sníž. přenesená",J424,0)</f>
        <v>0</v>
      </c>
      <c r="BI424" s="211">
        <f>IF(N424="nulová",J424,0)</f>
        <v>0</v>
      </c>
      <c r="BJ424" s="20" t="s">
        <v>80</v>
      </c>
      <c r="BK424" s="211">
        <f>ROUND(I424*H424,2)</f>
        <v>0</v>
      </c>
      <c r="BL424" s="20" t="s">
        <v>285</v>
      </c>
      <c r="BM424" s="210" t="s">
        <v>1750</v>
      </c>
    </row>
    <row r="425" s="2" customFormat="1">
      <c r="A425" s="41"/>
      <c r="B425" s="42"/>
      <c r="C425" s="43"/>
      <c r="D425" s="225" t="s">
        <v>202</v>
      </c>
      <c r="E425" s="43"/>
      <c r="F425" s="226" t="s">
        <v>601</v>
      </c>
      <c r="G425" s="43"/>
      <c r="H425" s="43"/>
      <c r="I425" s="227"/>
      <c r="J425" s="43"/>
      <c r="K425" s="43"/>
      <c r="L425" s="47"/>
      <c r="M425" s="228"/>
      <c r="N425" s="229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202</v>
      </c>
      <c r="AU425" s="20" t="s">
        <v>82</v>
      </c>
    </row>
    <row r="426" s="14" customFormat="1">
      <c r="A426" s="14"/>
      <c r="B426" s="241"/>
      <c r="C426" s="242"/>
      <c r="D426" s="232" t="s">
        <v>208</v>
      </c>
      <c r="E426" s="243" t="s">
        <v>19</v>
      </c>
      <c r="F426" s="244" t="s">
        <v>1751</v>
      </c>
      <c r="G426" s="242"/>
      <c r="H426" s="245">
        <v>2.4089999999999998</v>
      </c>
      <c r="I426" s="246"/>
      <c r="J426" s="242"/>
      <c r="K426" s="242"/>
      <c r="L426" s="247"/>
      <c r="M426" s="248"/>
      <c r="N426" s="249"/>
      <c r="O426" s="249"/>
      <c r="P426" s="249"/>
      <c r="Q426" s="249"/>
      <c r="R426" s="249"/>
      <c r="S426" s="249"/>
      <c r="T426" s="250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1" t="s">
        <v>208</v>
      </c>
      <c r="AU426" s="251" t="s">
        <v>82</v>
      </c>
      <c r="AV426" s="14" t="s">
        <v>82</v>
      </c>
      <c r="AW426" s="14" t="s">
        <v>33</v>
      </c>
      <c r="AX426" s="14" t="s">
        <v>72</v>
      </c>
      <c r="AY426" s="251" t="s">
        <v>130</v>
      </c>
    </row>
    <row r="427" s="15" customFormat="1">
      <c r="A427" s="15"/>
      <c r="B427" s="252"/>
      <c r="C427" s="253"/>
      <c r="D427" s="232" t="s">
        <v>208</v>
      </c>
      <c r="E427" s="254" t="s">
        <v>19</v>
      </c>
      <c r="F427" s="255" t="s">
        <v>212</v>
      </c>
      <c r="G427" s="253"/>
      <c r="H427" s="256">
        <v>2.4089999999999998</v>
      </c>
      <c r="I427" s="257"/>
      <c r="J427" s="253"/>
      <c r="K427" s="253"/>
      <c r="L427" s="258"/>
      <c r="M427" s="259"/>
      <c r="N427" s="260"/>
      <c r="O427" s="260"/>
      <c r="P427" s="260"/>
      <c r="Q427" s="260"/>
      <c r="R427" s="260"/>
      <c r="S427" s="260"/>
      <c r="T427" s="261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2" t="s">
        <v>208</v>
      </c>
      <c r="AU427" s="262" t="s">
        <v>82</v>
      </c>
      <c r="AV427" s="15" t="s">
        <v>144</v>
      </c>
      <c r="AW427" s="15" t="s">
        <v>33</v>
      </c>
      <c r="AX427" s="15" t="s">
        <v>80</v>
      </c>
      <c r="AY427" s="262" t="s">
        <v>130</v>
      </c>
    </row>
    <row r="428" s="2" customFormat="1" ht="24.15" customHeight="1">
      <c r="A428" s="41"/>
      <c r="B428" s="42"/>
      <c r="C428" s="199" t="s">
        <v>615</v>
      </c>
      <c r="D428" s="199" t="s">
        <v>131</v>
      </c>
      <c r="E428" s="200" t="s">
        <v>824</v>
      </c>
      <c r="F428" s="201" t="s">
        <v>825</v>
      </c>
      <c r="G428" s="202" t="s">
        <v>443</v>
      </c>
      <c r="H428" s="284"/>
      <c r="I428" s="204"/>
      <c r="J428" s="205">
        <f>ROUND(I428*H428,2)</f>
        <v>0</v>
      </c>
      <c r="K428" s="201" t="s">
        <v>200</v>
      </c>
      <c r="L428" s="47"/>
      <c r="M428" s="206" t="s">
        <v>19</v>
      </c>
      <c r="N428" s="207" t="s">
        <v>43</v>
      </c>
      <c r="O428" s="87"/>
      <c r="P428" s="208">
        <f>O428*H428</f>
        <v>0</v>
      </c>
      <c r="Q428" s="208">
        <v>0</v>
      </c>
      <c r="R428" s="208">
        <f>Q428*H428</f>
        <v>0</v>
      </c>
      <c r="S428" s="208">
        <v>0</v>
      </c>
      <c r="T428" s="209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0" t="s">
        <v>285</v>
      </c>
      <c r="AT428" s="210" t="s">
        <v>131</v>
      </c>
      <c r="AU428" s="210" t="s">
        <v>82</v>
      </c>
      <c r="AY428" s="20" t="s">
        <v>130</v>
      </c>
      <c r="BE428" s="211">
        <f>IF(N428="základní",J428,0)</f>
        <v>0</v>
      </c>
      <c r="BF428" s="211">
        <f>IF(N428="snížená",J428,0)</f>
        <v>0</v>
      </c>
      <c r="BG428" s="211">
        <f>IF(N428="zákl. přenesená",J428,0)</f>
        <v>0</v>
      </c>
      <c r="BH428" s="211">
        <f>IF(N428="sníž. přenesená",J428,0)</f>
        <v>0</v>
      </c>
      <c r="BI428" s="211">
        <f>IF(N428="nulová",J428,0)</f>
        <v>0</v>
      </c>
      <c r="BJ428" s="20" t="s">
        <v>80</v>
      </c>
      <c r="BK428" s="211">
        <f>ROUND(I428*H428,2)</f>
        <v>0</v>
      </c>
      <c r="BL428" s="20" t="s">
        <v>285</v>
      </c>
      <c r="BM428" s="210" t="s">
        <v>1752</v>
      </c>
    </row>
    <row r="429" s="2" customFormat="1">
      <c r="A429" s="41"/>
      <c r="B429" s="42"/>
      <c r="C429" s="43"/>
      <c r="D429" s="225" t="s">
        <v>202</v>
      </c>
      <c r="E429" s="43"/>
      <c r="F429" s="226" t="s">
        <v>827</v>
      </c>
      <c r="G429" s="43"/>
      <c r="H429" s="43"/>
      <c r="I429" s="227"/>
      <c r="J429" s="43"/>
      <c r="K429" s="43"/>
      <c r="L429" s="47"/>
      <c r="M429" s="228"/>
      <c r="N429" s="229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202</v>
      </c>
      <c r="AU429" s="20" t="s">
        <v>82</v>
      </c>
    </row>
    <row r="430" s="11" customFormat="1" ht="22.8" customHeight="1">
      <c r="A430" s="11"/>
      <c r="B430" s="185"/>
      <c r="C430" s="186"/>
      <c r="D430" s="187" t="s">
        <v>71</v>
      </c>
      <c r="E430" s="223" t="s">
        <v>608</v>
      </c>
      <c r="F430" s="223" t="s">
        <v>609</v>
      </c>
      <c r="G430" s="186"/>
      <c r="H430" s="186"/>
      <c r="I430" s="189"/>
      <c r="J430" s="224">
        <f>BK430</f>
        <v>0</v>
      </c>
      <c r="K430" s="186"/>
      <c r="L430" s="191"/>
      <c r="M430" s="192"/>
      <c r="N430" s="193"/>
      <c r="O430" s="193"/>
      <c r="P430" s="194">
        <f>SUM(P431:P444)</f>
        <v>0</v>
      </c>
      <c r="Q430" s="193"/>
      <c r="R430" s="194">
        <f>SUM(R431:R444)</f>
        <v>0.16658880000000001</v>
      </c>
      <c r="S430" s="193"/>
      <c r="T430" s="195">
        <f>SUM(T431:T444)</f>
        <v>0.24683539999999998</v>
      </c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R430" s="196" t="s">
        <v>82</v>
      </c>
      <c r="AT430" s="197" t="s">
        <v>71</v>
      </c>
      <c r="AU430" s="197" t="s">
        <v>80</v>
      </c>
      <c r="AY430" s="196" t="s">
        <v>130</v>
      </c>
      <c r="BK430" s="198">
        <f>SUM(BK431:BK444)</f>
        <v>0</v>
      </c>
    </row>
    <row r="431" s="2" customFormat="1" ht="16.5" customHeight="1">
      <c r="A431" s="41"/>
      <c r="B431" s="42"/>
      <c r="C431" s="199" t="s">
        <v>620</v>
      </c>
      <c r="D431" s="199" t="s">
        <v>131</v>
      </c>
      <c r="E431" s="200" t="s">
        <v>621</v>
      </c>
      <c r="F431" s="201" t="s">
        <v>622</v>
      </c>
      <c r="G431" s="202" t="s">
        <v>328</v>
      </c>
      <c r="H431" s="203">
        <v>121.94</v>
      </c>
      <c r="I431" s="204"/>
      <c r="J431" s="205">
        <f>ROUND(I431*H431,2)</f>
        <v>0</v>
      </c>
      <c r="K431" s="201" t="s">
        <v>200</v>
      </c>
      <c r="L431" s="47"/>
      <c r="M431" s="206" t="s">
        <v>19</v>
      </c>
      <c r="N431" s="207" t="s">
        <v>43</v>
      </c>
      <c r="O431" s="87"/>
      <c r="P431" s="208">
        <f>O431*H431</f>
        <v>0</v>
      </c>
      <c r="Q431" s="208">
        <v>0</v>
      </c>
      <c r="R431" s="208">
        <f>Q431*H431</f>
        <v>0</v>
      </c>
      <c r="S431" s="208">
        <v>0.00191</v>
      </c>
      <c r="T431" s="209">
        <f>S431*H431</f>
        <v>0.23290539999999999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0" t="s">
        <v>285</v>
      </c>
      <c r="AT431" s="210" t="s">
        <v>131</v>
      </c>
      <c r="AU431" s="210" t="s">
        <v>82</v>
      </c>
      <c r="AY431" s="20" t="s">
        <v>130</v>
      </c>
      <c r="BE431" s="211">
        <f>IF(N431="základní",J431,0)</f>
        <v>0</v>
      </c>
      <c r="BF431" s="211">
        <f>IF(N431="snížená",J431,0)</f>
        <v>0</v>
      </c>
      <c r="BG431" s="211">
        <f>IF(N431="zákl. přenesená",J431,0)</f>
        <v>0</v>
      </c>
      <c r="BH431" s="211">
        <f>IF(N431="sníž. přenesená",J431,0)</f>
        <v>0</v>
      </c>
      <c r="BI431" s="211">
        <f>IF(N431="nulová",J431,0)</f>
        <v>0</v>
      </c>
      <c r="BJ431" s="20" t="s">
        <v>80</v>
      </c>
      <c r="BK431" s="211">
        <f>ROUND(I431*H431,2)</f>
        <v>0</v>
      </c>
      <c r="BL431" s="20" t="s">
        <v>285</v>
      </c>
      <c r="BM431" s="210" t="s">
        <v>1753</v>
      </c>
    </row>
    <row r="432" s="2" customFormat="1">
      <c r="A432" s="41"/>
      <c r="B432" s="42"/>
      <c r="C432" s="43"/>
      <c r="D432" s="225" t="s">
        <v>202</v>
      </c>
      <c r="E432" s="43"/>
      <c r="F432" s="226" t="s">
        <v>624</v>
      </c>
      <c r="G432" s="43"/>
      <c r="H432" s="43"/>
      <c r="I432" s="227"/>
      <c r="J432" s="43"/>
      <c r="K432" s="43"/>
      <c r="L432" s="47"/>
      <c r="M432" s="228"/>
      <c r="N432" s="229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202</v>
      </c>
      <c r="AU432" s="20" t="s">
        <v>82</v>
      </c>
    </row>
    <row r="433" s="14" customFormat="1">
      <c r="A433" s="14"/>
      <c r="B433" s="241"/>
      <c r="C433" s="242"/>
      <c r="D433" s="232" t="s">
        <v>208</v>
      </c>
      <c r="E433" s="243" t="s">
        <v>19</v>
      </c>
      <c r="F433" s="244" t="s">
        <v>1754</v>
      </c>
      <c r="G433" s="242"/>
      <c r="H433" s="245">
        <v>121.94</v>
      </c>
      <c r="I433" s="246"/>
      <c r="J433" s="242"/>
      <c r="K433" s="242"/>
      <c r="L433" s="247"/>
      <c r="M433" s="248"/>
      <c r="N433" s="249"/>
      <c r="O433" s="249"/>
      <c r="P433" s="249"/>
      <c r="Q433" s="249"/>
      <c r="R433" s="249"/>
      <c r="S433" s="249"/>
      <c r="T433" s="250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1" t="s">
        <v>208</v>
      </c>
      <c r="AU433" s="251" t="s">
        <v>82</v>
      </c>
      <c r="AV433" s="14" t="s">
        <v>82</v>
      </c>
      <c r="AW433" s="14" t="s">
        <v>33</v>
      </c>
      <c r="AX433" s="14" t="s">
        <v>72</v>
      </c>
      <c r="AY433" s="251" t="s">
        <v>130</v>
      </c>
    </row>
    <row r="434" s="15" customFormat="1">
      <c r="A434" s="15"/>
      <c r="B434" s="252"/>
      <c r="C434" s="253"/>
      <c r="D434" s="232" t="s">
        <v>208</v>
      </c>
      <c r="E434" s="254" t="s">
        <v>19</v>
      </c>
      <c r="F434" s="255" t="s">
        <v>212</v>
      </c>
      <c r="G434" s="253"/>
      <c r="H434" s="256">
        <v>121.94</v>
      </c>
      <c r="I434" s="257"/>
      <c r="J434" s="253"/>
      <c r="K434" s="253"/>
      <c r="L434" s="258"/>
      <c r="M434" s="259"/>
      <c r="N434" s="260"/>
      <c r="O434" s="260"/>
      <c r="P434" s="260"/>
      <c r="Q434" s="260"/>
      <c r="R434" s="260"/>
      <c r="S434" s="260"/>
      <c r="T434" s="261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2" t="s">
        <v>208</v>
      </c>
      <c r="AU434" s="262" t="s">
        <v>82</v>
      </c>
      <c r="AV434" s="15" t="s">
        <v>144</v>
      </c>
      <c r="AW434" s="15" t="s">
        <v>33</v>
      </c>
      <c r="AX434" s="15" t="s">
        <v>80</v>
      </c>
      <c r="AY434" s="262" t="s">
        <v>130</v>
      </c>
    </row>
    <row r="435" s="2" customFormat="1" ht="16.5" customHeight="1">
      <c r="A435" s="41"/>
      <c r="B435" s="42"/>
      <c r="C435" s="199" t="s">
        <v>626</v>
      </c>
      <c r="D435" s="199" t="s">
        <v>131</v>
      </c>
      <c r="E435" s="200" t="s">
        <v>830</v>
      </c>
      <c r="F435" s="201" t="s">
        <v>831</v>
      </c>
      <c r="G435" s="202" t="s">
        <v>328</v>
      </c>
      <c r="H435" s="203">
        <v>7.96</v>
      </c>
      <c r="I435" s="204"/>
      <c r="J435" s="205">
        <f>ROUND(I435*H435,2)</f>
        <v>0</v>
      </c>
      <c r="K435" s="201" t="s">
        <v>200</v>
      </c>
      <c r="L435" s="47"/>
      <c r="M435" s="206" t="s">
        <v>19</v>
      </c>
      <c r="N435" s="207" t="s">
        <v>43</v>
      </c>
      <c r="O435" s="87"/>
      <c r="P435" s="208">
        <f>O435*H435</f>
        <v>0</v>
      </c>
      <c r="Q435" s="208">
        <v>0</v>
      </c>
      <c r="R435" s="208">
        <f>Q435*H435</f>
        <v>0</v>
      </c>
      <c r="S435" s="208">
        <v>0.00175</v>
      </c>
      <c r="T435" s="209">
        <f>S435*H435</f>
        <v>0.01393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0" t="s">
        <v>285</v>
      </c>
      <c r="AT435" s="210" t="s">
        <v>131</v>
      </c>
      <c r="AU435" s="210" t="s">
        <v>82</v>
      </c>
      <c r="AY435" s="20" t="s">
        <v>130</v>
      </c>
      <c r="BE435" s="211">
        <f>IF(N435="základní",J435,0)</f>
        <v>0</v>
      </c>
      <c r="BF435" s="211">
        <f>IF(N435="snížená",J435,0)</f>
        <v>0</v>
      </c>
      <c r="BG435" s="211">
        <f>IF(N435="zákl. přenesená",J435,0)</f>
        <v>0</v>
      </c>
      <c r="BH435" s="211">
        <f>IF(N435="sníž. přenesená",J435,0)</f>
        <v>0</v>
      </c>
      <c r="BI435" s="211">
        <f>IF(N435="nulová",J435,0)</f>
        <v>0</v>
      </c>
      <c r="BJ435" s="20" t="s">
        <v>80</v>
      </c>
      <c r="BK435" s="211">
        <f>ROUND(I435*H435,2)</f>
        <v>0</v>
      </c>
      <c r="BL435" s="20" t="s">
        <v>285</v>
      </c>
      <c r="BM435" s="210" t="s">
        <v>1755</v>
      </c>
    </row>
    <row r="436" s="2" customFormat="1">
      <c r="A436" s="41"/>
      <c r="B436" s="42"/>
      <c r="C436" s="43"/>
      <c r="D436" s="225" t="s">
        <v>202</v>
      </c>
      <c r="E436" s="43"/>
      <c r="F436" s="226" t="s">
        <v>833</v>
      </c>
      <c r="G436" s="43"/>
      <c r="H436" s="43"/>
      <c r="I436" s="227"/>
      <c r="J436" s="43"/>
      <c r="K436" s="43"/>
      <c r="L436" s="47"/>
      <c r="M436" s="228"/>
      <c r="N436" s="229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202</v>
      </c>
      <c r="AU436" s="20" t="s">
        <v>82</v>
      </c>
    </row>
    <row r="437" s="14" customFormat="1">
      <c r="A437" s="14"/>
      <c r="B437" s="241"/>
      <c r="C437" s="242"/>
      <c r="D437" s="232" t="s">
        <v>208</v>
      </c>
      <c r="E437" s="243" t="s">
        <v>19</v>
      </c>
      <c r="F437" s="244" t="s">
        <v>1756</v>
      </c>
      <c r="G437" s="242"/>
      <c r="H437" s="245">
        <v>7.96</v>
      </c>
      <c r="I437" s="246"/>
      <c r="J437" s="242"/>
      <c r="K437" s="242"/>
      <c r="L437" s="247"/>
      <c r="M437" s="248"/>
      <c r="N437" s="249"/>
      <c r="O437" s="249"/>
      <c r="P437" s="249"/>
      <c r="Q437" s="249"/>
      <c r="R437" s="249"/>
      <c r="S437" s="249"/>
      <c r="T437" s="250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1" t="s">
        <v>208</v>
      </c>
      <c r="AU437" s="251" t="s">
        <v>82</v>
      </c>
      <c r="AV437" s="14" t="s">
        <v>82</v>
      </c>
      <c r="AW437" s="14" t="s">
        <v>33</v>
      </c>
      <c r="AX437" s="14" t="s">
        <v>72</v>
      </c>
      <c r="AY437" s="251" t="s">
        <v>130</v>
      </c>
    </row>
    <row r="438" s="15" customFormat="1">
      <c r="A438" s="15"/>
      <c r="B438" s="252"/>
      <c r="C438" s="253"/>
      <c r="D438" s="232" t="s">
        <v>208</v>
      </c>
      <c r="E438" s="254" t="s">
        <v>19</v>
      </c>
      <c r="F438" s="255" t="s">
        <v>212</v>
      </c>
      <c r="G438" s="253"/>
      <c r="H438" s="256">
        <v>7.96</v>
      </c>
      <c r="I438" s="257"/>
      <c r="J438" s="253"/>
      <c r="K438" s="253"/>
      <c r="L438" s="258"/>
      <c r="M438" s="259"/>
      <c r="N438" s="260"/>
      <c r="O438" s="260"/>
      <c r="P438" s="260"/>
      <c r="Q438" s="260"/>
      <c r="R438" s="260"/>
      <c r="S438" s="260"/>
      <c r="T438" s="261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2" t="s">
        <v>208</v>
      </c>
      <c r="AU438" s="262" t="s">
        <v>82</v>
      </c>
      <c r="AV438" s="15" t="s">
        <v>144</v>
      </c>
      <c r="AW438" s="15" t="s">
        <v>33</v>
      </c>
      <c r="AX438" s="15" t="s">
        <v>80</v>
      </c>
      <c r="AY438" s="262" t="s">
        <v>130</v>
      </c>
    </row>
    <row r="439" s="2" customFormat="1" ht="16.5" customHeight="1">
      <c r="A439" s="41"/>
      <c r="B439" s="42"/>
      <c r="C439" s="199" t="s">
        <v>631</v>
      </c>
      <c r="D439" s="199" t="s">
        <v>131</v>
      </c>
      <c r="E439" s="200" t="s">
        <v>632</v>
      </c>
      <c r="F439" s="201" t="s">
        <v>633</v>
      </c>
      <c r="G439" s="202" t="s">
        <v>328</v>
      </c>
      <c r="H439" s="203">
        <v>124.31999999999999</v>
      </c>
      <c r="I439" s="204"/>
      <c r="J439" s="205">
        <f>ROUND(I439*H439,2)</f>
        <v>0</v>
      </c>
      <c r="K439" s="201" t="s">
        <v>200</v>
      </c>
      <c r="L439" s="47"/>
      <c r="M439" s="206" t="s">
        <v>19</v>
      </c>
      <c r="N439" s="207" t="s">
        <v>43</v>
      </c>
      <c r="O439" s="87"/>
      <c r="P439" s="208">
        <f>O439*H439</f>
        <v>0</v>
      </c>
      <c r="Q439" s="208">
        <v>0.0013400000000000001</v>
      </c>
      <c r="R439" s="208">
        <f>Q439*H439</f>
        <v>0.16658880000000001</v>
      </c>
      <c r="S439" s="208">
        <v>0</v>
      </c>
      <c r="T439" s="209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0" t="s">
        <v>285</v>
      </c>
      <c r="AT439" s="210" t="s">
        <v>131</v>
      </c>
      <c r="AU439" s="210" t="s">
        <v>82</v>
      </c>
      <c r="AY439" s="20" t="s">
        <v>130</v>
      </c>
      <c r="BE439" s="211">
        <f>IF(N439="základní",J439,0)</f>
        <v>0</v>
      </c>
      <c r="BF439" s="211">
        <f>IF(N439="snížená",J439,0)</f>
        <v>0</v>
      </c>
      <c r="BG439" s="211">
        <f>IF(N439="zákl. přenesená",J439,0)</f>
        <v>0</v>
      </c>
      <c r="BH439" s="211">
        <f>IF(N439="sníž. přenesená",J439,0)</f>
        <v>0</v>
      </c>
      <c r="BI439" s="211">
        <f>IF(N439="nulová",J439,0)</f>
        <v>0</v>
      </c>
      <c r="BJ439" s="20" t="s">
        <v>80</v>
      </c>
      <c r="BK439" s="211">
        <f>ROUND(I439*H439,2)</f>
        <v>0</v>
      </c>
      <c r="BL439" s="20" t="s">
        <v>285</v>
      </c>
      <c r="BM439" s="210" t="s">
        <v>1757</v>
      </c>
    </row>
    <row r="440" s="2" customFormat="1">
      <c r="A440" s="41"/>
      <c r="B440" s="42"/>
      <c r="C440" s="43"/>
      <c r="D440" s="225" t="s">
        <v>202</v>
      </c>
      <c r="E440" s="43"/>
      <c r="F440" s="226" t="s">
        <v>635</v>
      </c>
      <c r="G440" s="43"/>
      <c r="H440" s="43"/>
      <c r="I440" s="227"/>
      <c r="J440" s="43"/>
      <c r="K440" s="43"/>
      <c r="L440" s="47"/>
      <c r="M440" s="228"/>
      <c r="N440" s="229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202</v>
      </c>
      <c r="AU440" s="20" t="s">
        <v>82</v>
      </c>
    </row>
    <row r="441" s="14" customFormat="1">
      <c r="A441" s="14"/>
      <c r="B441" s="241"/>
      <c r="C441" s="242"/>
      <c r="D441" s="232" t="s">
        <v>208</v>
      </c>
      <c r="E441" s="243" t="s">
        <v>19</v>
      </c>
      <c r="F441" s="244" t="s">
        <v>1758</v>
      </c>
      <c r="G441" s="242"/>
      <c r="H441" s="245">
        <v>124.31999999999999</v>
      </c>
      <c r="I441" s="246"/>
      <c r="J441" s="242"/>
      <c r="K441" s="242"/>
      <c r="L441" s="247"/>
      <c r="M441" s="248"/>
      <c r="N441" s="249"/>
      <c r="O441" s="249"/>
      <c r="P441" s="249"/>
      <c r="Q441" s="249"/>
      <c r="R441" s="249"/>
      <c r="S441" s="249"/>
      <c r="T441" s="250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1" t="s">
        <v>208</v>
      </c>
      <c r="AU441" s="251" t="s">
        <v>82</v>
      </c>
      <c r="AV441" s="14" t="s">
        <v>82</v>
      </c>
      <c r="AW441" s="14" t="s">
        <v>33</v>
      </c>
      <c r="AX441" s="14" t="s">
        <v>72</v>
      </c>
      <c r="AY441" s="251" t="s">
        <v>130</v>
      </c>
    </row>
    <row r="442" s="15" customFormat="1">
      <c r="A442" s="15"/>
      <c r="B442" s="252"/>
      <c r="C442" s="253"/>
      <c r="D442" s="232" t="s">
        <v>208</v>
      </c>
      <c r="E442" s="254" t="s">
        <v>19</v>
      </c>
      <c r="F442" s="255" t="s">
        <v>212</v>
      </c>
      <c r="G442" s="253"/>
      <c r="H442" s="256">
        <v>124.31999999999999</v>
      </c>
      <c r="I442" s="257"/>
      <c r="J442" s="253"/>
      <c r="K442" s="253"/>
      <c r="L442" s="258"/>
      <c r="M442" s="259"/>
      <c r="N442" s="260"/>
      <c r="O442" s="260"/>
      <c r="P442" s="260"/>
      <c r="Q442" s="260"/>
      <c r="R442" s="260"/>
      <c r="S442" s="260"/>
      <c r="T442" s="261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2" t="s">
        <v>208</v>
      </c>
      <c r="AU442" s="262" t="s">
        <v>82</v>
      </c>
      <c r="AV442" s="15" t="s">
        <v>144</v>
      </c>
      <c r="AW442" s="15" t="s">
        <v>33</v>
      </c>
      <c r="AX442" s="15" t="s">
        <v>80</v>
      </c>
      <c r="AY442" s="262" t="s">
        <v>130</v>
      </c>
    </row>
    <row r="443" s="2" customFormat="1" ht="24.15" customHeight="1">
      <c r="A443" s="41"/>
      <c r="B443" s="42"/>
      <c r="C443" s="199" t="s">
        <v>637</v>
      </c>
      <c r="D443" s="199" t="s">
        <v>131</v>
      </c>
      <c r="E443" s="200" t="s">
        <v>839</v>
      </c>
      <c r="F443" s="201" t="s">
        <v>840</v>
      </c>
      <c r="G443" s="202" t="s">
        <v>443</v>
      </c>
      <c r="H443" s="284"/>
      <c r="I443" s="204"/>
      <c r="J443" s="205">
        <f>ROUND(I443*H443,2)</f>
        <v>0</v>
      </c>
      <c r="K443" s="201" t="s">
        <v>200</v>
      </c>
      <c r="L443" s="47"/>
      <c r="M443" s="206" t="s">
        <v>19</v>
      </c>
      <c r="N443" s="207" t="s">
        <v>43</v>
      </c>
      <c r="O443" s="87"/>
      <c r="P443" s="208">
        <f>O443*H443</f>
        <v>0</v>
      </c>
      <c r="Q443" s="208">
        <v>0</v>
      </c>
      <c r="R443" s="208">
        <f>Q443*H443</f>
        <v>0</v>
      </c>
      <c r="S443" s="208">
        <v>0</v>
      </c>
      <c r="T443" s="209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0" t="s">
        <v>285</v>
      </c>
      <c r="AT443" s="210" t="s">
        <v>131</v>
      </c>
      <c r="AU443" s="210" t="s">
        <v>82</v>
      </c>
      <c r="AY443" s="20" t="s">
        <v>130</v>
      </c>
      <c r="BE443" s="211">
        <f>IF(N443="základní",J443,0)</f>
        <v>0</v>
      </c>
      <c r="BF443" s="211">
        <f>IF(N443="snížená",J443,0)</f>
        <v>0</v>
      </c>
      <c r="BG443" s="211">
        <f>IF(N443="zákl. přenesená",J443,0)</f>
        <v>0</v>
      </c>
      <c r="BH443" s="211">
        <f>IF(N443="sníž. přenesená",J443,0)</f>
        <v>0</v>
      </c>
      <c r="BI443" s="211">
        <f>IF(N443="nulová",J443,0)</f>
        <v>0</v>
      </c>
      <c r="BJ443" s="20" t="s">
        <v>80</v>
      </c>
      <c r="BK443" s="211">
        <f>ROUND(I443*H443,2)</f>
        <v>0</v>
      </c>
      <c r="BL443" s="20" t="s">
        <v>285</v>
      </c>
      <c r="BM443" s="210" t="s">
        <v>1759</v>
      </c>
    </row>
    <row r="444" s="2" customFormat="1">
      <c r="A444" s="41"/>
      <c r="B444" s="42"/>
      <c r="C444" s="43"/>
      <c r="D444" s="225" t="s">
        <v>202</v>
      </c>
      <c r="E444" s="43"/>
      <c r="F444" s="226" t="s">
        <v>842</v>
      </c>
      <c r="G444" s="43"/>
      <c r="H444" s="43"/>
      <c r="I444" s="227"/>
      <c r="J444" s="43"/>
      <c r="K444" s="43"/>
      <c r="L444" s="47"/>
      <c r="M444" s="228"/>
      <c r="N444" s="229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202</v>
      </c>
      <c r="AU444" s="20" t="s">
        <v>82</v>
      </c>
    </row>
    <row r="445" s="11" customFormat="1" ht="22.8" customHeight="1">
      <c r="A445" s="11"/>
      <c r="B445" s="185"/>
      <c r="C445" s="186"/>
      <c r="D445" s="187" t="s">
        <v>71</v>
      </c>
      <c r="E445" s="223" t="s">
        <v>1148</v>
      </c>
      <c r="F445" s="223" t="s">
        <v>1149</v>
      </c>
      <c r="G445" s="186"/>
      <c r="H445" s="186"/>
      <c r="I445" s="189"/>
      <c r="J445" s="224">
        <f>BK445</f>
        <v>0</v>
      </c>
      <c r="K445" s="186"/>
      <c r="L445" s="191"/>
      <c r="M445" s="192"/>
      <c r="N445" s="193"/>
      <c r="O445" s="193"/>
      <c r="P445" s="194">
        <f>SUM(P446:P459)</f>
        <v>0</v>
      </c>
      <c r="Q445" s="193"/>
      <c r="R445" s="194">
        <f>SUM(R446:R459)</f>
        <v>0.00096000000000000002</v>
      </c>
      <c r="S445" s="193"/>
      <c r="T445" s="195">
        <f>SUM(T446:T459)</f>
        <v>0</v>
      </c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R445" s="196" t="s">
        <v>82</v>
      </c>
      <c r="AT445" s="197" t="s">
        <v>71</v>
      </c>
      <c r="AU445" s="197" t="s">
        <v>80</v>
      </c>
      <c r="AY445" s="196" t="s">
        <v>130</v>
      </c>
      <c r="BK445" s="198">
        <f>SUM(BK446:BK459)</f>
        <v>0</v>
      </c>
    </row>
    <row r="446" s="2" customFormat="1" ht="21.75" customHeight="1">
      <c r="A446" s="41"/>
      <c r="B446" s="42"/>
      <c r="C446" s="199" t="s">
        <v>642</v>
      </c>
      <c r="D446" s="199" t="s">
        <v>131</v>
      </c>
      <c r="E446" s="200" t="s">
        <v>1150</v>
      </c>
      <c r="F446" s="201" t="s">
        <v>1151</v>
      </c>
      <c r="G446" s="202" t="s">
        <v>199</v>
      </c>
      <c r="H446" s="203">
        <v>1.5</v>
      </c>
      <c r="I446" s="204"/>
      <c r="J446" s="205">
        <f>ROUND(I446*H446,2)</f>
        <v>0</v>
      </c>
      <c r="K446" s="201" t="s">
        <v>200</v>
      </c>
      <c r="L446" s="47"/>
      <c r="M446" s="206" t="s">
        <v>19</v>
      </c>
      <c r="N446" s="207" t="s">
        <v>43</v>
      </c>
      <c r="O446" s="87"/>
      <c r="P446" s="208">
        <f>O446*H446</f>
        <v>0</v>
      </c>
      <c r="Q446" s="208">
        <v>6.9999999999999994E-05</v>
      </c>
      <c r="R446" s="208">
        <f>Q446*H446</f>
        <v>0.00010499999999999999</v>
      </c>
      <c r="S446" s="208">
        <v>0</v>
      </c>
      <c r="T446" s="209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0" t="s">
        <v>285</v>
      </c>
      <c r="AT446" s="210" t="s">
        <v>131</v>
      </c>
      <c r="AU446" s="210" t="s">
        <v>82</v>
      </c>
      <c r="AY446" s="20" t="s">
        <v>130</v>
      </c>
      <c r="BE446" s="211">
        <f>IF(N446="základní",J446,0)</f>
        <v>0</v>
      </c>
      <c r="BF446" s="211">
        <f>IF(N446="snížená",J446,0)</f>
        <v>0</v>
      </c>
      <c r="BG446" s="211">
        <f>IF(N446="zákl. přenesená",J446,0)</f>
        <v>0</v>
      </c>
      <c r="BH446" s="211">
        <f>IF(N446="sníž. přenesená",J446,0)</f>
        <v>0</v>
      </c>
      <c r="BI446" s="211">
        <f>IF(N446="nulová",J446,0)</f>
        <v>0</v>
      </c>
      <c r="BJ446" s="20" t="s">
        <v>80</v>
      </c>
      <c r="BK446" s="211">
        <f>ROUND(I446*H446,2)</f>
        <v>0</v>
      </c>
      <c r="BL446" s="20" t="s">
        <v>285</v>
      </c>
      <c r="BM446" s="210" t="s">
        <v>1760</v>
      </c>
    </row>
    <row r="447" s="2" customFormat="1">
      <c r="A447" s="41"/>
      <c r="B447" s="42"/>
      <c r="C447" s="43"/>
      <c r="D447" s="225" t="s">
        <v>202</v>
      </c>
      <c r="E447" s="43"/>
      <c r="F447" s="226" t="s">
        <v>1153</v>
      </c>
      <c r="G447" s="43"/>
      <c r="H447" s="43"/>
      <c r="I447" s="227"/>
      <c r="J447" s="43"/>
      <c r="K447" s="43"/>
      <c r="L447" s="47"/>
      <c r="M447" s="228"/>
      <c r="N447" s="229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202</v>
      </c>
      <c r="AU447" s="20" t="s">
        <v>82</v>
      </c>
    </row>
    <row r="448" s="14" customFormat="1">
      <c r="A448" s="14"/>
      <c r="B448" s="241"/>
      <c r="C448" s="242"/>
      <c r="D448" s="232" t="s">
        <v>208</v>
      </c>
      <c r="E448" s="243" t="s">
        <v>19</v>
      </c>
      <c r="F448" s="244" t="s">
        <v>1154</v>
      </c>
      <c r="G448" s="242"/>
      <c r="H448" s="245">
        <v>1.5</v>
      </c>
      <c r="I448" s="246"/>
      <c r="J448" s="242"/>
      <c r="K448" s="242"/>
      <c r="L448" s="247"/>
      <c r="M448" s="248"/>
      <c r="N448" s="249"/>
      <c r="O448" s="249"/>
      <c r="P448" s="249"/>
      <c r="Q448" s="249"/>
      <c r="R448" s="249"/>
      <c r="S448" s="249"/>
      <c r="T448" s="250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1" t="s">
        <v>208</v>
      </c>
      <c r="AU448" s="251" t="s">
        <v>82</v>
      </c>
      <c r="AV448" s="14" t="s">
        <v>82</v>
      </c>
      <c r="AW448" s="14" t="s">
        <v>33</v>
      </c>
      <c r="AX448" s="14" t="s">
        <v>72</v>
      </c>
      <c r="AY448" s="251" t="s">
        <v>130</v>
      </c>
    </row>
    <row r="449" s="15" customFormat="1">
      <c r="A449" s="15"/>
      <c r="B449" s="252"/>
      <c r="C449" s="253"/>
      <c r="D449" s="232" t="s">
        <v>208</v>
      </c>
      <c r="E449" s="254" t="s">
        <v>19</v>
      </c>
      <c r="F449" s="255" t="s">
        <v>212</v>
      </c>
      <c r="G449" s="253"/>
      <c r="H449" s="256">
        <v>1.5</v>
      </c>
      <c r="I449" s="257"/>
      <c r="J449" s="253"/>
      <c r="K449" s="253"/>
      <c r="L449" s="258"/>
      <c r="M449" s="259"/>
      <c r="N449" s="260"/>
      <c r="O449" s="260"/>
      <c r="P449" s="260"/>
      <c r="Q449" s="260"/>
      <c r="R449" s="260"/>
      <c r="S449" s="260"/>
      <c r="T449" s="261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2" t="s">
        <v>208</v>
      </c>
      <c r="AU449" s="262" t="s">
        <v>82</v>
      </c>
      <c r="AV449" s="15" t="s">
        <v>144</v>
      </c>
      <c r="AW449" s="15" t="s">
        <v>33</v>
      </c>
      <c r="AX449" s="15" t="s">
        <v>80</v>
      </c>
      <c r="AY449" s="262" t="s">
        <v>130</v>
      </c>
    </row>
    <row r="450" s="2" customFormat="1" ht="24.15" customHeight="1">
      <c r="A450" s="41"/>
      <c r="B450" s="42"/>
      <c r="C450" s="199" t="s">
        <v>835</v>
      </c>
      <c r="D450" s="199" t="s">
        <v>131</v>
      </c>
      <c r="E450" s="200" t="s">
        <v>1155</v>
      </c>
      <c r="F450" s="201" t="s">
        <v>1156</v>
      </c>
      <c r="G450" s="202" t="s">
        <v>199</v>
      </c>
      <c r="H450" s="203">
        <v>1.5</v>
      </c>
      <c r="I450" s="204"/>
      <c r="J450" s="205">
        <f>ROUND(I450*H450,2)</f>
        <v>0</v>
      </c>
      <c r="K450" s="201" t="s">
        <v>200</v>
      </c>
      <c r="L450" s="47"/>
      <c r="M450" s="206" t="s">
        <v>19</v>
      </c>
      <c r="N450" s="207" t="s">
        <v>43</v>
      </c>
      <c r="O450" s="87"/>
      <c r="P450" s="208">
        <f>O450*H450</f>
        <v>0</v>
      </c>
      <c r="Q450" s="208">
        <v>8.0000000000000007E-05</v>
      </c>
      <c r="R450" s="208">
        <f>Q450*H450</f>
        <v>0.00012000000000000002</v>
      </c>
      <c r="S450" s="208">
        <v>0</v>
      </c>
      <c r="T450" s="209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0" t="s">
        <v>285</v>
      </c>
      <c r="AT450" s="210" t="s">
        <v>131</v>
      </c>
      <c r="AU450" s="210" t="s">
        <v>82</v>
      </c>
      <c r="AY450" s="20" t="s">
        <v>130</v>
      </c>
      <c r="BE450" s="211">
        <f>IF(N450="základní",J450,0)</f>
        <v>0</v>
      </c>
      <c r="BF450" s="211">
        <f>IF(N450="snížená",J450,0)</f>
        <v>0</v>
      </c>
      <c r="BG450" s="211">
        <f>IF(N450="zákl. přenesená",J450,0)</f>
        <v>0</v>
      </c>
      <c r="BH450" s="211">
        <f>IF(N450="sníž. přenesená",J450,0)</f>
        <v>0</v>
      </c>
      <c r="BI450" s="211">
        <f>IF(N450="nulová",J450,0)</f>
        <v>0</v>
      </c>
      <c r="BJ450" s="20" t="s">
        <v>80</v>
      </c>
      <c r="BK450" s="211">
        <f>ROUND(I450*H450,2)</f>
        <v>0</v>
      </c>
      <c r="BL450" s="20" t="s">
        <v>285</v>
      </c>
      <c r="BM450" s="210" t="s">
        <v>1761</v>
      </c>
    </row>
    <row r="451" s="2" customFormat="1">
      <c r="A451" s="41"/>
      <c r="B451" s="42"/>
      <c r="C451" s="43"/>
      <c r="D451" s="225" t="s">
        <v>202</v>
      </c>
      <c r="E451" s="43"/>
      <c r="F451" s="226" t="s">
        <v>1158</v>
      </c>
      <c r="G451" s="43"/>
      <c r="H451" s="43"/>
      <c r="I451" s="227"/>
      <c r="J451" s="43"/>
      <c r="K451" s="43"/>
      <c r="L451" s="47"/>
      <c r="M451" s="228"/>
      <c r="N451" s="229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202</v>
      </c>
      <c r="AU451" s="20" t="s">
        <v>82</v>
      </c>
    </row>
    <row r="452" s="2" customFormat="1" ht="16.5" customHeight="1">
      <c r="A452" s="41"/>
      <c r="B452" s="42"/>
      <c r="C452" s="199" t="s">
        <v>838</v>
      </c>
      <c r="D452" s="199" t="s">
        <v>131</v>
      </c>
      <c r="E452" s="200" t="s">
        <v>1159</v>
      </c>
      <c r="F452" s="201" t="s">
        <v>1160</v>
      </c>
      <c r="G452" s="202" t="s">
        <v>199</v>
      </c>
      <c r="H452" s="203">
        <v>1.5</v>
      </c>
      <c r="I452" s="204"/>
      <c r="J452" s="205">
        <f>ROUND(I452*H452,2)</f>
        <v>0</v>
      </c>
      <c r="K452" s="201" t="s">
        <v>200</v>
      </c>
      <c r="L452" s="47"/>
      <c r="M452" s="206" t="s">
        <v>19</v>
      </c>
      <c r="N452" s="207" t="s">
        <v>43</v>
      </c>
      <c r="O452" s="87"/>
      <c r="P452" s="208">
        <f>O452*H452</f>
        <v>0</v>
      </c>
      <c r="Q452" s="208">
        <v>0.00011</v>
      </c>
      <c r="R452" s="208">
        <f>Q452*H452</f>
        <v>0.000165</v>
      </c>
      <c r="S452" s="208">
        <v>0</v>
      </c>
      <c r="T452" s="209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0" t="s">
        <v>285</v>
      </c>
      <c r="AT452" s="210" t="s">
        <v>131</v>
      </c>
      <c r="AU452" s="210" t="s">
        <v>82</v>
      </c>
      <c r="AY452" s="20" t="s">
        <v>130</v>
      </c>
      <c r="BE452" s="211">
        <f>IF(N452="základní",J452,0)</f>
        <v>0</v>
      </c>
      <c r="BF452" s="211">
        <f>IF(N452="snížená",J452,0)</f>
        <v>0</v>
      </c>
      <c r="BG452" s="211">
        <f>IF(N452="zákl. přenesená",J452,0)</f>
        <v>0</v>
      </c>
      <c r="BH452" s="211">
        <f>IF(N452="sníž. přenesená",J452,0)</f>
        <v>0</v>
      </c>
      <c r="BI452" s="211">
        <f>IF(N452="nulová",J452,0)</f>
        <v>0</v>
      </c>
      <c r="BJ452" s="20" t="s">
        <v>80</v>
      </c>
      <c r="BK452" s="211">
        <f>ROUND(I452*H452,2)</f>
        <v>0</v>
      </c>
      <c r="BL452" s="20" t="s">
        <v>285</v>
      </c>
      <c r="BM452" s="210" t="s">
        <v>1762</v>
      </c>
    </row>
    <row r="453" s="2" customFormat="1">
      <c r="A453" s="41"/>
      <c r="B453" s="42"/>
      <c r="C453" s="43"/>
      <c r="D453" s="225" t="s">
        <v>202</v>
      </c>
      <c r="E453" s="43"/>
      <c r="F453" s="226" t="s">
        <v>1162</v>
      </c>
      <c r="G453" s="43"/>
      <c r="H453" s="43"/>
      <c r="I453" s="227"/>
      <c r="J453" s="43"/>
      <c r="K453" s="43"/>
      <c r="L453" s="47"/>
      <c r="M453" s="228"/>
      <c r="N453" s="229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202</v>
      </c>
      <c r="AU453" s="20" t="s">
        <v>82</v>
      </c>
    </row>
    <row r="454" s="2" customFormat="1" ht="16.5" customHeight="1">
      <c r="A454" s="41"/>
      <c r="B454" s="42"/>
      <c r="C454" s="199" t="s">
        <v>1171</v>
      </c>
      <c r="D454" s="199" t="s">
        <v>131</v>
      </c>
      <c r="E454" s="200" t="s">
        <v>1163</v>
      </c>
      <c r="F454" s="201" t="s">
        <v>1164</v>
      </c>
      <c r="G454" s="202" t="s">
        <v>199</v>
      </c>
      <c r="H454" s="203">
        <v>1.5</v>
      </c>
      <c r="I454" s="204"/>
      <c r="J454" s="205">
        <f>ROUND(I454*H454,2)</f>
        <v>0</v>
      </c>
      <c r="K454" s="201" t="s">
        <v>200</v>
      </c>
      <c r="L454" s="47"/>
      <c r="M454" s="206" t="s">
        <v>19</v>
      </c>
      <c r="N454" s="207" t="s">
        <v>43</v>
      </c>
      <c r="O454" s="87"/>
      <c r="P454" s="208">
        <f>O454*H454</f>
        <v>0</v>
      </c>
      <c r="Q454" s="208">
        <v>0.00013999999999999999</v>
      </c>
      <c r="R454" s="208">
        <f>Q454*H454</f>
        <v>0.00020999999999999998</v>
      </c>
      <c r="S454" s="208">
        <v>0</v>
      </c>
      <c r="T454" s="209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0" t="s">
        <v>285</v>
      </c>
      <c r="AT454" s="210" t="s">
        <v>131</v>
      </c>
      <c r="AU454" s="210" t="s">
        <v>82</v>
      </c>
      <c r="AY454" s="20" t="s">
        <v>130</v>
      </c>
      <c r="BE454" s="211">
        <f>IF(N454="základní",J454,0)</f>
        <v>0</v>
      </c>
      <c r="BF454" s="211">
        <f>IF(N454="snížená",J454,0)</f>
        <v>0</v>
      </c>
      <c r="BG454" s="211">
        <f>IF(N454="zákl. přenesená",J454,0)</f>
        <v>0</v>
      </c>
      <c r="BH454" s="211">
        <f>IF(N454="sníž. přenesená",J454,0)</f>
        <v>0</v>
      </c>
      <c r="BI454" s="211">
        <f>IF(N454="nulová",J454,0)</f>
        <v>0</v>
      </c>
      <c r="BJ454" s="20" t="s">
        <v>80</v>
      </c>
      <c r="BK454" s="211">
        <f>ROUND(I454*H454,2)</f>
        <v>0</v>
      </c>
      <c r="BL454" s="20" t="s">
        <v>285</v>
      </c>
      <c r="BM454" s="210" t="s">
        <v>1763</v>
      </c>
    </row>
    <row r="455" s="2" customFormat="1">
      <c r="A455" s="41"/>
      <c r="B455" s="42"/>
      <c r="C455" s="43"/>
      <c r="D455" s="225" t="s">
        <v>202</v>
      </c>
      <c r="E455" s="43"/>
      <c r="F455" s="226" t="s">
        <v>1166</v>
      </c>
      <c r="G455" s="43"/>
      <c r="H455" s="43"/>
      <c r="I455" s="227"/>
      <c r="J455" s="43"/>
      <c r="K455" s="43"/>
      <c r="L455" s="47"/>
      <c r="M455" s="228"/>
      <c r="N455" s="229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202</v>
      </c>
      <c r="AU455" s="20" t="s">
        <v>82</v>
      </c>
    </row>
    <row r="456" s="2" customFormat="1" ht="16.5" customHeight="1">
      <c r="A456" s="41"/>
      <c r="B456" s="42"/>
      <c r="C456" s="199" t="s">
        <v>1461</v>
      </c>
      <c r="D456" s="199" t="s">
        <v>131</v>
      </c>
      <c r="E456" s="200" t="s">
        <v>1167</v>
      </c>
      <c r="F456" s="201" t="s">
        <v>1168</v>
      </c>
      <c r="G456" s="202" t="s">
        <v>199</v>
      </c>
      <c r="H456" s="203">
        <v>1.5</v>
      </c>
      <c r="I456" s="204"/>
      <c r="J456" s="205">
        <f>ROUND(I456*H456,2)</f>
        <v>0</v>
      </c>
      <c r="K456" s="201" t="s">
        <v>200</v>
      </c>
      <c r="L456" s="47"/>
      <c r="M456" s="206" t="s">
        <v>19</v>
      </c>
      <c r="N456" s="207" t="s">
        <v>43</v>
      </c>
      <c r="O456" s="87"/>
      <c r="P456" s="208">
        <f>O456*H456</f>
        <v>0</v>
      </c>
      <c r="Q456" s="208">
        <v>0.00012</v>
      </c>
      <c r="R456" s="208">
        <f>Q456*H456</f>
        <v>0.00018000000000000001</v>
      </c>
      <c r="S456" s="208">
        <v>0</v>
      </c>
      <c r="T456" s="209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0" t="s">
        <v>285</v>
      </c>
      <c r="AT456" s="210" t="s">
        <v>131</v>
      </c>
      <c r="AU456" s="210" t="s">
        <v>82</v>
      </c>
      <c r="AY456" s="20" t="s">
        <v>130</v>
      </c>
      <c r="BE456" s="211">
        <f>IF(N456="základní",J456,0)</f>
        <v>0</v>
      </c>
      <c r="BF456" s="211">
        <f>IF(N456="snížená",J456,0)</f>
        <v>0</v>
      </c>
      <c r="BG456" s="211">
        <f>IF(N456="zákl. přenesená",J456,0)</f>
        <v>0</v>
      </c>
      <c r="BH456" s="211">
        <f>IF(N456="sníž. přenesená",J456,0)</f>
        <v>0</v>
      </c>
      <c r="BI456" s="211">
        <f>IF(N456="nulová",J456,0)</f>
        <v>0</v>
      </c>
      <c r="BJ456" s="20" t="s">
        <v>80</v>
      </c>
      <c r="BK456" s="211">
        <f>ROUND(I456*H456,2)</f>
        <v>0</v>
      </c>
      <c r="BL456" s="20" t="s">
        <v>285</v>
      </c>
      <c r="BM456" s="210" t="s">
        <v>1764</v>
      </c>
    </row>
    <row r="457" s="2" customFormat="1">
      <c r="A457" s="41"/>
      <c r="B457" s="42"/>
      <c r="C457" s="43"/>
      <c r="D457" s="225" t="s">
        <v>202</v>
      </c>
      <c r="E457" s="43"/>
      <c r="F457" s="226" t="s">
        <v>1170</v>
      </c>
      <c r="G457" s="43"/>
      <c r="H457" s="43"/>
      <c r="I457" s="227"/>
      <c r="J457" s="43"/>
      <c r="K457" s="43"/>
      <c r="L457" s="47"/>
      <c r="M457" s="228"/>
      <c r="N457" s="229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202</v>
      </c>
      <c r="AU457" s="20" t="s">
        <v>82</v>
      </c>
    </row>
    <row r="458" s="2" customFormat="1" ht="16.5" customHeight="1">
      <c r="A458" s="41"/>
      <c r="B458" s="42"/>
      <c r="C458" s="199" t="s">
        <v>1617</v>
      </c>
      <c r="D458" s="199" t="s">
        <v>131</v>
      </c>
      <c r="E458" s="200" t="s">
        <v>1172</v>
      </c>
      <c r="F458" s="201" t="s">
        <v>1173</v>
      </c>
      <c r="G458" s="202" t="s">
        <v>199</v>
      </c>
      <c r="H458" s="203">
        <v>1.5</v>
      </c>
      <c r="I458" s="204"/>
      <c r="J458" s="205">
        <f>ROUND(I458*H458,2)</f>
        <v>0</v>
      </c>
      <c r="K458" s="201" t="s">
        <v>200</v>
      </c>
      <c r="L458" s="47"/>
      <c r="M458" s="206" t="s">
        <v>19</v>
      </c>
      <c r="N458" s="207" t="s">
        <v>43</v>
      </c>
      <c r="O458" s="87"/>
      <c r="P458" s="208">
        <f>O458*H458</f>
        <v>0</v>
      </c>
      <c r="Q458" s="208">
        <v>0.00012</v>
      </c>
      <c r="R458" s="208">
        <f>Q458*H458</f>
        <v>0.00018000000000000001</v>
      </c>
      <c r="S458" s="208">
        <v>0</v>
      </c>
      <c r="T458" s="209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0" t="s">
        <v>285</v>
      </c>
      <c r="AT458" s="210" t="s">
        <v>131</v>
      </c>
      <c r="AU458" s="210" t="s">
        <v>82</v>
      </c>
      <c r="AY458" s="20" t="s">
        <v>130</v>
      </c>
      <c r="BE458" s="211">
        <f>IF(N458="základní",J458,0)</f>
        <v>0</v>
      </c>
      <c r="BF458" s="211">
        <f>IF(N458="snížená",J458,0)</f>
        <v>0</v>
      </c>
      <c r="BG458" s="211">
        <f>IF(N458="zákl. přenesená",J458,0)</f>
        <v>0</v>
      </c>
      <c r="BH458" s="211">
        <f>IF(N458="sníž. přenesená",J458,0)</f>
        <v>0</v>
      </c>
      <c r="BI458" s="211">
        <f>IF(N458="nulová",J458,0)</f>
        <v>0</v>
      </c>
      <c r="BJ458" s="20" t="s">
        <v>80</v>
      </c>
      <c r="BK458" s="211">
        <f>ROUND(I458*H458,2)</f>
        <v>0</v>
      </c>
      <c r="BL458" s="20" t="s">
        <v>285</v>
      </c>
      <c r="BM458" s="210" t="s">
        <v>1765</v>
      </c>
    </row>
    <row r="459" s="2" customFormat="1">
      <c r="A459" s="41"/>
      <c r="B459" s="42"/>
      <c r="C459" s="43"/>
      <c r="D459" s="225" t="s">
        <v>202</v>
      </c>
      <c r="E459" s="43"/>
      <c r="F459" s="226" t="s">
        <v>1175</v>
      </c>
      <c r="G459" s="43"/>
      <c r="H459" s="43"/>
      <c r="I459" s="227"/>
      <c r="J459" s="43"/>
      <c r="K459" s="43"/>
      <c r="L459" s="47"/>
      <c r="M459" s="285"/>
      <c r="N459" s="286"/>
      <c r="O459" s="214"/>
      <c r="P459" s="214"/>
      <c r="Q459" s="214"/>
      <c r="R459" s="214"/>
      <c r="S459" s="214"/>
      <c r="T459" s="287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202</v>
      </c>
      <c r="AU459" s="20" t="s">
        <v>82</v>
      </c>
    </row>
    <row r="460" s="2" customFormat="1" ht="6.96" customHeight="1">
      <c r="A460" s="41"/>
      <c r="B460" s="62"/>
      <c r="C460" s="63"/>
      <c r="D460" s="63"/>
      <c r="E460" s="63"/>
      <c r="F460" s="63"/>
      <c r="G460" s="63"/>
      <c r="H460" s="63"/>
      <c r="I460" s="63"/>
      <c r="J460" s="63"/>
      <c r="K460" s="63"/>
      <c r="L460" s="47"/>
      <c r="M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</sheetData>
  <sheetProtection sheet="1" autoFilter="0" formatColumns="0" formatRows="0" objects="1" scenarios="1" spinCount="100000" saltValue="ekl7l8i/mNry0uh00F5FKPJ5J/7t+8WmYcAjo303l/3sH6EWwi4BWqdVjPst4023yvWuYNL5pPVnCQxbD8tqDA==" hashValue="sMbDQxmnYY2KQ6Qn4O7KQ/rScz+iavquiI6Byq2hvpMwPkrQhmUOvov4qAqmchrtYQL6EWBKCJ/yNlERVQiJ6Q==" algorithmName="SHA-512" password="DAF8"/>
  <autoFilter ref="C94:K459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100" r:id="rId1" display="https://podminky.urs.cz/item/CS_URS_2024_01/622151011"/>
    <hyperlink ref="F102" r:id="rId2" display="https://podminky.urs.cz/item/CS_URS_2024_01/622211021"/>
    <hyperlink ref="F115" r:id="rId3" display="https://podminky.urs.cz/item/CS_URS_2024_01/622521012"/>
    <hyperlink ref="F123" r:id="rId4" display="https://podminky.urs.cz/item/CS_URS_2024_01/941111111"/>
    <hyperlink ref="F128" r:id="rId5" display="https://podminky.urs.cz/item/CS_URS_2024_01/941111211"/>
    <hyperlink ref="F132" r:id="rId6" display="https://podminky.urs.cz/item/CS_URS_2024_01/941111811"/>
    <hyperlink ref="F138" r:id="rId7" display="https://podminky.urs.cz/item/CS_URS_2024_01/997013153"/>
    <hyperlink ref="F140" r:id="rId8" display="https://podminky.urs.cz/item/CS_URS_2024_01/997013501"/>
    <hyperlink ref="F142" r:id="rId9" display="https://podminky.urs.cz/item/CS_URS_2024_01/997013509"/>
    <hyperlink ref="F146" r:id="rId10" display="https://podminky.urs.cz/item/CS_URS_2024_01/997013631"/>
    <hyperlink ref="F149" r:id="rId11" display="https://podminky.urs.cz/item/CS_URS_2024_01/998011009"/>
    <hyperlink ref="F153" r:id="rId12" display="https://podminky.urs.cz/item/CS_URS_2024_01/712300841"/>
    <hyperlink ref="F158" r:id="rId13" display="https://podminky.urs.cz/item/CS_URS_2024_01/712300921"/>
    <hyperlink ref="F163" r:id="rId14" display="https://podminky.urs.cz/item/CS_URS_2024_01/712311101"/>
    <hyperlink ref="F174" r:id="rId15" display="https://podminky.urs.cz/item/CS_URS_2024_01/712341559"/>
    <hyperlink ref="F189" r:id="rId16" display="https://podminky.urs.cz/item/CS_URS_2024_01/712341715"/>
    <hyperlink ref="F199" r:id="rId17" display="https://podminky.urs.cz/item/CS_URS_2024_01/712363115"/>
    <hyperlink ref="F206" r:id="rId18" display="https://podminky.urs.cz/item/CS_URS_2024_01/712363352"/>
    <hyperlink ref="F213" r:id="rId19" display="https://podminky.urs.cz/item/CS_URS_2024_01/712363353"/>
    <hyperlink ref="F219" r:id="rId20" display="https://podminky.urs.cz/item/CS_URS_2024_01/712363384"/>
    <hyperlink ref="F225" r:id="rId21" display="https://podminky.urs.cz/item/CS_URS_2024_01/712363404"/>
    <hyperlink ref="F230" r:id="rId22" display="https://podminky.urs.cz/item/CS_URS_2024_01/712363405"/>
    <hyperlink ref="F237" r:id="rId23" display="https://podminky.urs.cz/item/CS_URS_2024_01/712363406"/>
    <hyperlink ref="F248" r:id="rId24" display="https://podminky.urs.cz/item/CS_URS_2024_01/712391172"/>
    <hyperlink ref="F259" r:id="rId25" display="https://podminky.urs.cz/item/CS_URS_2024_01/712741559"/>
    <hyperlink ref="F270" r:id="rId26" display="https://podminky.urs.cz/item/CS_URS_2024_01/712811101"/>
    <hyperlink ref="F277" r:id="rId27" display="https://podminky.urs.cz/item/CS_URS_2024_01/712831101"/>
    <hyperlink ref="F284" r:id="rId28" display="https://podminky.urs.cz/item/CS_URS_2024_01/712841559"/>
    <hyperlink ref="F291" r:id="rId29" display="https://podminky.urs.cz/item/CS_URS_2024_01/712861702"/>
    <hyperlink ref="F302" r:id="rId30" display="https://podminky.urs.cz/item/CS_URS_2024_01/998712212"/>
    <hyperlink ref="F305" r:id="rId31" display="https://podminky.urs.cz/item/CS_URS_2024_01/713131241"/>
    <hyperlink ref="F318" r:id="rId32" display="https://podminky.urs.cz/item/CS_URS_2024_01/713141135"/>
    <hyperlink ref="F324" r:id="rId33" display="https://podminky.urs.cz/item/CS_URS_2024_01/713141151"/>
    <hyperlink ref="F333" r:id="rId34" display="https://podminky.urs.cz/item/CS_URS_2024_01/713141223"/>
    <hyperlink ref="F335" r:id="rId35" display="https://podminky.urs.cz/item/CS_URS_2024_01/713141335"/>
    <hyperlink ref="F348" r:id="rId36" display="https://podminky.urs.cz/item/CS_URS_2024_01/713141371"/>
    <hyperlink ref="F361" r:id="rId37" display="https://podminky.urs.cz/item/CS_URS_2024_01/713141411"/>
    <hyperlink ref="F366" r:id="rId38" display="https://podminky.urs.cz/item/CS_URS_2024_01/998713202"/>
    <hyperlink ref="F369" r:id="rId39" display="https://podminky.urs.cz/item/CS_URS_2024_01/721210822"/>
    <hyperlink ref="F374" r:id="rId40" display="https://podminky.urs.cz/item/CS_URS_2024_01/721239114"/>
    <hyperlink ref="F393" r:id="rId41" display="https://podminky.urs.cz/item/CS_URS_2024_01/998721212"/>
    <hyperlink ref="F397" r:id="rId42" display="https://podminky.urs.cz/item/CS_URS_2024_01/741420011"/>
    <hyperlink ref="F407" r:id="rId43" display="https://podminky.urs.cz/item/CS_URS_2024_01/741421823"/>
    <hyperlink ref="F412" r:id="rId44" display="https://podminky.urs.cz/item/CS_URS_2024_01/998741212"/>
    <hyperlink ref="F415" r:id="rId45" display="https://podminky.urs.cz/item/CS_URS_2024_01/762341670"/>
    <hyperlink ref="F425" r:id="rId46" display="https://podminky.urs.cz/item/CS_URS_2024_01/762395000"/>
    <hyperlink ref="F429" r:id="rId47" display="https://podminky.urs.cz/item/CS_URS_2024_01/998762212"/>
    <hyperlink ref="F432" r:id="rId48" display="https://podminky.urs.cz/item/CS_URS_2024_01/764002841"/>
    <hyperlink ref="F436" r:id="rId49" display="https://podminky.urs.cz/item/CS_URS_2024_01/764002871"/>
    <hyperlink ref="F440" r:id="rId50" display="https://podminky.urs.cz/item/CS_URS_2024_01/764212403"/>
    <hyperlink ref="F444" r:id="rId51" display="https://podminky.urs.cz/item/CS_URS_2024_01/998764212"/>
    <hyperlink ref="F447" r:id="rId52" display="https://podminky.urs.cz/item/CS_URS_2024_01/783301303"/>
    <hyperlink ref="F451" r:id="rId53" display="https://podminky.urs.cz/item/CS_URS_2024_01/783301311"/>
    <hyperlink ref="F453" r:id="rId54" display="https://podminky.urs.cz/item/CS_URS_2024_01/783306807"/>
    <hyperlink ref="F455" r:id="rId55" display="https://podminky.urs.cz/item/CS_URS_2024_01/783314101"/>
    <hyperlink ref="F457" r:id="rId56" display="https://podminky.urs.cz/item/CS_URS_2024_01/783315101"/>
    <hyperlink ref="F459" r:id="rId57" display="https://podminky.urs.cz/item/CS_URS_2024_01/78331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1766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1767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1768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1769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1770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1771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1772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1773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1774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1775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1776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79</v>
      </c>
      <c r="F18" s="299" t="s">
        <v>1777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1778</v>
      </c>
      <c r="F19" s="299" t="s">
        <v>1779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1780</v>
      </c>
      <c r="F20" s="299" t="s">
        <v>1781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1782</v>
      </c>
      <c r="F21" s="299" t="s">
        <v>1783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1784</v>
      </c>
      <c r="F22" s="299" t="s">
        <v>1785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1786</v>
      </c>
      <c r="F23" s="299" t="s">
        <v>1787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1788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1789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1790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1791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1792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1793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1794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1795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1796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116</v>
      </c>
      <c r="F36" s="299"/>
      <c r="G36" s="299" t="s">
        <v>1797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1798</v>
      </c>
      <c r="F37" s="299"/>
      <c r="G37" s="299" t="s">
        <v>1799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53</v>
      </c>
      <c r="F38" s="299"/>
      <c r="G38" s="299" t="s">
        <v>1800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54</v>
      </c>
      <c r="F39" s="299"/>
      <c r="G39" s="299" t="s">
        <v>1801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117</v>
      </c>
      <c r="F40" s="299"/>
      <c r="G40" s="299" t="s">
        <v>1802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118</v>
      </c>
      <c r="F41" s="299"/>
      <c r="G41" s="299" t="s">
        <v>1803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1804</v>
      </c>
      <c r="F42" s="299"/>
      <c r="G42" s="299" t="s">
        <v>1805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1806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1807</v>
      </c>
      <c r="F44" s="299"/>
      <c r="G44" s="299" t="s">
        <v>1808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120</v>
      </c>
      <c r="F45" s="299"/>
      <c r="G45" s="299" t="s">
        <v>1809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1810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1811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1812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1813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1814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1815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1816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1817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1818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1819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1820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1821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1822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1823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1824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1825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1826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1827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1828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1829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1830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1831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1832</v>
      </c>
      <c r="D76" s="317"/>
      <c r="E76" s="317"/>
      <c r="F76" s="317" t="s">
        <v>1833</v>
      </c>
      <c r="G76" s="318"/>
      <c r="H76" s="317" t="s">
        <v>54</v>
      </c>
      <c r="I76" s="317" t="s">
        <v>57</v>
      </c>
      <c r="J76" s="317" t="s">
        <v>1834</v>
      </c>
      <c r="K76" s="316"/>
    </row>
    <row r="77" s="1" customFormat="1" ht="17.25" customHeight="1">
      <c r="B77" s="314"/>
      <c r="C77" s="319" t="s">
        <v>1835</v>
      </c>
      <c r="D77" s="319"/>
      <c r="E77" s="319"/>
      <c r="F77" s="320" t="s">
        <v>1836</v>
      </c>
      <c r="G77" s="321"/>
      <c r="H77" s="319"/>
      <c r="I77" s="319"/>
      <c r="J77" s="319" t="s">
        <v>1837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53</v>
      </c>
      <c r="D79" s="324"/>
      <c r="E79" s="324"/>
      <c r="F79" s="325" t="s">
        <v>1838</v>
      </c>
      <c r="G79" s="326"/>
      <c r="H79" s="302" t="s">
        <v>1839</v>
      </c>
      <c r="I79" s="302" t="s">
        <v>1840</v>
      </c>
      <c r="J79" s="302">
        <v>20</v>
      </c>
      <c r="K79" s="316"/>
    </row>
    <row r="80" s="1" customFormat="1" ht="15" customHeight="1">
      <c r="B80" s="314"/>
      <c r="C80" s="302" t="s">
        <v>1841</v>
      </c>
      <c r="D80" s="302"/>
      <c r="E80" s="302"/>
      <c r="F80" s="325" t="s">
        <v>1838</v>
      </c>
      <c r="G80" s="326"/>
      <c r="H80" s="302" t="s">
        <v>1842</v>
      </c>
      <c r="I80" s="302" t="s">
        <v>1840</v>
      </c>
      <c r="J80" s="302">
        <v>120</v>
      </c>
      <c r="K80" s="316"/>
    </row>
    <row r="81" s="1" customFormat="1" ht="15" customHeight="1">
      <c r="B81" s="327"/>
      <c r="C81" s="302" t="s">
        <v>1843</v>
      </c>
      <c r="D81" s="302"/>
      <c r="E81" s="302"/>
      <c r="F81" s="325" t="s">
        <v>1844</v>
      </c>
      <c r="G81" s="326"/>
      <c r="H81" s="302" t="s">
        <v>1845</v>
      </c>
      <c r="I81" s="302" t="s">
        <v>1840</v>
      </c>
      <c r="J81" s="302">
        <v>50</v>
      </c>
      <c r="K81" s="316"/>
    </row>
    <row r="82" s="1" customFormat="1" ht="15" customHeight="1">
      <c r="B82" s="327"/>
      <c r="C82" s="302" t="s">
        <v>1846</v>
      </c>
      <c r="D82" s="302"/>
      <c r="E82" s="302"/>
      <c r="F82" s="325" t="s">
        <v>1838</v>
      </c>
      <c r="G82" s="326"/>
      <c r="H82" s="302" t="s">
        <v>1847</v>
      </c>
      <c r="I82" s="302" t="s">
        <v>1848</v>
      </c>
      <c r="J82" s="302"/>
      <c r="K82" s="316"/>
    </row>
    <row r="83" s="1" customFormat="1" ht="15" customHeight="1">
      <c r="B83" s="327"/>
      <c r="C83" s="328" t="s">
        <v>1849</v>
      </c>
      <c r="D83" s="328"/>
      <c r="E83" s="328"/>
      <c r="F83" s="329" t="s">
        <v>1844</v>
      </c>
      <c r="G83" s="328"/>
      <c r="H83" s="328" t="s">
        <v>1850</v>
      </c>
      <c r="I83" s="328" t="s">
        <v>1840</v>
      </c>
      <c r="J83" s="328">
        <v>15</v>
      </c>
      <c r="K83" s="316"/>
    </row>
    <row r="84" s="1" customFormat="1" ht="15" customHeight="1">
      <c r="B84" s="327"/>
      <c r="C84" s="328" t="s">
        <v>1851</v>
      </c>
      <c r="D84" s="328"/>
      <c r="E84" s="328"/>
      <c r="F84" s="329" t="s">
        <v>1844</v>
      </c>
      <c r="G84" s="328"/>
      <c r="H84" s="328" t="s">
        <v>1852</v>
      </c>
      <c r="I84" s="328" t="s">
        <v>1840</v>
      </c>
      <c r="J84" s="328">
        <v>15</v>
      </c>
      <c r="K84" s="316"/>
    </row>
    <row r="85" s="1" customFormat="1" ht="15" customHeight="1">
      <c r="B85" s="327"/>
      <c r="C85" s="328" t="s">
        <v>1853</v>
      </c>
      <c r="D85" s="328"/>
      <c r="E85" s="328"/>
      <c r="F85" s="329" t="s">
        <v>1844</v>
      </c>
      <c r="G85" s="328"/>
      <c r="H85" s="328" t="s">
        <v>1854</v>
      </c>
      <c r="I85" s="328" t="s">
        <v>1840</v>
      </c>
      <c r="J85" s="328">
        <v>20</v>
      </c>
      <c r="K85" s="316"/>
    </row>
    <row r="86" s="1" customFormat="1" ht="15" customHeight="1">
      <c r="B86" s="327"/>
      <c r="C86" s="328" t="s">
        <v>1855</v>
      </c>
      <c r="D86" s="328"/>
      <c r="E86" s="328"/>
      <c r="F86" s="329" t="s">
        <v>1844</v>
      </c>
      <c r="G86" s="328"/>
      <c r="H86" s="328" t="s">
        <v>1856</v>
      </c>
      <c r="I86" s="328" t="s">
        <v>1840</v>
      </c>
      <c r="J86" s="328">
        <v>20</v>
      </c>
      <c r="K86" s="316"/>
    </row>
    <row r="87" s="1" customFormat="1" ht="15" customHeight="1">
      <c r="B87" s="327"/>
      <c r="C87" s="302" t="s">
        <v>1857</v>
      </c>
      <c r="D87" s="302"/>
      <c r="E87" s="302"/>
      <c r="F87" s="325" t="s">
        <v>1844</v>
      </c>
      <c r="G87" s="326"/>
      <c r="H87" s="302" t="s">
        <v>1858</v>
      </c>
      <c r="I87" s="302" t="s">
        <v>1840</v>
      </c>
      <c r="J87" s="302">
        <v>50</v>
      </c>
      <c r="K87" s="316"/>
    </row>
    <row r="88" s="1" customFormat="1" ht="15" customHeight="1">
      <c r="B88" s="327"/>
      <c r="C88" s="302" t="s">
        <v>1859</v>
      </c>
      <c r="D88" s="302"/>
      <c r="E88" s="302"/>
      <c r="F88" s="325" t="s">
        <v>1844</v>
      </c>
      <c r="G88" s="326"/>
      <c r="H88" s="302" t="s">
        <v>1860</v>
      </c>
      <c r="I88" s="302" t="s">
        <v>1840</v>
      </c>
      <c r="J88" s="302">
        <v>20</v>
      </c>
      <c r="K88" s="316"/>
    </row>
    <row r="89" s="1" customFormat="1" ht="15" customHeight="1">
      <c r="B89" s="327"/>
      <c r="C89" s="302" t="s">
        <v>1861</v>
      </c>
      <c r="D89" s="302"/>
      <c r="E89" s="302"/>
      <c r="F89" s="325" t="s">
        <v>1844</v>
      </c>
      <c r="G89" s="326"/>
      <c r="H89" s="302" t="s">
        <v>1862</v>
      </c>
      <c r="I89" s="302" t="s">
        <v>1840</v>
      </c>
      <c r="J89" s="302">
        <v>20</v>
      </c>
      <c r="K89" s="316"/>
    </row>
    <row r="90" s="1" customFormat="1" ht="15" customHeight="1">
      <c r="B90" s="327"/>
      <c r="C90" s="302" t="s">
        <v>1863</v>
      </c>
      <c r="D90" s="302"/>
      <c r="E90" s="302"/>
      <c r="F90" s="325" t="s">
        <v>1844</v>
      </c>
      <c r="G90" s="326"/>
      <c r="H90" s="302" t="s">
        <v>1864</v>
      </c>
      <c r="I90" s="302" t="s">
        <v>1840</v>
      </c>
      <c r="J90" s="302">
        <v>50</v>
      </c>
      <c r="K90" s="316"/>
    </row>
    <row r="91" s="1" customFormat="1" ht="15" customHeight="1">
      <c r="B91" s="327"/>
      <c r="C91" s="302" t="s">
        <v>1865</v>
      </c>
      <c r="D91" s="302"/>
      <c r="E91" s="302"/>
      <c r="F91" s="325" t="s">
        <v>1844</v>
      </c>
      <c r="G91" s="326"/>
      <c r="H91" s="302" t="s">
        <v>1865</v>
      </c>
      <c r="I91" s="302" t="s">
        <v>1840</v>
      </c>
      <c r="J91" s="302">
        <v>50</v>
      </c>
      <c r="K91" s="316"/>
    </row>
    <row r="92" s="1" customFormat="1" ht="15" customHeight="1">
      <c r="B92" s="327"/>
      <c r="C92" s="302" t="s">
        <v>1866</v>
      </c>
      <c r="D92" s="302"/>
      <c r="E92" s="302"/>
      <c r="F92" s="325" t="s">
        <v>1844</v>
      </c>
      <c r="G92" s="326"/>
      <c r="H92" s="302" t="s">
        <v>1867</v>
      </c>
      <c r="I92" s="302" t="s">
        <v>1840</v>
      </c>
      <c r="J92" s="302">
        <v>255</v>
      </c>
      <c r="K92" s="316"/>
    </row>
    <row r="93" s="1" customFormat="1" ht="15" customHeight="1">
      <c r="B93" s="327"/>
      <c r="C93" s="302" t="s">
        <v>1868</v>
      </c>
      <c r="D93" s="302"/>
      <c r="E93" s="302"/>
      <c r="F93" s="325" t="s">
        <v>1838</v>
      </c>
      <c r="G93" s="326"/>
      <c r="H93" s="302" t="s">
        <v>1869</v>
      </c>
      <c r="I93" s="302" t="s">
        <v>1870</v>
      </c>
      <c r="J93" s="302"/>
      <c r="K93" s="316"/>
    </row>
    <row r="94" s="1" customFormat="1" ht="15" customHeight="1">
      <c r="B94" s="327"/>
      <c r="C94" s="302" t="s">
        <v>1871</v>
      </c>
      <c r="D94" s="302"/>
      <c r="E94" s="302"/>
      <c r="F94" s="325" t="s">
        <v>1838</v>
      </c>
      <c r="G94" s="326"/>
      <c r="H94" s="302" t="s">
        <v>1872</v>
      </c>
      <c r="I94" s="302" t="s">
        <v>1873</v>
      </c>
      <c r="J94" s="302"/>
      <c r="K94" s="316"/>
    </row>
    <row r="95" s="1" customFormat="1" ht="15" customHeight="1">
      <c r="B95" s="327"/>
      <c r="C95" s="302" t="s">
        <v>1874</v>
      </c>
      <c r="D95" s="302"/>
      <c r="E95" s="302"/>
      <c r="F95" s="325" t="s">
        <v>1838</v>
      </c>
      <c r="G95" s="326"/>
      <c r="H95" s="302" t="s">
        <v>1874</v>
      </c>
      <c r="I95" s="302" t="s">
        <v>1873</v>
      </c>
      <c r="J95" s="302"/>
      <c r="K95" s="316"/>
    </row>
    <row r="96" s="1" customFormat="1" ht="15" customHeight="1">
      <c r="B96" s="327"/>
      <c r="C96" s="302" t="s">
        <v>38</v>
      </c>
      <c r="D96" s="302"/>
      <c r="E96" s="302"/>
      <c r="F96" s="325" t="s">
        <v>1838</v>
      </c>
      <c r="G96" s="326"/>
      <c r="H96" s="302" t="s">
        <v>1875</v>
      </c>
      <c r="I96" s="302" t="s">
        <v>1873</v>
      </c>
      <c r="J96" s="302"/>
      <c r="K96" s="316"/>
    </row>
    <row r="97" s="1" customFormat="1" ht="15" customHeight="1">
      <c r="B97" s="327"/>
      <c r="C97" s="302" t="s">
        <v>48</v>
      </c>
      <c r="D97" s="302"/>
      <c r="E97" s="302"/>
      <c r="F97" s="325" t="s">
        <v>1838</v>
      </c>
      <c r="G97" s="326"/>
      <c r="H97" s="302" t="s">
        <v>1876</v>
      </c>
      <c r="I97" s="302" t="s">
        <v>1873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1877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1832</v>
      </c>
      <c r="D103" s="317"/>
      <c r="E103" s="317"/>
      <c r="F103" s="317" t="s">
        <v>1833</v>
      </c>
      <c r="G103" s="318"/>
      <c r="H103" s="317" t="s">
        <v>54</v>
      </c>
      <c r="I103" s="317" t="s">
        <v>57</v>
      </c>
      <c r="J103" s="317" t="s">
        <v>1834</v>
      </c>
      <c r="K103" s="316"/>
    </row>
    <row r="104" s="1" customFormat="1" ht="17.25" customHeight="1">
      <c r="B104" s="314"/>
      <c r="C104" s="319" t="s">
        <v>1835</v>
      </c>
      <c r="D104" s="319"/>
      <c r="E104" s="319"/>
      <c r="F104" s="320" t="s">
        <v>1836</v>
      </c>
      <c r="G104" s="321"/>
      <c r="H104" s="319"/>
      <c r="I104" s="319"/>
      <c r="J104" s="319" t="s">
        <v>1837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53</v>
      </c>
      <c r="D106" s="324"/>
      <c r="E106" s="324"/>
      <c r="F106" s="325" t="s">
        <v>1838</v>
      </c>
      <c r="G106" s="302"/>
      <c r="H106" s="302" t="s">
        <v>1878</v>
      </c>
      <c r="I106" s="302" t="s">
        <v>1840</v>
      </c>
      <c r="J106" s="302">
        <v>20</v>
      </c>
      <c r="K106" s="316"/>
    </row>
    <row r="107" s="1" customFormat="1" ht="15" customHeight="1">
      <c r="B107" s="314"/>
      <c r="C107" s="302" t="s">
        <v>1841</v>
      </c>
      <c r="D107" s="302"/>
      <c r="E107" s="302"/>
      <c r="F107" s="325" t="s">
        <v>1838</v>
      </c>
      <c r="G107" s="302"/>
      <c r="H107" s="302" t="s">
        <v>1878</v>
      </c>
      <c r="I107" s="302" t="s">
        <v>1840</v>
      </c>
      <c r="J107" s="302">
        <v>120</v>
      </c>
      <c r="K107" s="316"/>
    </row>
    <row r="108" s="1" customFormat="1" ht="15" customHeight="1">
      <c r="B108" s="327"/>
      <c r="C108" s="302" t="s">
        <v>1843</v>
      </c>
      <c r="D108" s="302"/>
      <c r="E108" s="302"/>
      <c r="F108" s="325" t="s">
        <v>1844</v>
      </c>
      <c r="G108" s="302"/>
      <c r="H108" s="302" t="s">
        <v>1878</v>
      </c>
      <c r="I108" s="302" t="s">
        <v>1840</v>
      </c>
      <c r="J108" s="302">
        <v>50</v>
      </c>
      <c r="K108" s="316"/>
    </row>
    <row r="109" s="1" customFormat="1" ht="15" customHeight="1">
      <c r="B109" s="327"/>
      <c r="C109" s="302" t="s">
        <v>1846</v>
      </c>
      <c r="D109" s="302"/>
      <c r="E109" s="302"/>
      <c r="F109" s="325" t="s">
        <v>1838</v>
      </c>
      <c r="G109" s="302"/>
      <c r="H109" s="302" t="s">
        <v>1878</v>
      </c>
      <c r="I109" s="302" t="s">
        <v>1848</v>
      </c>
      <c r="J109" s="302"/>
      <c r="K109" s="316"/>
    </row>
    <row r="110" s="1" customFormat="1" ht="15" customHeight="1">
      <c r="B110" s="327"/>
      <c r="C110" s="302" t="s">
        <v>1857</v>
      </c>
      <c r="D110" s="302"/>
      <c r="E110" s="302"/>
      <c r="F110" s="325" t="s">
        <v>1844</v>
      </c>
      <c r="G110" s="302"/>
      <c r="H110" s="302" t="s">
        <v>1878</v>
      </c>
      <c r="I110" s="302" t="s">
        <v>1840</v>
      </c>
      <c r="J110" s="302">
        <v>50</v>
      </c>
      <c r="K110" s="316"/>
    </row>
    <row r="111" s="1" customFormat="1" ht="15" customHeight="1">
      <c r="B111" s="327"/>
      <c r="C111" s="302" t="s">
        <v>1865</v>
      </c>
      <c r="D111" s="302"/>
      <c r="E111" s="302"/>
      <c r="F111" s="325" t="s">
        <v>1844</v>
      </c>
      <c r="G111" s="302"/>
      <c r="H111" s="302" t="s">
        <v>1878</v>
      </c>
      <c r="I111" s="302" t="s">
        <v>1840</v>
      </c>
      <c r="J111" s="302">
        <v>50</v>
      </c>
      <c r="K111" s="316"/>
    </row>
    <row r="112" s="1" customFormat="1" ht="15" customHeight="1">
      <c r="B112" s="327"/>
      <c r="C112" s="302" t="s">
        <v>1863</v>
      </c>
      <c r="D112" s="302"/>
      <c r="E112" s="302"/>
      <c r="F112" s="325" t="s">
        <v>1844</v>
      </c>
      <c r="G112" s="302"/>
      <c r="H112" s="302" t="s">
        <v>1878</v>
      </c>
      <c r="I112" s="302" t="s">
        <v>1840</v>
      </c>
      <c r="J112" s="302">
        <v>50</v>
      </c>
      <c r="K112" s="316"/>
    </row>
    <row r="113" s="1" customFormat="1" ht="15" customHeight="1">
      <c r="B113" s="327"/>
      <c r="C113" s="302" t="s">
        <v>53</v>
      </c>
      <c r="D113" s="302"/>
      <c r="E113" s="302"/>
      <c r="F113" s="325" t="s">
        <v>1838</v>
      </c>
      <c r="G113" s="302"/>
      <c r="H113" s="302" t="s">
        <v>1879</v>
      </c>
      <c r="I113" s="302" t="s">
        <v>1840</v>
      </c>
      <c r="J113" s="302">
        <v>20</v>
      </c>
      <c r="K113" s="316"/>
    </row>
    <row r="114" s="1" customFormat="1" ht="15" customHeight="1">
      <c r="B114" s="327"/>
      <c r="C114" s="302" t="s">
        <v>1880</v>
      </c>
      <c r="D114" s="302"/>
      <c r="E114" s="302"/>
      <c r="F114" s="325" t="s">
        <v>1838</v>
      </c>
      <c r="G114" s="302"/>
      <c r="H114" s="302" t="s">
        <v>1881</v>
      </c>
      <c r="I114" s="302" t="s">
        <v>1840</v>
      </c>
      <c r="J114" s="302">
        <v>120</v>
      </c>
      <c r="K114" s="316"/>
    </row>
    <row r="115" s="1" customFormat="1" ht="15" customHeight="1">
      <c r="B115" s="327"/>
      <c r="C115" s="302" t="s">
        <v>38</v>
      </c>
      <c r="D115" s="302"/>
      <c r="E115" s="302"/>
      <c r="F115" s="325" t="s">
        <v>1838</v>
      </c>
      <c r="G115" s="302"/>
      <c r="H115" s="302" t="s">
        <v>1882</v>
      </c>
      <c r="I115" s="302" t="s">
        <v>1873</v>
      </c>
      <c r="J115" s="302"/>
      <c r="K115" s="316"/>
    </row>
    <row r="116" s="1" customFormat="1" ht="15" customHeight="1">
      <c r="B116" s="327"/>
      <c r="C116" s="302" t="s">
        <v>48</v>
      </c>
      <c r="D116" s="302"/>
      <c r="E116" s="302"/>
      <c r="F116" s="325" t="s">
        <v>1838</v>
      </c>
      <c r="G116" s="302"/>
      <c r="H116" s="302" t="s">
        <v>1883</v>
      </c>
      <c r="I116" s="302" t="s">
        <v>1873</v>
      </c>
      <c r="J116" s="302"/>
      <c r="K116" s="316"/>
    </row>
    <row r="117" s="1" customFormat="1" ht="15" customHeight="1">
      <c r="B117" s="327"/>
      <c r="C117" s="302" t="s">
        <v>57</v>
      </c>
      <c r="D117" s="302"/>
      <c r="E117" s="302"/>
      <c r="F117" s="325" t="s">
        <v>1838</v>
      </c>
      <c r="G117" s="302"/>
      <c r="H117" s="302" t="s">
        <v>1884</v>
      </c>
      <c r="I117" s="302" t="s">
        <v>1885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1886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1832</v>
      </c>
      <c r="D123" s="317"/>
      <c r="E123" s="317"/>
      <c r="F123" s="317" t="s">
        <v>1833</v>
      </c>
      <c r="G123" s="318"/>
      <c r="H123" s="317" t="s">
        <v>54</v>
      </c>
      <c r="I123" s="317" t="s">
        <v>57</v>
      </c>
      <c r="J123" s="317" t="s">
        <v>1834</v>
      </c>
      <c r="K123" s="346"/>
    </row>
    <row r="124" s="1" customFormat="1" ht="17.25" customHeight="1">
      <c r="B124" s="345"/>
      <c r="C124" s="319" t="s">
        <v>1835</v>
      </c>
      <c r="D124" s="319"/>
      <c r="E124" s="319"/>
      <c r="F124" s="320" t="s">
        <v>1836</v>
      </c>
      <c r="G124" s="321"/>
      <c r="H124" s="319"/>
      <c r="I124" s="319"/>
      <c r="J124" s="319" t="s">
        <v>1837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1841</v>
      </c>
      <c r="D126" s="324"/>
      <c r="E126" s="324"/>
      <c r="F126" s="325" t="s">
        <v>1838</v>
      </c>
      <c r="G126" s="302"/>
      <c r="H126" s="302" t="s">
        <v>1878</v>
      </c>
      <c r="I126" s="302" t="s">
        <v>1840</v>
      </c>
      <c r="J126" s="302">
        <v>120</v>
      </c>
      <c r="K126" s="350"/>
    </row>
    <row r="127" s="1" customFormat="1" ht="15" customHeight="1">
      <c r="B127" s="347"/>
      <c r="C127" s="302" t="s">
        <v>1887</v>
      </c>
      <c r="D127" s="302"/>
      <c r="E127" s="302"/>
      <c r="F127" s="325" t="s">
        <v>1838</v>
      </c>
      <c r="G127" s="302"/>
      <c r="H127" s="302" t="s">
        <v>1888</v>
      </c>
      <c r="I127" s="302" t="s">
        <v>1840</v>
      </c>
      <c r="J127" s="302" t="s">
        <v>1889</v>
      </c>
      <c r="K127" s="350"/>
    </row>
    <row r="128" s="1" customFormat="1" ht="15" customHeight="1">
      <c r="B128" s="347"/>
      <c r="C128" s="302" t="s">
        <v>1786</v>
      </c>
      <c r="D128" s="302"/>
      <c r="E128" s="302"/>
      <c r="F128" s="325" t="s">
        <v>1838</v>
      </c>
      <c r="G128" s="302"/>
      <c r="H128" s="302" t="s">
        <v>1890</v>
      </c>
      <c r="I128" s="302" t="s">
        <v>1840</v>
      </c>
      <c r="J128" s="302" t="s">
        <v>1889</v>
      </c>
      <c r="K128" s="350"/>
    </row>
    <row r="129" s="1" customFormat="1" ht="15" customHeight="1">
      <c r="B129" s="347"/>
      <c r="C129" s="302" t="s">
        <v>1849</v>
      </c>
      <c r="D129" s="302"/>
      <c r="E129" s="302"/>
      <c r="F129" s="325" t="s">
        <v>1844</v>
      </c>
      <c r="G129" s="302"/>
      <c r="H129" s="302" t="s">
        <v>1850</v>
      </c>
      <c r="I129" s="302" t="s">
        <v>1840</v>
      </c>
      <c r="J129" s="302">
        <v>15</v>
      </c>
      <c r="K129" s="350"/>
    </row>
    <row r="130" s="1" customFormat="1" ht="15" customHeight="1">
      <c r="B130" s="347"/>
      <c r="C130" s="328" t="s">
        <v>1851</v>
      </c>
      <c r="D130" s="328"/>
      <c r="E130" s="328"/>
      <c r="F130" s="329" t="s">
        <v>1844</v>
      </c>
      <c r="G130" s="328"/>
      <c r="H130" s="328" t="s">
        <v>1852</v>
      </c>
      <c r="I130" s="328" t="s">
        <v>1840</v>
      </c>
      <c r="J130" s="328">
        <v>15</v>
      </c>
      <c r="K130" s="350"/>
    </row>
    <row r="131" s="1" customFormat="1" ht="15" customHeight="1">
      <c r="B131" s="347"/>
      <c r="C131" s="328" t="s">
        <v>1853</v>
      </c>
      <c r="D131" s="328"/>
      <c r="E131" s="328"/>
      <c r="F131" s="329" t="s">
        <v>1844</v>
      </c>
      <c r="G131" s="328"/>
      <c r="H131" s="328" t="s">
        <v>1854</v>
      </c>
      <c r="I131" s="328" t="s">
        <v>1840</v>
      </c>
      <c r="J131" s="328">
        <v>20</v>
      </c>
      <c r="K131" s="350"/>
    </row>
    <row r="132" s="1" customFormat="1" ht="15" customHeight="1">
      <c r="B132" s="347"/>
      <c r="C132" s="328" t="s">
        <v>1855</v>
      </c>
      <c r="D132" s="328"/>
      <c r="E132" s="328"/>
      <c r="F132" s="329" t="s">
        <v>1844</v>
      </c>
      <c r="G132" s="328"/>
      <c r="H132" s="328" t="s">
        <v>1856</v>
      </c>
      <c r="I132" s="328" t="s">
        <v>1840</v>
      </c>
      <c r="J132" s="328">
        <v>20</v>
      </c>
      <c r="K132" s="350"/>
    </row>
    <row r="133" s="1" customFormat="1" ht="15" customHeight="1">
      <c r="B133" s="347"/>
      <c r="C133" s="302" t="s">
        <v>1843</v>
      </c>
      <c r="D133" s="302"/>
      <c r="E133" s="302"/>
      <c r="F133" s="325" t="s">
        <v>1844</v>
      </c>
      <c r="G133" s="302"/>
      <c r="H133" s="302" t="s">
        <v>1878</v>
      </c>
      <c r="I133" s="302" t="s">
        <v>1840</v>
      </c>
      <c r="J133" s="302">
        <v>50</v>
      </c>
      <c r="K133" s="350"/>
    </row>
    <row r="134" s="1" customFormat="1" ht="15" customHeight="1">
      <c r="B134" s="347"/>
      <c r="C134" s="302" t="s">
        <v>1857</v>
      </c>
      <c r="D134" s="302"/>
      <c r="E134" s="302"/>
      <c r="F134" s="325" t="s">
        <v>1844</v>
      </c>
      <c r="G134" s="302"/>
      <c r="H134" s="302" t="s">
        <v>1878</v>
      </c>
      <c r="I134" s="302" t="s">
        <v>1840</v>
      </c>
      <c r="J134" s="302">
        <v>50</v>
      </c>
      <c r="K134" s="350"/>
    </row>
    <row r="135" s="1" customFormat="1" ht="15" customHeight="1">
      <c r="B135" s="347"/>
      <c r="C135" s="302" t="s">
        <v>1863</v>
      </c>
      <c r="D135" s="302"/>
      <c r="E135" s="302"/>
      <c r="F135" s="325" t="s">
        <v>1844</v>
      </c>
      <c r="G135" s="302"/>
      <c r="H135" s="302" t="s">
        <v>1878</v>
      </c>
      <c r="I135" s="302" t="s">
        <v>1840</v>
      </c>
      <c r="J135" s="302">
        <v>50</v>
      </c>
      <c r="K135" s="350"/>
    </row>
    <row r="136" s="1" customFormat="1" ht="15" customHeight="1">
      <c r="B136" s="347"/>
      <c r="C136" s="302" t="s">
        <v>1865</v>
      </c>
      <c r="D136" s="302"/>
      <c r="E136" s="302"/>
      <c r="F136" s="325" t="s">
        <v>1844</v>
      </c>
      <c r="G136" s="302"/>
      <c r="H136" s="302" t="s">
        <v>1878</v>
      </c>
      <c r="I136" s="302" t="s">
        <v>1840</v>
      </c>
      <c r="J136" s="302">
        <v>50</v>
      </c>
      <c r="K136" s="350"/>
    </row>
    <row r="137" s="1" customFormat="1" ht="15" customHeight="1">
      <c r="B137" s="347"/>
      <c r="C137" s="302" t="s">
        <v>1866</v>
      </c>
      <c r="D137" s="302"/>
      <c r="E137" s="302"/>
      <c r="F137" s="325" t="s">
        <v>1844</v>
      </c>
      <c r="G137" s="302"/>
      <c r="H137" s="302" t="s">
        <v>1891</v>
      </c>
      <c r="I137" s="302" t="s">
        <v>1840</v>
      </c>
      <c r="J137" s="302">
        <v>255</v>
      </c>
      <c r="K137" s="350"/>
    </row>
    <row r="138" s="1" customFormat="1" ht="15" customHeight="1">
      <c r="B138" s="347"/>
      <c r="C138" s="302" t="s">
        <v>1868</v>
      </c>
      <c r="D138" s="302"/>
      <c r="E138" s="302"/>
      <c r="F138" s="325" t="s">
        <v>1838</v>
      </c>
      <c r="G138" s="302"/>
      <c r="H138" s="302" t="s">
        <v>1892</v>
      </c>
      <c r="I138" s="302" t="s">
        <v>1870</v>
      </c>
      <c r="J138" s="302"/>
      <c r="K138" s="350"/>
    </row>
    <row r="139" s="1" customFormat="1" ht="15" customHeight="1">
      <c r="B139" s="347"/>
      <c r="C139" s="302" t="s">
        <v>1871</v>
      </c>
      <c r="D139" s="302"/>
      <c r="E139" s="302"/>
      <c r="F139" s="325" t="s">
        <v>1838</v>
      </c>
      <c r="G139" s="302"/>
      <c r="H139" s="302" t="s">
        <v>1893</v>
      </c>
      <c r="I139" s="302" t="s">
        <v>1873</v>
      </c>
      <c r="J139" s="302"/>
      <c r="K139" s="350"/>
    </row>
    <row r="140" s="1" customFormat="1" ht="15" customHeight="1">
      <c r="B140" s="347"/>
      <c r="C140" s="302" t="s">
        <v>1874</v>
      </c>
      <c r="D140" s="302"/>
      <c r="E140" s="302"/>
      <c r="F140" s="325" t="s">
        <v>1838</v>
      </c>
      <c r="G140" s="302"/>
      <c r="H140" s="302" t="s">
        <v>1874</v>
      </c>
      <c r="I140" s="302" t="s">
        <v>1873</v>
      </c>
      <c r="J140" s="302"/>
      <c r="K140" s="350"/>
    </row>
    <row r="141" s="1" customFormat="1" ht="15" customHeight="1">
      <c r="B141" s="347"/>
      <c r="C141" s="302" t="s">
        <v>38</v>
      </c>
      <c r="D141" s="302"/>
      <c r="E141" s="302"/>
      <c r="F141" s="325" t="s">
        <v>1838</v>
      </c>
      <c r="G141" s="302"/>
      <c r="H141" s="302" t="s">
        <v>1894</v>
      </c>
      <c r="I141" s="302" t="s">
        <v>1873</v>
      </c>
      <c r="J141" s="302"/>
      <c r="K141" s="350"/>
    </row>
    <row r="142" s="1" customFormat="1" ht="15" customHeight="1">
      <c r="B142" s="347"/>
      <c r="C142" s="302" t="s">
        <v>1895</v>
      </c>
      <c r="D142" s="302"/>
      <c r="E142" s="302"/>
      <c r="F142" s="325" t="s">
        <v>1838</v>
      </c>
      <c r="G142" s="302"/>
      <c r="H142" s="302" t="s">
        <v>1896</v>
      </c>
      <c r="I142" s="302" t="s">
        <v>1873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1897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1832</v>
      </c>
      <c r="D148" s="317"/>
      <c r="E148" s="317"/>
      <c r="F148" s="317" t="s">
        <v>1833</v>
      </c>
      <c r="G148" s="318"/>
      <c r="H148" s="317" t="s">
        <v>54</v>
      </c>
      <c r="I148" s="317" t="s">
        <v>57</v>
      </c>
      <c r="J148" s="317" t="s">
        <v>1834</v>
      </c>
      <c r="K148" s="316"/>
    </row>
    <row r="149" s="1" customFormat="1" ht="17.25" customHeight="1">
      <c r="B149" s="314"/>
      <c r="C149" s="319" t="s">
        <v>1835</v>
      </c>
      <c r="D149" s="319"/>
      <c r="E149" s="319"/>
      <c r="F149" s="320" t="s">
        <v>1836</v>
      </c>
      <c r="G149" s="321"/>
      <c r="H149" s="319"/>
      <c r="I149" s="319"/>
      <c r="J149" s="319" t="s">
        <v>1837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1841</v>
      </c>
      <c r="D151" s="302"/>
      <c r="E151" s="302"/>
      <c r="F151" s="355" t="s">
        <v>1838</v>
      </c>
      <c r="G151" s="302"/>
      <c r="H151" s="354" t="s">
        <v>1878</v>
      </c>
      <c r="I151" s="354" t="s">
        <v>1840</v>
      </c>
      <c r="J151" s="354">
        <v>120</v>
      </c>
      <c r="K151" s="350"/>
    </row>
    <row r="152" s="1" customFormat="1" ht="15" customHeight="1">
      <c r="B152" s="327"/>
      <c r="C152" s="354" t="s">
        <v>1887</v>
      </c>
      <c r="D152" s="302"/>
      <c r="E152" s="302"/>
      <c r="F152" s="355" t="s">
        <v>1838</v>
      </c>
      <c r="G152" s="302"/>
      <c r="H152" s="354" t="s">
        <v>1898</v>
      </c>
      <c r="I152" s="354" t="s">
        <v>1840</v>
      </c>
      <c r="J152" s="354" t="s">
        <v>1889</v>
      </c>
      <c r="K152" s="350"/>
    </row>
    <row r="153" s="1" customFormat="1" ht="15" customHeight="1">
      <c r="B153" s="327"/>
      <c r="C153" s="354" t="s">
        <v>1786</v>
      </c>
      <c r="D153" s="302"/>
      <c r="E153" s="302"/>
      <c r="F153" s="355" t="s">
        <v>1838</v>
      </c>
      <c r="G153" s="302"/>
      <c r="H153" s="354" t="s">
        <v>1899</v>
      </c>
      <c r="I153" s="354" t="s">
        <v>1840</v>
      </c>
      <c r="J153" s="354" t="s">
        <v>1889</v>
      </c>
      <c r="K153" s="350"/>
    </row>
    <row r="154" s="1" customFormat="1" ht="15" customHeight="1">
      <c r="B154" s="327"/>
      <c r="C154" s="354" t="s">
        <v>1843</v>
      </c>
      <c r="D154" s="302"/>
      <c r="E154" s="302"/>
      <c r="F154" s="355" t="s">
        <v>1844</v>
      </c>
      <c r="G154" s="302"/>
      <c r="H154" s="354" t="s">
        <v>1878</v>
      </c>
      <c r="I154" s="354" t="s">
        <v>1840</v>
      </c>
      <c r="J154" s="354">
        <v>50</v>
      </c>
      <c r="K154" s="350"/>
    </row>
    <row r="155" s="1" customFormat="1" ht="15" customHeight="1">
      <c r="B155" s="327"/>
      <c r="C155" s="354" t="s">
        <v>1846</v>
      </c>
      <c r="D155" s="302"/>
      <c r="E155" s="302"/>
      <c r="F155" s="355" t="s">
        <v>1838</v>
      </c>
      <c r="G155" s="302"/>
      <c r="H155" s="354" t="s">
        <v>1878</v>
      </c>
      <c r="I155" s="354" t="s">
        <v>1848</v>
      </c>
      <c r="J155" s="354"/>
      <c r="K155" s="350"/>
    </row>
    <row r="156" s="1" customFormat="1" ht="15" customHeight="1">
      <c r="B156" s="327"/>
      <c r="C156" s="354" t="s">
        <v>1857</v>
      </c>
      <c r="D156" s="302"/>
      <c r="E156" s="302"/>
      <c r="F156" s="355" t="s">
        <v>1844</v>
      </c>
      <c r="G156" s="302"/>
      <c r="H156" s="354" t="s">
        <v>1878</v>
      </c>
      <c r="I156" s="354" t="s">
        <v>1840</v>
      </c>
      <c r="J156" s="354">
        <v>50</v>
      </c>
      <c r="K156" s="350"/>
    </row>
    <row r="157" s="1" customFormat="1" ht="15" customHeight="1">
      <c r="B157" s="327"/>
      <c r="C157" s="354" t="s">
        <v>1865</v>
      </c>
      <c r="D157" s="302"/>
      <c r="E157" s="302"/>
      <c r="F157" s="355" t="s">
        <v>1844</v>
      </c>
      <c r="G157" s="302"/>
      <c r="H157" s="354" t="s">
        <v>1878</v>
      </c>
      <c r="I157" s="354" t="s">
        <v>1840</v>
      </c>
      <c r="J157" s="354">
        <v>50</v>
      </c>
      <c r="K157" s="350"/>
    </row>
    <row r="158" s="1" customFormat="1" ht="15" customHeight="1">
      <c r="B158" s="327"/>
      <c r="C158" s="354" t="s">
        <v>1863</v>
      </c>
      <c r="D158" s="302"/>
      <c r="E158" s="302"/>
      <c r="F158" s="355" t="s">
        <v>1844</v>
      </c>
      <c r="G158" s="302"/>
      <c r="H158" s="354" t="s">
        <v>1878</v>
      </c>
      <c r="I158" s="354" t="s">
        <v>1840</v>
      </c>
      <c r="J158" s="354">
        <v>50</v>
      </c>
      <c r="K158" s="350"/>
    </row>
    <row r="159" s="1" customFormat="1" ht="15" customHeight="1">
      <c r="B159" s="327"/>
      <c r="C159" s="354" t="s">
        <v>111</v>
      </c>
      <c r="D159" s="302"/>
      <c r="E159" s="302"/>
      <c r="F159" s="355" t="s">
        <v>1838</v>
      </c>
      <c r="G159" s="302"/>
      <c r="H159" s="354" t="s">
        <v>1900</v>
      </c>
      <c r="I159" s="354" t="s">
        <v>1840</v>
      </c>
      <c r="J159" s="354" t="s">
        <v>1901</v>
      </c>
      <c r="K159" s="350"/>
    </row>
    <row r="160" s="1" customFormat="1" ht="15" customHeight="1">
      <c r="B160" s="327"/>
      <c r="C160" s="354" t="s">
        <v>1902</v>
      </c>
      <c r="D160" s="302"/>
      <c r="E160" s="302"/>
      <c r="F160" s="355" t="s">
        <v>1838</v>
      </c>
      <c r="G160" s="302"/>
      <c r="H160" s="354" t="s">
        <v>1903</v>
      </c>
      <c r="I160" s="354" t="s">
        <v>1873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1904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1832</v>
      </c>
      <c r="D166" s="317"/>
      <c r="E166" s="317"/>
      <c r="F166" s="317" t="s">
        <v>1833</v>
      </c>
      <c r="G166" s="359"/>
      <c r="H166" s="360" t="s">
        <v>54</v>
      </c>
      <c r="I166" s="360" t="s">
        <v>57</v>
      </c>
      <c r="J166" s="317" t="s">
        <v>1834</v>
      </c>
      <c r="K166" s="294"/>
    </row>
    <row r="167" s="1" customFormat="1" ht="17.25" customHeight="1">
      <c r="B167" s="295"/>
      <c r="C167" s="319" t="s">
        <v>1835</v>
      </c>
      <c r="D167" s="319"/>
      <c r="E167" s="319"/>
      <c r="F167" s="320" t="s">
        <v>1836</v>
      </c>
      <c r="G167" s="361"/>
      <c r="H167" s="362"/>
      <c r="I167" s="362"/>
      <c r="J167" s="319" t="s">
        <v>1837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1841</v>
      </c>
      <c r="D169" s="302"/>
      <c r="E169" s="302"/>
      <c r="F169" s="325" t="s">
        <v>1838</v>
      </c>
      <c r="G169" s="302"/>
      <c r="H169" s="302" t="s">
        <v>1878</v>
      </c>
      <c r="I169" s="302" t="s">
        <v>1840</v>
      </c>
      <c r="J169" s="302">
        <v>120</v>
      </c>
      <c r="K169" s="350"/>
    </row>
    <row r="170" s="1" customFormat="1" ht="15" customHeight="1">
      <c r="B170" s="327"/>
      <c r="C170" s="302" t="s">
        <v>1887</v>
      </c>
      <c r="D170" s="302"/>
      <c r="E170" s="302"/>
      <c r="F170" s="325" t="s">
        <v>1838</v>
      </c>
      <c r="G170" s="302"/>
      <c r="H170" s="302" t="s">
        <v>1888</v>
      </c>
      <c r="I170" s="302" t="s">
        <v>1840</v>
      </c>
      <c r="J170" s="302" t="s">
        <v>1889</v>
      </c>
      <c r="K170" s="350"/>
    </row>
    <row r="171" s="1" customFormat="1" ht="15" customHeight="1">
      <c r="B171" s="327"/>
      <c r="C171" s="302" t="s">
        <v>1786</v>
      </c>
      <c r="D171" s="302"/>
      <c r="E171" s="302"/>
      <c r="F171" s="325" t="s">
        <v>1838</v>
      </c>
      <c r="G171" s="302"/>
      <c r="H171" s="302" t="s">
        <v>1905</v>
      </c>
      <c r="I171" s="302" t="s">
        <v>1840</v>
      </c>
      <c r="J171" s="302" t="s">
        <v>1889</v>
      </c>
      <c r="K171" s="350"/>
    </row>
    <row r="172" s="1" customFormat="1" ht="15" customHeight="1">
      <c r="B172" s="327"/>
      <c r="C172" s="302" t="s">
        <v>1843</v>
      </c>
      <c r="D172" s="302"/>
      <c r="E172" s="302"/>
      <c r="F172" s="325" t="s">
        <v>1844</v>
      </c>
      <c r="G172" s="302"/>
      <c r="H172" s="302" t="s">
        <v>1905</v>
      </c>
      <c r="I172" s="302" t="s">
        <v>1840</v>
      </c>
      <c r="J172" s="302">
        <v>50</v>
      </c>
      <c r="K172" s="350"/>
    </row>
    <row r="173" s="1" customFormat="1" ht="15" customHeight="1">
      <c r="B173" s="327"/>
      <c r="C173" s="302" t="s">
        <v>1846</v>
      </c>
      <c r="D173" s="302"/>
      <c r="E173" s="302"/>
      <c r="F173" s="325" t="s">
        <v>1838</v>
      </c>
      <c r="G173" s="302"/>
      <c r="H173" s="302" t="s">
        <v>1905</v>
      </c>
      <c r="I173" s="302" t="s">
        <v>1848</v>
      </c>
      <c r="J173" s="302"/>
      <c r="K173" s="350"/>
    </row>
    <row r="174" s="1" customFormat="1" ht="15" customHeight="1">
      <c r="B174" s="327"/>
      <c r="C174" s="302" t="s">
        <v>1857</v>
      </c>
      <c r="D174" s="302"/>
      <c r="E174" s="302"/>
      <c r="F174" s="325" t="s">
        <v>1844</v>
      </c>
      <c r="G174" s="302"/>
      <c r="H174" s="302" t="s">
        <v>1905</v>
      </c>
      <c r="I174" s="302" t="s">
        <v>1840</v>
      </c>
      <c r="J174" s="302">
        <v>50</v>
      </c>
      <c r="K174" s="350"/>
    </row>
    <row r="175" s="1" customFormat="1" ht="15" customHeight="1">
      <c r="B175" s="327"/>
      <c r="C175" s="302" t="s">
        <v>1865</v>
      </c>
      <c r="D175" s="302"/>
      <c r="E175" s="302"/>
      <c r="F175" s="325" t="s">
        <v>1844</v>
      </c>
      <c r="G175" s="302"/>
      <c r="H175" s="302" t="s">
        <v>1905</v>
      </c>
      <c r="I175" s="302" t="s">
        <v>1840</v>
      </c>
      <c r="J175" s="302">
        <v>50</v>
      </c>
      <c r="K175" s="350"/>
    </row>
    <row r="176" s="1" customFormat="1" ht="15" customHeight="1">
      <c r="B176" s="327"/>
      <c r="C176" s="302" t="s">
        <v>1863</v>
      </c>
      <c r="D176" s="302"/>
      <c r="E176" s="302"/>
      <c r="F176" s="325" t="s">
        <v>1844</v>
      </c>
      <c r="G176" s="302"/>
      <c r="H176" s="302" t="s">
        <v>1905</v>
      </c>
      <c r="I176" s="302" t="s">
        <v>1840</v>
      </c>
      <c r="J176" s="302">
        <v>50</v>
      </c>
      <c r="K176" s="350"/>
    </row>
    <row r="177" s="1" customFormat="1" ht="15" customHeight="1">
      <c r="B177" s="327"/>
      <c r="C177" s="302" t="s">
        <v>116</v>
      </c>
      <c r="D177" s="302"/>
      <c r="E177" s="302"/>
      <c r="F177" s="325" t="s">
        <v>1838</v>
      </c>
      <c r="G177" s="302"/>
      <c r="H177" s="302" t="s">
        <v>1906</v>
      </c>
      <c r="I177" s="302" t="s">
        <v>1907</v>
      </c>
      <c r="J177" s="302"/>
      <c r="K177" s="350"/>
    </row>
    <row r="178" s="1" customFormat="1" ht="15" customHeight="1">
      <c r="B178" s="327"/>
      <c r="C178" s="302" t="s">
        <v>57</v>
      </c>
      <c r="D178" s="302"/>
      <c r="E178" s="302"/>
      <c r="F178" s="325" t="s">
        <v>1838</v>
      </c>
      <c r="G178" s="302"/>
      <c r="H178" s="302" t="s">
        <v>1908</v>
      </c>
      <c r="I178" s="302" t="s">
        <v>1909</v>
      </c>
      <c r="J178" s="302">
        <v>1</v>
      </c>
      <c r="K178" s="350"/>
    </row>
    <row r="179" s="1" customFormat="1" ht="15" customHeight="1">
      <c r="B179" s="327"/>
      <c r="C179" s="302" t="s">
        <v>53</v>
      </c>
      <c r="D179" s="302"/>
      <c r="E179" s="302"/>
      <c r="F179" s="325" t="s">
        <v>1838</v>
      </c>
      <c r="G179" s="302"/>
      <c r="H179" s="302" t="s">
        <v>1910</v>
      </c>
      <c r="I179" s="302" t="s">
        <v>1840</v>
      </c>
      <c r="J179" s="302">
        <v>20</v>
      </c>
      <c r="K179" s="350"/>
    </row>
    <row r="180" s="1" customFormat="1" ht="15" customHeight="1">
      <c r="B180" s="327"/>
      <c r="C180" s="302" t="s">
        <v>54</v>
      </c>
      <c r="D180" s="302"/>
      <c r="E180" s="302"/>
      <c r="F180" s="325" t="s">
        <v>1838</v>
      </c>
      <c r="G180" s="302"/>
      <c r="H180" s="302" t="s">
        <v>1911</v>
      </c>
      <c r="I180" s="302" t="s">
        <v>1840</v>
      </c>
      <c r="J180" s="302">
        <v>255</v>
      </c>
      <c r="K180" s="350"/>
    </row>
    <row r="181" s="1" customFormat="1" ht="15" customHeight="1">
      <c r="B181" s="327"/>
      <c r="C181" s="302" t="s">
        <v>117</v>
      </c>
      <c r="D181" s="302"/>
      <c r="E181" s="302"/>
      <c r="F181" s="325" t="s">
        <v>1838</v>
      </c>
      <c r="G181" s="302"/>
      <c r="H181" s="302" t="s">
        <v>1802</v>
      </c>
      <c r="I181" s="302" t="s">
        <v>1840</v>
      </c>
      <c r="J181" s="302">
        <v>10</v>
      </c>
      <c r="K181" s="350"/>
    </row>
    <row r="182" s="1" customFormat="1" ht="15" customHeight="1">
      <c r="B182" s="327"/>
      <c r="C182" s="302" t="s">
        <v>118</v>
      </c>
      <c r="D182" s="302"/>
      <c r="E182" s="302"/>
      <c r="F182" s="325" t="s">
        <v>1838</v>
      </c>
      <c r="G182" s="302"/>
      <c r="H182" s="302" t="s">
        <v>1912</v>
      </c>
      <c r="I182" s="302" t="s">
        <v>1873</v>
      </c>
      <c r="J182" s="302"/>
      <c r="K182" s="350"/>
    </row>
    <row r="183" s="1" customFormat="1" ht="15" customHeight="1">
      <c r="B183" s="327"/>
      <c r="C183" s="302" t="s">
        <v>1913</v>
      </c>
      <c r="D183" s="302"/>
      <c r="E183" s="302"/>
      <c r="F183" s="325" t="s">
        <v>1838</v>
      </c>
      <c r="G183" s="302"/>
      <c r="H183" s="302" t="s">
        <v>1914</v>
      </c>
      <c r="I183" s="302" t="s">
        <v>1873</v>
      </c>
      <c r="J183" s="302"/>
      <c r="K183" s="350"/>
    </row>
    <row r="184" s="1" customFormat="1" ht="15" customHeight="1">
      <c r="B184" s="327"/>
      <c r="C184" s="302" t="s">
        <v>1902</v>
      </c>
      <c r="D184" s="302"/>
      <c r="E184" s="302"/>
      <c r="F184" s="325" t="s">
        <v>1838</v>
      </c>
      <c r="G184" s="302"/>
      <c r="H184" s="302" t="s">
        <v>1915</v>
      </c>
      <c r="I184" s="302" t="s">
        <v>1873</v>
      </c>
      <c r="J184" s="302"/>
      <c r="K184" s="350"/>
    </row>
    <row r="185" s="1" customFormat="1" ht="15" customHeight="1">
      <c r="B185" s="327"/>
      <c r="C185" s="302" t="s">
        <v>120</v>
      </c>
      <c r="D185" s="302"/>
      <c r="E185" s="302"/>
      <c r="F185" s="325" t="s">
        <v>1844</v>
      </c>
      <c r="G185" s="302"/>
      <c r="H185" s="302" t="s">
        <v>1916</v>
      </c>
      <c r="I185" s="302" t="s">
        <v>1840</v>
      </c>
      <c r="J185" s="302">
        <v>50</v>
      </c>
      <c r="K185" s="350"/>
    </row>
    <row r="186" s="1" customFormat="1" ht="15" customHeight="1">
      <c r="B186" s="327"/>
      <c r="C186" s="302" t="s">
        <v>1917</v>
      </c>
      <c r="D186" s="302"/>
      <c r="E186" s="302"/>
      <c r="F186" s="325" t="s">
        <v>1844</v>
      </c>
      <c r="G186" s="302"/>
      <c r="H186" s="302" t="s">
        <v>1918</v>
      </c>
      <c r="I186" s="302" t="s">
        <v>1919</v>
      </c>
      <c r="J186" s="302"/>
      <c r="K186" s="350"/>
    </row>
    <row r="187" s="1" customFormat="1" ht="15" customHeight="1">
      <c r="B187" s="327"/>
      <c r="C187" s="302" t="s">
        <v>1920</v>
      </c>
      <c r="D187" s="302"/>
      <c r="E187" s="302"/>
      <c r="F187" s="325" t="s">
        <v>1844</v>
      </c>
      <c r="G187" s="302"/>
      <c r="H187" s="302" t="s">
        <v>1921</v>
      </c>
      <c r="I187" s="302" t="s">
        <v>1919</v>
      </c>
      <c r="J187" s="302"/>
      <c r="K187" s="350"/>
    </row>
    <row r="188" s="1" customFormat="1" ht="15" customHeight="1">
      <c r="B188" s="327"/>
      <c r="C188" s="302" t="s">
        <v>1922</v>
      </c>
      <c r="D188" s="302"/>
      <c r="E188" s="302"/>
      <c r="F188" s="325" t="s">
        <v>1844</v>
      </c>
      <c r="G188" s="302"/>
      <c r="H188" s="302" t="s">
        <v>1923</v>
      </c>
      <c r="I188" s="302" t="s">
        <v>1919</v>
      </c>
      <c r="J188" s="302"/>
      <c r="K188" s="350"/>
    </row>
    <row r="189" s="1" customFormat="1" ht="15" customHeight="1">
      <c r="B189" s="327"/>
      <c r="C189" s="363" t="s">
        <v>1924</v>
      </c>
      <c r="D189" s="302"/>
      <c r="E189" s="302"/>
      <c r="F189" s="325" t="s">
        <v>1844</v>
      </c>
      <c r="G189" s="302"/>
      <c r="H189" s="302" t="s">
        <v>1925</v>
      </c>
      <c r="I189" s="302" t="s">
        <v>1926</v>
      </c>
      <c r="J189" s="364" t="s">
        <v>1927</v>
      </c>
      <c r="K189" s="350"/>
    </row>
    <row r="190" s="18" customFormat="1" ht="15" customHeight="1">
      <c r="B190" s="365"/>
      <c r="C190" s="366" t="s">
        <v>1928</v>
      </c>
      <c r="D190" s="367"/>
      <c r="E190" s="367"/>
      <c r="F190" s="368" t="s">
        <v>1844</v>
      </c>
      <c r="G190" s="367"/>
      <c r="H190" s="367" t="s">
        <v>1929</v>
      </c>
      <c r="I190" s="367" t="s">
        <v>1926</v>
      </c>
      <c r="J190" s="369" t="s">
        <v>1927</v>
      </c>
      <c r="K190" s="370"/>
    </row>
    <row r="191" s="1" customFormat="1" ht="15" customHeight="1">
      <c r="B191" s="327"/>
      <c r="C191" s="363" t="s">
        <v>42</v>
      </c>
      <c r="D191" s="302"/>
      <c r="E191" s="302"/>
      <c r="F191" s="325" t="s">
        <v>1838</v>
      </c>
      <c r="G191" s="302"/>
      <c r="H191" s="299" t="s">
        <v>1930</v>
      </c>
      <c r="I191" s="302" t="s">
        <v>1931</v>
      </c>
      <c r="J191" s="302"/>
      <c r="K191" s="350"/>
    </row>
    <row r="192" s="1" customFormat="1" ht="15" customHeight="1">
      <c r="B192" s="327"/>
      <c r="C192" s="363" t="s">
        <v>1932</v>
      </c>
      <c r="D192" s="302"/>
      <c r="E192" s="302"/>
      <c r="F192" s="325" t="s">
        <v>1838</v>
      </c>
      <c r="G192" s="302"/>
      <c r="H192" s="302" t="s">
        <v>1933</v>
      </c>
      <c r="I192" s="302" t="s">
        <v>1873</v>
      </c>
      <c r="J192" s="302"/>
      <c r="K192" s="350"/>
    </row>
    <row r="193" s="1" customFormat="1" ht="15" customHeight="1">
      <c r="B193" s="327"/>
      <c r="C193" s="363" t="s">
        <v>1934</v>
      </c>
      <c r="D193" s="302"/>
      <c r="E193" s="302"/>
      <c r="F193" s="325" t="s">
        <v>1838</v>
      </c>
      <c r="G193" s="302"/>
      <c r="H193" s="302" t="s">
        <v>1935</v>
      </c>
      <c r="I193" s="302" t="s">
        <v>1873</v>
      </c>
      <c r="J193" s="302"/>
      <c r="K193" s="350"/>
    </row>
    <row r="194" s="1" customFormat="1" ht="15" customHeight="1">
      <c r="B194" s="327"/>
      <c r="C194" s="363" t="s">
        <v>1936</v>
      </c>
      <c r="D194" s="302"/>
      <c r="E194" s="302"/>
      <c r="F194" s="325" t="s">
        <v>1844</v>
      </c>
      <c r="G194" s="302"/>
      <c r="H194" s="302" t="s">
        <v>1937</v>
      </c>
      <c r="I194" s="302" t="s">
        <v>1873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1938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1939</v>
      </c>
      <c r="D201" s="372"/>
      <c r="E201" s="372"/>
      <c r="F201" s="372" t="s">
        <v>1940</v>
      </c>
      <c r="G201" s="373"/>
      <c r="H201" s="372" t="s">
        <v>1941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1931</v>
      </c>
      <c r="D203" s="302"/>
      <c r="E203" s="302"/>
      <c r="F203" s="325" t="s">
        <v>43</v>
      </c>
      <c r="G203" s="302"/>
      <c r="H203" s="302" t="s">
        <v>1942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44</v>
      </c>
      <c r="G204" s="302"/>
      <c r="H204" s="302" t="s">
        <v>1943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47</v>
      </c>
      <c r="G205" s="302"/>
      <c r="H205" s="302" t="s">
        <v>1944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45</v>
      </c>
      <c r="G206" s="302"/>
      <c r="H206" s="302" t="s">
        <v>1945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46</v>
      </c>
      <c r="G207" s="302"/>
      <c r="H207" s="302" t="s">
        <v>1946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1885</v>
      </c>
      <c r="D209" s="302"/>
      <c r="E209" s="302"/>
      <c r="F209" s="325" t="s">
        <v>79</v>
      </c>
      <c r="G209" s="302"/>
      <c r="H209" s="302" t="s">
        <v>1947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1780</v>
      </c>
      <c r="G210" s="302"/>
      <c r="H210" s="302" t="s">
        <v>1781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1778</v>
      </c>
      <c r="G211" s="302"/>
      <c r="H211" s="302" t="s">
        <v>1948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1782</v>
      </c>
      <c r="G212" s="363"/>
      <c r="H212" s="354" t="s">
        <v>1783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1784</v>
      </c>
      <c r="G213" s="363"/>
      <c r="H213" s="354" t="s">
        <v>1949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1909</v>
      </c>
      <c r="D215" s="302"/>
      <c r="E215" s="302"/>
      <c r="F215" s="325">
        <v>1</v>
      </c>
      <c r="G215" s="363"/>
      <c r="H215" s="354" t="s">
        <v>1950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1951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1952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1953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plochých střech ZŠ Aléská, Bílina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31. 1. 2024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ROUND((SUM(BE80:BE92)),  2)</f>
        <v>0</v>
      </c>
      <c r="G33" s="41"/>
      <c r="H33" s="41"/>
      <c r="I33" s="151">
        <v>0.20999999999999999</v>
      </c>
      <c r="J33" s="150">
        <f>ROUND(((SUM(BE80:BE92))*I33),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ROUND((SUM(BF80:BF92)),  2)</f>
        <v>0</v>
      </c>
      <c r="G34" s="41"/>
      <c r="H34" s="41"/>
      <c r="I34" s="151">
        <v>0.12</v>
      </c>
      <c r="J34" s="150">
        <f>ROUND(((SUM(BF80:BF92))*I34),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ROUND((SUM(BG80:BG92)),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ROUND((SUM(BH80:BH92)),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ROUND((SUM(BI80:BI92)),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plochých střech ZŠ Aléská, Bílina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00 -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31. 1. 2024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Bílina</v>
      </c>
      <c r="G54" s="43"/>
      <c r="H54" s="43"/>
      <c r="I54" s="35" t="s">
        <v>31</v>
      </c>
      <c r="J54" s="39" t="str">
        <f>E21</f>
        <v>DEKPROJEKT s.r.o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OTRUBA &amp; PARTNER,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111</v>
      </c>
      <c r="D57" s="165"/>
      <c r="E57" s="165"/>
      <c r="F57" s="165"/>
      <c r="G57" s="165"/>
      <c r="H57" s="165"/>
      <c r="I57" s="165"/>
      <c r="J57" s="166" t="s">
        <v>112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8"/>
      <c r="C60" s="169"/>
      <c r="D60" s="170" t="s">
        <v>114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115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Rekonstrukce plochých střech ZŠ Aléská, Bílina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108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SO 00 - Vedlejší rozpočtové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 xml:space="preserve"> </v>
      </c>
      <c r="G74" s="43"/>
      <c r="H74" s="43"/>
      <c r="I74" s="35" t="s">
        <v>23</v>
      </c>
      <c r="J74" s="75" t="str">
        <f>IF(J12="","",J12)</f>
        <v>31. 1. 2024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Město Bílina</v>
      </c>
      <c r="G76" s="43"/>
      <c r="H76" s="43"/>
      <c r="I76" s="35" t="s">
        <v>31</v>
      </c>
      <c r="J76" s="39" t="str">
        <f>E21</f>
        <v>DEKPROJEKT s.r.o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34</v>
      </c>
      <c r="J77" s="39" t="str">
        <f>E24</f>
        <v>OTRUBA &amp; PARTNER, s.r.o.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0" customFormat="1" ht="29.28" customHeight="1">
      <c r="A79" s="174"/>
      <c r="B79" s="175"/>
      <c r="C79" s="176" t="s">
        <v>116</v>
      </c>
      <c r="D79" s="177" t="s">
        <v>57</v>
      </c>
      <c r="E79" s="177" t="s">
        <v>53</v>
      </c>
      <c r="F79" s="177" t="s">
        <v>54</v>
      </c>
      <c r="G79" s="177" t="s">
        <v>117</v>
      </c>
      <c r="H79" s="177" t="s">
        <v>118</v>
      </c>
      <c r="I79" s="177" t="s">
        <v>119</v>
      </c>
      <c r="J79" s="177" t="s">
        <v>112</v>
      </c>
      <c r="K79" s="178" t="s">
        <v>120</v>
      </c>
      <c r="L79" s="179"/>
      <c r="M79" s="95" t="s">
        <v>19</v>
      </c>
      <c r="N79" s="96" t="s">
        <v>42</v>
      </c>
      <c r="O79" s="96" t="s">
        <v>121</v>
      </c>
      <c r="P79" s="96" t="s">
        <v>122</v>
      </c>
      <c r="Q79" s="96" t="s">
        <v>123</v>
      </c>
      <c r="R79" s="96" t="s">
        <v>124</v>
      </c>
      <c r="S79" s="96" t="s">
        <v>125</v>
      </c>
      <c r="T79" s="97" t="s">
        <v>126</v>
      </c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</row>
    <row r="80" s="2" customFormat="1" ht="22.8" customHeight="1">
      <c r="A80" s="41"/>
      <c r="B80" s="42"/>
      <c r="C80" s="102" t="s">
        <v>127</v>
      </c>
      <c r="D80" s="43"/>
      <c r="E80" s="43"/>
      <c r="F80" s="43"/>
      <c r="G80" s="43"/>
      <c r="H80" s="43"/>
      <c r="I80" s="43"/>
      <c r="J80" s="180">
        <f>BK80</f>
        <v>0</v>
      </c>
      <c r="K80" s="43"/>
      <c r="L80" s="47"/>
      <c r="M80" s="98"/>
      <c r="N80" s="181"/>
      <c r="O80" s="99"/>
      <c r="P80" s="182">
        <f>P81</f>
        <v>0</v>
      </c>
      <c r="Q80" s="99"/>
      <c r="R80" s="182">
        <f>R81</f>
        <v>0</v>
      </c>
      <c r="S80" s="99"/>
      <c r="T80" s="183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71</v>
      </c>
      <c r="AU80" s="20" t="s">
        <v>113</v>
      </c>
      <c r="BK80" s="184">
        <f>BK81</f>
        <v>0</v>
      </c>
    </row>
    <row r="81" s="11" customFormat="1" ht="25.92" customHeight="1">
      <c r="A81" s="11"/>
      <c r="B81" s="185"/>
      <c r="C81" s="186"/>
      <c r="D81" s="187" t="s">
        <v>71</v>
      </c>
      <c r="E81" s="188" t="s">
        <v>128</v>
      </c>
      <c r="F81" s="188" t="s">
        <v>78</v>
      </c>
      <c r="G81" s="186"/>
      <c r="H81" s="186"/>
      <c r="I81" s="189"/>
      <c r="J81" s="190">
        <f>BK81</f>
        <v>0</v>
      </c>
      <c r="K81" s="186"/>
      <c r="L81" s="191"/>
      <c r="M81" s="192"/>
      <c r="N81" s="193"/>
      <c r="O81" s="193"/>
      <c r="P81" s="194">
        <f>SUM(P82:P92)</f>
        <v>0</v>
      </c>
      <c r="Q81" s="193"/>
      <c r="R81" s="194">
        <f>SUM(R82:R92)</f>
        <v>0</v>
      </c>
      <c r="S81" s="193"/>
      <c r="T81" s="195">
        <f>SUM(T82:T92)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6" t="s">
        <v>129</v>
      </c>
      <c r="AT81" s="197" t="s">
        <v>71</v>
      </c>
      <c r="AU81" s="197" t="s">
        <v>72</v>
      </c>
      <c r="AY81" s="196" t="s">
        <v>130</v>
      </c>
      <c r="BK81" s="198">
        <f>SUM(BK82:BK92)</f>
        <v>0</v>
      </c>
    </row>
    <row r="82" s="2" customFormat="1" ht="16.5" customHeight="1">
      <c r="A82" s="41"/>
      <c r="B82" s="42"/>
      <c r="C82" s="199" t="s">
        <v>80</v>
      </c>
      <c r="D82" s="199" t="s">
        <v>131</v>
      </c>
      <c r="E82" s="200" t="s">
        <v>132</v>
      </c>
      <c r="F82" s="201" t="s">
        <v>133</v>
      </c>
      <c r="G82" s="202" t="s">
        <v>134</v>
      </c>
      <c r="H82" s="203">
        <v>1</v>
      </c>
      <c r="I82" s="204"/>
      <c r="J82" s="205">
        <f>ROUND(I82*H82,2)</f>
        <v>0</v>
      </c>
      <c r="K82" s="201" t="s">
        <v>19</v>
      </c>
      <c r="L82" s="47"/>
      <c r="M82" s="206" t="s">
        <v>19</v>
      </c>
      <c r="N82" s="207" t="s">
        <v>43</v>
      </c>
      <c r="O82" s="87"/>
      <c r="P82" s="208">
        <f>O82*H82</f>
        <v>0</v>
      </c>
      <c r="Q82" s="208">
        <v>0</v>
      </c>
      <c r="R82" s="208">
        <f>Q82*H82</f>
        <v>0</v>
      </c>
      <c r="S82" s="208">
        <v>0</v>
      </c>
      <c r="T82" s="209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0" t="s">
        <v>135</v>
      </c>
      <c r="AT82" s="210" t="s">
        <v>131</v>
      </c>
      <c r="AU82" s="210" t="s">
        <v>80</v>
      </c>
      <c r="AY82" s="20" t="s">
        <v>130</v>
      </c>
      <c r="BE82" s="211">
        <f>IF(N82="základní",J82,0)</f>
        <v>0</v>
      </c>
      <c r="BF82" s="211">
        <f>IF(N82="snížená",J82,0)</f>
        <v>0</v>
      </c>
      <c r="BG82" s="211">
        <f>IF(N82="zákl. přenesená",J82,0)</f>
        <v>0</v>
      </c>
      <c r="BH82" s="211">
        <f>IF(N82="sníž. přenesená",J82,0)</f>
        <v>0</v>
      </c>
      <c r="BI82" s="211">
        <f>IF(N82="nulová",J82,0)</f>
        <v>0</v>
      </c>
      <c r="BJ82" s="20" t="s">
        <v>80</v>
      </c>
      <c r="BK82" s="211">
        <f>ROUND(I82*H82,2)</f>
        <v>0</v>
      </c>
      <c r="BL82" s="20" t="s">
        <v>135</v>
      </c>
      <c r="BM82" s="210" t="s">
        <v>136</v>
      </c>
    </row>
    <row r="83" s="2" customFormat="1" ht="16.5" customHeight="1">
      <c r="A83" s="41"/>
      <c r="B83" s="42"/>
      <c r="C83" s="199" t="s">
        <v>82</v>
      </c>
      <c r="D83" s="199" t="s">
        <v>131</v>
      </c>
      <c r="E83" s="200" t="s">
        <v>137</v>
      </c>
      <c r="F83" s="201" t="s">
        <v>138</v>
      </c>
      <c r="G83" s="202" t="s">
        <v>134</v>
      </c>
      <c r="H83" s="203">
        <v>1</v>
      </c>
      <c r="I83" s="204"/>
      <c r="J83" s="205">
        <f>ROUND(I83*H83,2)</f>
        <v>0</v>
      </c>
      <c r="K83" s="201" t="s">
        <v>19</v>
      </c>
      <c r="L83" s="47"/>
      <c r="M83" s="206" t="s">
        <v>19</v>
      </c>
      <c r="N83" s="207" t="s">
        <v>43</v>
      </c>
      <c r="O83" s="87"/>
      <c r="P83" s="208">
        <f>O83*H83</f>
        <v>0</v>
      </c>
      <c r="Q83" s="208">
        <v>0</v>
      </c>
      <c r="R83" s="208">
        <f>Q83*H83</f>
        <v>0</v>
      </c>
      <c r="S83" s="208">
        <v>0</v>
      </c>
      <c r="T83" s="209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0" t="s">
        <v>135</v>
      </c>
      <c r="AT83" s="210" t="s">
        <v>131</v>
      </c>
      <c r="AU83" s="210" t="s">
        <v>80</v>
      </c>
      <c r="AY83" s="20" t="s">
        <v>130</v>
      </c>
      <c r="BE83" s="211">
        <f>IF(N83="základní",J83,0)</f>
        <v>0</v>
      </c>
      <c r="BF83" s="211">
        <f>IF(N83="snížená",J83,0)</f>
        <v>0</v>
      </c>
      <c r="BG83" s="211">
        <f>IF(N83="zákl. přenesená",J83,0)</f>
        <v>0</v>
      </c>
      <c r="BH83" s="211">
        <f>IF(N83="sníž. přenesená",J83,0)</f>
        <v>0</v>
      </c>
      <c r="BI83" s="211">
        <f>IF(N83="nulová",J83,0)</f>
        <v>0</v>
      </c>
      <c r="BJ83" s="20" t="s">
        <v>80</v>
      </c>
      <c r="BK83" s="211">
        <f>ROUND(I83*H83,2)</f>
        <v>0</v>
      </c>
      <c r="BL83" s="20" t="s">
        <v>135</v>
      </c>
      <c r="BM83" s="210" t="s">
        <v>139</v>
      </c>
    </row>
    <row r="84" s="2" customFormat="1" ht="16.5" customHeight="1">
      <c r="A84" s="41"/>
      <c r="B84" s="42"/>
      <c r="C84" s="199" t="s">
        <v>140</v>
      </c>
      <c r="D84" s="199" t="s">
        <v>131</v>
      </c>
      <c r="E84" s="200" t="s">
        <v>141</v>
      </c>
      <c r="F84" s="201" t="s">
        <v>142</v>
      </c>
      <c r="G84" s="202" t="s">
        <v>134</v>
      </c>
      <c r="H84" s="203">
        <v>1</v>
      </c>
      <c r="I84" s="204"/>
      <c r="J84" s="205">
        <f>ROUND(I84*H84,2)</f>
        <v>0</v>
      </c>
      <c r="K84" s="201" t="s">
        <v>19</v>
      </c>
      <c r="L84" s="47"/>
      <c r="M84" s="206" t="s">
        <v>19</v>
      </c>
      <c r="N84" s="207" t="s">
        <v>43</v>
      </c>
      <c r="O84" s="87"/>
      <c r="P84" s="208">
        <f>O84*H84</f>
        <v>0</v>
      </c>
      <c r="Q84" s="208">
        <v>0</v>
      </c>
      <c r="R84" s="208">
        <f>Q84*H84</f>
        <v>0</v>
      </c>
      <c r="S84" s="208">
        <v>0</v>
      </c>
      <c r="T84" s="209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0" t="s">
        <v>135</v>
      </c>
      <c r="AT84" s="210" t="s">
        <v>131</v>
      </c>
      <c r="AU84" s="210" t="s">
        <v>80</v>
      </c>
      <c r="AY84" s="20" t="s">
        <v>130</v>
      </c>
      <c r="BE84" s="211">
        <f>IF(N84="základní",J84,0)</f>
        <v>0</v>
      </c>
      <c r="BF84" s="211">
        <f>IF(N84="snížená",J84,0)</f>
        <v>0</v>
      </c>
      <c r="BG84" s="211">
        <f>IF(N84="zákl. přenesená",J84,0)</f>
        <v>0</v>
      </c>
      <c r="BH84" s="211">
        <f>IF(N84="sníž. přenesená",J84,0)</f>
        <v>0</v>
      </c>
      <c r="BI84" s="211">
        <f>IF(N84="nulová",J84,0)</f>
        <v>0</v>
      </c>
      <c r="BJ84" s="20" t="s">
        <v>80</v>
      </c>
      <c r="BK84" s="211">
        <f>ROUND(I84*H84,2)</f>
        <v>0</v>
      </c>
      <c r="BL84" s="20" t="s">
        <v>135</v>
      </c>
      <c r="BM84" s="210" t="s">
        <v>143</v>
      </c>
    </row>
    <row r="85" s="2" customFormat="1" ht="16.5" customHeight="1">
      <c r="A85" s="41"/>
      <c r="B85" s="42"/>
      <c r="C85" s="199" t="s">
        <v>144</v>
      </c>
      <c r="D85" s="199" t="s">
        <v>131</v>
      </c>
      <c r="E85" s="200" t="s">
        <v>145</v>
      </c>
      <c r="F85" s="201" t="s">
        <v>146</v>
      </c>
      <c r="G85" s="202" t="s">
        <v>134</v>
      </c>
      <c r="H85" s="203">
        <v>1</v>
      </c>
      <c r="I85" s="204"/>
      <c r="J85" s="205">
        <f>ROUND(I85*H85,2)</f>
        <v>0</v>
      </c>
      <c r="K85" s="201" t="s">
        <v>19</v>
      </c>
      <c r="L85" s="47"/>
      <c r="M85" s="206" t="s">
        <v>19</v>
      </c>
      <c r="N85" s="207" t="s">
        <v>43</v>
      </c>
      <c r="O85" s="87"/>
      <c r="P85" s="208">
        <f>O85*H85</f>
        <v>0</v>
      </c>
      <c r="Q85" s="208">
        <v>0</v>
      </c>
      <c r="R85" s="208">
        <f>Q85*H85</f>
        <v>0</v>
      </c>
      <c r="S85" s="208">
        <v>0</v>
      </c>
      <c r="T85" s="209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0" t="s">
        <v>135</v>
      </c>
      <c r="AT85" s="210" t="s">
        <v>131</v>
      </c>
      <c r="AU85" s="210" t="s">
        <v>80</v>
      </c>
      <c r="AY85" s="20" t="s">
        <v>130</v>
      </c>
      <c r="BE85" s="211">
        <f>IF(N85="základní",J85,0)</f>
        <v>0</v>
      </c>
      <c r="BF85" s="211">
        <f>IF(N85="snížená",J85,0)</f>
        <v>0</v>
      </c>
      <c r="BG85" s="211">
        <f>IF(N85="zákl. přenesená",J85,0)</f>
        <v>0</v>
      </c>
      <c r="BH85" s="211">
        <f>IF(N85="sníž. přenesená",J85,0)</f>
        <v>0</v>
      </c>
      <c r="BI85" s="211">
        <f>IF(N85="nulová",J85,0)</f>
        <v>0</v>
      </c>
      <c r="BJ85" s="20" t="s">
        <v>80</v>
      </c>
      <c r="BK85" s="211">
        <f>ROUND(I85*H85,2)</f>
        <v>0</v>
      </c>
      <c r="BL85" s="20" t="s">
        <v>135</v>
      </c>
      <c r="BM85" s="210" t="s">
        <v>147</v>
      </c>
    </row>
    <row r="86" s="2" customFormat="1" ht="16.5" customHeight="1">
      <c r="A86" s="41"/>
      <c r="B86" s="42"/>
      <c r="C86" s="199" t="s">
        <v>129</v>
      </c>
      <c r="D86" s="199" t="s">
        <v>131</v>
      </c>
      <c r="E86" s="200" t="s">
        <v>148</v>
      </c>
      <c r="F86" s="201" t="s">
        <v>149</v>
      </c>
      <c r="G86" s="202" t="s">
        <v>134</v>
      </c>
      <c r="H86" s="203">
        <v>1</v>
      </c>
      <c r="I86" s="204"/>
      <c r="J86" s="205">
        <f>ROUND(I86*H86,2)</f>
        <v>0</v>
      </c>
      <c r="K86" s="201" t="s">
        <v>19</v>
      </c>
      <c r="L86" s="47"/>
      <c r="M86" s="206" t="s">
        <v>19</v>
      </c>
      <c r="N86" s="207" t="s">
        <v>43</v>
      </c>
      <c r="O86" s="87"/>
      <c r="P86" s="208">
        <f>O86*H86</f>
        <v>0</v>
      </c>
      <c r="Q86" s="208">
        <v>0</v>
      </c>
      <c r="R86" s="208">
        <f>Q86*H86</f>
        <v>0</v>
      </c>
      <c r="S86" s="208">
        <v>0</v>
      </c>
      <c r="T86" s="209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0" t="s">
        <v>135</v>
      </c>
      <c r="AT86" s="210" t="s">
        <v>131</v>
      </c>
      <c r="AU86" s="210" t="s">
        <v>80</v>
      </c>
      <c r="AY86" s="20" t="s">
        <v>130</v>
      </c>
      <c r="BE86" s="211">
        <f>IF(N86="základní",J86,0)</f>
        <v>0</v>
      </c>
      <c r="BF86" s="211">
        <f>IF(N86="snížená",J86,0)</f>
        <v>0</v>
      </c>
      <c r="BG86" s="211">
        <f>IF(N86="zákl. přenesená",J86,0)</f>
        <v>0</v>
      </c>
      <c r="BH86" s="211">
        <f>IF(N86="sníž. přenesená",J86,0)</f>
        <v>0</v>
      </c>
      <c r="BI86" s="211">
        <f>IF(N86="nulová",J86,0)</f>
        <v>0</v>
      </c>
      <c r="BJ86" s="20" t="s">
        <v>80</v>
      </c>
      <c r="BK86" s="211">
        <f>ROUND(I86*H86,2)</f>
        <v>0</v>
      </c>
      <c r="BL86" s="20" t="s">
        <v>135</v>
      </c>
      <c r="BM86" s="210" t="s">
        <v>150</v>
      </c>
    </row>
    <row r="87" s="2" customFormat="1" ht="16.5" customHeight="1">
      <c r="A87" s="41"/>
      <c r="B87" s="42"/>
      <c r="C87" s="199" t="s">
        <v>151</v>
      </c>
      <c r="D87" s="199" t="s">
        <v>131</v>
      </c>
      <c r="E87" s="200" t="s">
        <v>152</v>
      </c>
      <c r="F87" s="201" t="s">
        <v>153</v>
      </c>
      <c r="G87" s="202" t="s">
        <v>134</v>
      </c>
      <c r="H87" s="203">
        <v>1</v>
      </c>
      <c r="I87" s="204"/>
      <c r="J87" s="205">
        <f>ROUND(I87*H87,2)</f>
        <v>0</v>
      </c>
      <c r="K87" s="201" t="s">
        <v>19</v>
      </c>
      <c r="L87" s="47"/>
      <c r="M87" s="206" t="s">
        <v>19</v>
      </c>
      <c r="N87" s="207" t="s">
        <v>43</v>
      </c>
      <c r="O87" s="87"/>
      <c r="P87" s="208">
        <f>O87*H87</f>
        <v>0</v>
      </c>
      <c r="Q87" s="208">
        <v>0</v>
      </c>
      <c r="R87" s="208">
        <f>Q87*H87</f>
        <v>0</v>
      </c>
      <c r="S87" s="208">
        <v>0</v>
      </c>
      <c r="T87" s="209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0" t="s">
        <v>135</v>
      </c>
      <c r="AT87" s="210" t="s">
        <v>131</v>
      </c>
      <c r="AU87" s="210" t="s">
        <v>80</v>
      </c>
      <c r="AY87" s="20" t="s">
        <v>130</v>
      </c>
      <c r="BE87" s="211">
        <f>IF(N87="základní",J87,0)</f>
        <v>0</v>
      </c>
      <c r="BF87" s="211">
        <f>IF(N87="snížená",J87,0)</f>
        <v>0</v>
      </c>
      <c r="BG87" s="211">
        <f>IF(N87="zákl. přenesená",J87,0)</f>
        <v>0</v>
      </c>
      <c r="BH87" s="211">
        <f>IF(N87="sníž. přenesená",J87,0)</f>
        <v>0</v>
      </c>
      <c r="BI87" s="211">
        <f>IF(N87="nulová",J87,0)</f>
        <v>0</v>
      </c>
      <c r="BJ87" s="20" t="s">
        <v>80</v>
      </c>
      <c r="BK87" s="211">
        <f>ROUND(I87*H87,2)</f>
        <v>0</v>
      </c>
      <c r="BL87" s="20" t="s">
        <v>135</v>
      </c>
      <c r="BM87" s="210" t="s">
        <v>154</v>
      </c>
    </row>
    <row r="88" s="2" customFormat="1" ht="16.5" customHeight="1">
      <c r="A88" s="41"/>
      <c r="B88" s="42"/>
      <c r="C88" s="199" t="s">
        <v>155</v>
      </c>
      <c r="D88" s="199" t="s">
        <v>131</v>
      </c>
      <c r="E88" s="200" t="s">
        <v>156</v>
      </c>
      <c r="F88" s="201" t="s">
        <v>157</v>
      </c>
      <c r="G88" s="202" t="s">
        <v>134</v>
      </c>
      <c r="H88" s="203">
        <v>1</v>
      </c>
      <c r="I88" s="204"/>
      <c r="J88" s="205">
        <f>ROUND(I88*H88,2)</f>
        <v>0</v>
      </c>
      <c r="K88" s="201" t="s">
        <v>19</v>
      </c>
      <c r="L88" s="47"/>
      <c r="M88" s="206" t="s">
        <v>19</v>
      </c>
      <c r="N88" s="207" t="s">
        <v>43</v>
      </c>
      <c r="O88" s="87"/>
      <c r="P88" s="208">
        <f>O88*H88</f>
        <v>0</v>
      </c>
      <c r="Q88" s="208">
        <v>0</v>
      </c>
      <c r="R88" s="208">
        <f>Q88*H88</f>
        <v>0</v>
      </c>
      <c r="S88" s="208">
        <v>0</v>
      </c>
      <c r="T88" s="20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0" t="s">
        <v>135</v>
      </c>
      <c r="AT88" s="210" t="s">
        <v>131</v>
      </c>
      <c r="AU88" s="210" t="s">
        <v>80</v>
      </c>
      <c r="AY88" s="20" t="s">
        <v>130</v>
      </c>
      <c r="BE88" s="211">
        <f>IF(N88="základní",J88,0)</f>
        <v>0</v>
      </c>
      <c r="BF88" s="211">
        <f>IF(N88="snížená",J88,0)</f>
        <v>0</v>
      </c>
      <c r="BG88" s="211">
        <f>IF(N88="zákl. přenesená",J88,0)</f>
        <v>0</v>
      </c>
      <c r="BH88" s="211">
        <f>IF(N88="sníž. přenesená",J88,0)</f>
        <v>0</v>
      </c>
      <c r="BI88" s="211">
        <f>IF(N88="nulová",J88,0)</f>
        <v>0</v>
      </c>
      <c r="BJ88" s="20" t="s">
        <v>80</v>
      </c>
      <c r="BK88" s="211">
        <f>ROUND(I88*H88,2)</f>
        <v>0</v>
      </c>
      <c r="BL88" s="20" t="s">
        <v>135</v>
      </c>
      <c r="BM88" s="210" t="s">
        <v>158</v>
      </c>
    </row>
    <row r="89" s="2" customFormat="1" ht="16.5" customHeight="1">
      <c r="A89" s="41"/>
      <c r="B89" s="42"/>
      <c r="C89" s="199" t="s">
        <v>159</v>
      </c>
      <c r="D89" s="199" t="s">
        <v>131</v>
      </c>
      <c r="E89" s="200" t="s">
        <v>160</v>
      </c>
      <c r="F89" s="201" t="s">
        <v>161</v>
      </c>
      <c r="G89" s="202" t="s">
        <v>162</v>
      </c>
      <c r="H89" s="203">
        <v>1</v>
      </c>
      <c r="I89" s="204"/>
      <c r="J89" s="205">
        <f>ROUND(I89*H89,2)</f>
        <v>0</v>
      </c>
      <c r="K89" s="201" t="s">
        <v>19</v>
      </c>
      <c r="L89" s="47"/>
      <c r="M89" s="206" t="s">
        <v>19</v>
      </c>
      <c r="N89" s="207" t="s">
        <v>43</v>
      </c>
      <c r="O89" s="87"/>
      <c r="P89" s="208">
        <f>O89*H89</f>
        <v>0</v>
      </c>
      <c r="Q89" s="208">
        <v>0</v>
      </c>
      <c r="R89" s="208">
        <f>Q89*H89</f>
        <v>0</v>
      </c>
      <c r="S89" s="208">
        <v>0</v>
      </c>
      <c r="T89" s="20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0" t="s">
        <v>135</v>
      </c>
      <c r="AT89" s="210" t="s">
        <v>131</v>
      </c>
      <c r="AU89" s="210" t="s">
        <v>80</v>
      </c>
      <c r="AY89" s="20" t="s">
        <v>130</v>
      </c>
      <c r="BE89" s="211">
        <f>IF(N89="základní",J89,0)</f>
        <v>0</v>
      </c>
      <c r="BF89" s="211">
        <f>IF(N89="snížená",J89,0)</f>
        <v>0</v>
      </c>
      <c r="BG89" s="211">
        <f>IF(N89="zákl. přenesená",J89,0)</f>
        <v>0</v>
      </c>
      <c r="BH89" s="211">
        <f>IF(N89="sníž. přenesená",J89,0)</f>
        <v>0</v>
      </c>
      <c r="BI89" s="211">
        <f>IF(N89="nulová",J89,0)</f>
        <v>0</v>
      </c>
      <c r="BJ89" s="20" t="s">
        <v>80</v>
      </c>
      <c r="BK89" s="211">
        <f>ROUND(I89*H89,2)</f>
        <v>0</v>
      </c>
      <c r="BL89" s="20" t="s">
        <v>135</v>
      </c>
      <c r="BM89" s="210" t="s">
        <v>163</v>
      </c>
    </row>
    <row r="90" s="2" customFormat="1" ht="24.15" customHeight="1">
      <c r="A90" s="41"/>
      <c r="B90" s="42"/>
      <c r="C90" s="199" t="s">
        <v>164</v>
      </c>
      <c r="D90" s="199" t="s">
        <v>131</v>
      </c>
      <c r="E90" s="200" t="s">
        <v>165</v>
      </c>
      <c r="F90" s="201" t="s">
        <v>166</v>
      </c>
      <c r="G90" s="202" t="s">
        <v>162</v>
      </c>
      <c r="H90" s="203">
        <v>1</v>
      </c>
      <c r="I90" s="204"/>
      <c r="J90" s="205">
        <f>ROUND(I90*H90,2)</f>
        <v>0</v>
      </c>
      <c r="K90" s="201" t="s">
        <v>19</v>
      </c>
      <c r="L90" s="47"/>
      <c r="M90" s="206" t="s">
        <v>19</v>
      </c>
      <c r="N90" s="207" t="s">
        <v>43</v>
      </c>
      <c r="O90" s="87"/>
      <c r="P90" s="208">
        <f>O90*H90</f>
        <v>0</v>
      </c>
      <c r="Q90" s="208">
        <v>0</v>
      </c>
      <c r="R90" s="208">
        <f>Q90*H90</f>
        <v>0</v>
      </c>
      <c r="S90" s="208">
        <v>0</v>
      </c>
      <c r="T90" s="20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0" t="s">
        <v>135</v>
      </c>
      <c r="AT90" s="210" t="s">
        <v>131</v>
      </c>
      <c r="AU90" s="210" t="s">
        <v>80</v>
      </c>
      <c r="AY90" s="20" t="s">
        <v>130</v>
      </c>
      <c r="BE90" s="211">
        <f>IF(N90="základní",J90,0)</f>
        <v>0</v>
      </c>
      <c r="BF90" s="211">
        <f>IF(N90="snížená",J90,0)</f>
        <v>0</v>
      </c>
      <c r="BG90" s="211">
        <f>IF(N90="zákl. přenesená",J90,0)</f>
        <v>0</v>
      </c>
      <c r="BH90" s="211">
        <f>IF(N90="sníž. přenesená",J90,0)</f>
        <v>0</v>
      </c>
      <c r="BI90" s="211">
        <f>IF(N90="nulová",J90,0)</f>
        <v>0</v>
      </c>
      <c r="BJ90" s="20" t="s">
        <v>80</v>
      </c>
      <c r="BK90" s="211">
        <f>ROUND(I90*H90,2)</f>
        <v>0</v>
      </c>
      <c r="BL90" s="20" t="s">
        <v>135</v>
      </c>
      <c r="BM90" s="210" t="s">
        <v>167</v>
      </c>
    </row>
    <row r="91" s="2" customFormat="1" ht="16.5" customHeight="1">
      <c r="A91" s="41"/>
      <c r="B91" s="42"/>
      <c r="C91" s="199" t="s">
        <v>168</v>
      </c>
      <c r="D91" s="199" t="s">
        <v>131</v>
      </c>
      <c r="E91" s="200" t="s">
        <v>169</v>
      </c>
      <c r="F91" s="201" t="s">
        <v>170</v>
      </c>
      <c r="G91" s="202" t="s">
        <v>162</v>
      </c>
      <c r="H91" s="203">
        <v>1</v>
      </c>
      <c r="I91" s="204"/>
      <c r="J91" s="205">
        <f>ROUND(I91*H91,2)</f>
        <v>0</v>
      </c>
      <c r="K91" s="201" t="s">
        <v>19</v>
      </c>
      <c r="L91" s="47"/>
      <c r="M91" s="206" t="s">
        <v>19</v>
      </c>
      <c r="N91" s="207" t="s">
        <v>43</v>
      </c>
      <c r="O91" s="87"/>
      <c r="P91" s="208">
        <f>O91*H91</f>
        <v>0</v>
      </c>
      <c r="Q91" s="208">
        <v>0</v>
      </c>
      <c r="R91" s="208">
        <f>Q91*H91</f>
        <v>0</v>
      </c>
      <c r="S91" s="208">
        <v>0</v>
      </c>
      <c r="T91" s="209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0" t="s">
        <v>135</v>
      </c>
      <c r="AT91" s="210" t="s">
        <v>131</v>
      </c>
      <c r="AU91" s="210" t="s">
        <v>80</v>
      </c>
      <c r="AY91" s="20" t="s">
        <v>130</v>
      </c>
      <c r="BE91" s="211">
        <f>IF(N91="základní",J91,0)</f>
        <v>0</v>
      </c>
      <c r="BF91" s="211">
        <f>IF(N91="snížená",J91,0)</f>
        <v>0</v>
      </c>
      <c r="BG91" s="211">
        <f>IF(N91="zákl. přenesená",J91,0)</f>
        <v>0</v>
      </c>
      <c r="BH91" s="211">
        <f>IF(N91="sníž. přenesená",J91,0)</f>
        <v>0</v>
      </c>
      <c r="BI91" s="211">
        <f>IF(N91="nulová",J91,0)</f>
        <v>0</v>
      </c>
      <c r="BJ91" s="20" t="s">
        <v>80</v>
      </c>
      <c r="BK91" s="211">
        <f>ROUND(I91*H91,2)</f>
        <v>0</v>
      </c>
      <c r="BL91" s="20" t="s">
        <v>135</v>
      </c>
      <c r="BM91" s="210" t="s">
        <v>171</v>
      </c>
    </row>
    <row r="92" s="2" customFormat="1" ht="16.5" customHeight="1">
      <c r="A92" s="41"/>
      <c r="B92" s="42"/>
      <c r="C92" s="199" t="s">
        <v>172</v>
      </c>
      <c r="D92" s="199" t="s">
        <v>131</v>
      </c>
      <c r="E92" s="200" t="s">
        <v>173</v>
      </c>
      <c r="F92" s="201" t="s">
        <v>174</v>
      </c>
      <c r="G92" s="202" t="s">
        <v>134</v>
      </c>
      <c r="H92" s="203">
        <v>1</v>
      </c>
      <c r="I92" s="204"/>
      <c r="J92" s="205">
        <f>ROUND(I92*H92,2)</f>
        <v>0</v>
      </c>
      <c r="K92" s="201" t="s">
        <v>19</v>
      </c>
      <c r="L92" s="47"/>
      <c r="M92" s="212" t="s">
        <v>19</v>
      </c>
      <c r="N92" s="213" t="s">
        <v>43</v>
      </c>
      <c r="O92" s="214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0" t="s">
        <v>135</v>
      </c>
      <c r="AT92" s="210" t="s">
        <v>131</v>
      </c>
      <c r="AU92" s="210" t="s">
        <v>80</v>
      </c>
      <c r="AY92" s="20" t="s">
        <v>130</v>
      </c>
      <c r="BE92" s="211">
        <f>IF(N92="základní",J92,0)</f>
        <v>0</v>
      </c>
      <c r="BF92" s="211">
        <f>IF(N92="snížená",J92,0)</f>
        <v>0</v>
      </c>
      <c r="BG92" s="211">
        <f>IF(N92="zákl. přenesená",J92,0)</f>
        <v>0</v>
      </c>
      <c r="BH92" s="211">
        <f>IF(N92="sníž. přenesená",J92,0)</f>
        <v>0</v>
      </c>
      <c r="BI92" s="211">
        <f>IF(N92="nulová",J92,0)</f>
        <v>0</v>
      </c>
      <c r="BJ92" s="20" t="s">
        <v>80</v>
      </c>
      <c r="BK92" s="211">
        <f>ROUND(I92*H92,2)</f>
        <v>0</v>
      </c>
      <c r="BL92" s="20" t="s">
        <v>135</v>
      </c>
      <c r="BM92" s="210" t="s">
        <v>175</v>
      </c>
    </row>
    <row r="93" s="2" customFormat="1" ht="6.96" customHeight="1">
      <c r="A93" s="41"/>
      <c r="B93" s="62"/>
      <c r="C93" s="63"/>
      <c r="D93" s="63"/>
      <c r="E93" s="63"/>
      <c r="F93" s="63"/>
      <c r="G93" s="63"/>
      <c r="H93" s="63"/>
      <c r="I93" s="63"/>
      <c r="J93" s="63"/>
      <c r="K93" s="63"/>
      <c r="L93" s="47"/>
      <c r="M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</sheetData>
  <sheetProtection sheet="1" autoFilter="0" formatColumns="0" formatRows="0" objects="1" scenarios="1" spinCount="100000" saltValue="OXd965UxMhkuXnAlsf1MeI1vdb3wnZmZIqf7F5gRHOcwBd0SbF1kpOIUq5JrQpuyCBQqsXCNhqvxTQ3AgBQF4A==" hashValue="vnjkb7qlLs8RwVn2AAoS1KIzGS4mN+5pTi5h373pgEdL8T6kMQSLxjjIPsvXlw0nlHQV3mVzzyTqkZURwlPiRw==" algorithmName="SHA-512" password="DAF8"/>
  <autoFilter ref="C79:K9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plochých střech ZŠ Aléská, Bílina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176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31. 1. 2024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ROUND((SUM(BE94:BE459)),  2)</f>
        <v>0</v>
      </c>
      <c r="G33" s="41"/>
      <c r="H33" s="41"/>
      <c r="I33" s="151">
        <v>0.20999999999999999</v>
      </c>
      <c r="J33" s="150">
        <f>ROUND(((SUM(BE94:BE459))*I33),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ROUND((SUM(BF94:BF459)),  2)</f>
        <v>0</v>
      </c>
      <c r="G34" s="41"/>
      <c r="H34" s="41"/>
      <c r="I34" s="151">
        <v>0.12</v>
      </c>
      <c r="J34" s="150">
        <f>ROUND(((SUM(BF94:BF459))*I34),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ROUND((SUM(BG94:BG459)),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ROUND((SUM(BH94:BH459)),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ROUND((SUM(BI94:BI459)),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plochých střech ZŠ Aléská, Bílina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01 - Střecha 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31. 1. 2024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Bílina</v>
      </c>
      <c r="G54" s="43"/>
      <c r="H54" s="43"/>
      <c r="I54" s="35" t="s">
        <v>31</v>
      </c>
      <c r="J54" s="39" t="str">
        <f>E21</f>
        <v>DEKPROJEKT s.r.o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OTRUBA &amp; PARTNER,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111</v>
      </c>
      <c r="D57" s="165"/>
      <c r="E57" s="165"/>
      <c r="F57" s="165"/>
      <c r="G57" s="165"/>
      <c r="H57" s="165"/>
      <c r="I57" s="165"/>
      <c r="J57" s="166" t="s">
        <v>112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8"/>
      <c r="C60" s="169"/>
      <c r="D60" s="170" t="s">
        <v>177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7"/>
      <c r="C61" s="218"/>
      <c r="D61" s="219" t="s">
        <v>178</v>
      </c>
      <c r="E61" s="220"/>
      <c r="F61" s="220"/>
      <c r="G61" s="220"/>
      <c r="H61" s="220"/>
      <c r="I61" s="220"/>
      <c r="J61" s="221">
        <f>J96</f>
        <v>0</v>
      </c>
      <c r="K61" s="218"/>
      <c r="L61" s="22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17"/>
      <c r="C62" s="218"/>
      <c r="D62" s="219" t="s">
        <v>179</v>
      </c>
      <c r="E62" s="220"/>
      <c r="F62" s="220"/>
      <c r="G62" s="220"/>
      <c r="H62" s="220"/>
      <c r="I62" s="220"/>
      <c r="J62" s="221">
        <f>J97</f>
        <v>0</v>
      </c>
      <c r="K62" s="218"/>
      <c r="L62" s="22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7"/>
      <c r="C63" s="218"/>
      <c r="D63" s="219" t="s">
        <v>180</v>
      </c>
      <c r="E63" s="220"/>
      <c r="F63" s="220"/>
      <c r="G63" s="220"/>
      <c r="H63" s="220"/>
      <c r="I63" s="220"/>
      <c r="J63" s="221">
        <f>J119</f>
        <v>0</v>
      </c>
      <c r="K63" s="218"/>
      <c r="L63" s="2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4.88" customHeight="1">
      <c r="A64" s="12"/>
      <c r="B64" s="217"/>
      <c r="C64" s="218"/>
      <c r="D64" s="219" t="s">
        <v>181</v>
      </c>
      <c r="E64" s="220"/>
      <c r="F64" s="220"/>
      <c r="G64" s="220"/>
      <c r="H64" s="220"/>
      <c r="I64" s="220"/>
      <c r="J64" s="221">
        <f>J120</f>
        <v>0</v>
      </c>
      <c r="K64" s="218"/>
      <c r="L64" s="22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4.88" customHeight="1">
      <c r="A65" s="12"/>
      <c r="B65" s="217"/>
      <c r="C65" s="218"/>
      <c r="D65" s="219" t="s">
        <v>182</v>
      </c>
      <c r="E65" s="220"/>
      <c r="F65" s="220"/>
      <c r="G65" s="220"/>
      <c r="H65" s="220"/>
      <c r="I65" s="220"/>
      <c r="J65" s="221">
        <f>J132</f>
        <v>0</v>
      </c>
      <c r="K65" s="218"/>
      <c r="L65" s="22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7"/>
      <c r="C66" s="218"/>
      <c r="D66" s="219" t="s">
        <v>183</v>
      </c>
      <c r="E66" s="220"/>
      <c r="F66" s="220"/>
      <c r="G66" s="220"/>
      <c r="H66" s="220"/>
      <c r="I66" s="220"/>
      <c r="J66" s="221">
        <f>J135</f>
        <v>0</v>
      </c>
      <c r="K66" s="218"/>
      <c r="L66" s="22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7"/>
      <c r="C67" s="218"/>
      <c r="D67" s="219" t="s">
        <v>184</v>
      </c>
      <c r="E67" s="220"/>
      <c r="F67" s="220"/>
      <c r="G67" s="220"/>
      <c r="H67" s="220"/>
      <c r="I67" s="220"/>
      <c r="J67" s="221">
        <f>J146</f>
        <v>0</v>
      </c>
      <c r="K67" s="218"/>
      <c r="L67" s="22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8"/>
      <c r="C68" s="169"/>
      <c r="D68" s="170" t="s">
        <v>185</v>
      </c>
      <c r="E68" s="171"/>
      <c r="F68" s="171"/>
      <c r="G68" s="171"/>
      <c r="H68" s="171"/>
      <c r="I68" s="171"/>
      <c r="J68" s="172">
        <f>J149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7"/>
      <c r="C69" s="218"/>
      <c r="D69" s="219" t="s">
        <v>186</v>
      </c>
      <c r="E69" s="220"/>
      <c r="F69" s="220"/>
      <c r="G69" s="220"/>
      <c r="H69" s="220"/>
      <c r="I69" s="220"/>
      <c r="J69" s="221">
        <f>J150</f>
        <v>0</v>
      </c>
      <c r="K69" s="218"/>
      <c r="L69" s="22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7"/>
      <c r="C70" s="218"/>
      <c r="D70" s="219" t="s">
        <v>187</v>
      </c>
      <c r="E70" s="220"/>
      <c r="F70" s="220"/>
      <c r="G70" s="220"/>
      <c r="H70" s="220"/>
      <c r="I70" s="220"/>
      <c r="J70" s="221">
        <f>J305</f>
        <v>0</v>
      </c>
      <c r="K70" s="218"/>
      <c r="L70" s="22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17"/>
      <c r="C71" s="218"/>
      <c r="D71" s="219" t="s">
        <v>188</v>
      </c>
      <c r="E71" s="220"/>
      <c r="F71" s="220"/>
      <c r="G71" s="220"/>
      <c r="H71" s="220"/>
      <c r="I71" s="220"/>
      <c r="J71" s="221">
        <f>J369</f>
        <v>0</v>
      </c>
      <c r="K71" s="218"/>
      <c r="L71" s="22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17"/>
      <c r="C72" s="218"/>
      <c r="D72" s="219" t="s">
        <v>189</v>
      </c>
      <c r="E72" s="220"/>
      <c r="F72" s="220"/>
      <c r="G72" s="220"/>
      <c r="H72" s="220"/>
      <c r="I72" s="220"/>
      <c r="J72" s="221">
        <f>J394</f>
        <v>0</v>
      </c>
      <c r="K72" s="218"/>
      <c r="L72" s="22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12" customFormat="1" ht="19.92" customHeight="1">
      <c r="A73" s="12"/>
      <c r="B73" s="217"/>
      <c r="C73" s="218"/>
      <c r="D73" s="219" t="s">
        <v>190</v>
      </c>
      <c r="E73" s="220"/>
      <c r="F73" s="220"/>
      <c r="G73" s="220"/>
      <c r="H73" s="220"/>
      <c r="I73" s="220"/>
      <c r="J73" s="221">
        <f>J415</f>
        <v>0</v>
      </c>
      <c r="K73" s="218"/>
      <c r="L73" s="22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="12" customFormat="1" ht="19.92" customHeight="1">
      <c r="A74" s="12"/>
      <c r="B74" s="217"/>
      <c r="C74" s="218"/>
      <c r="D74" s="219" t="s">
        <v>191</v>
      </c>
      <c r="E74" s="220"/>
      <c r="F74" s="220"/>
      <c r="G74" s="220"/>
      <c r="H74" s="220"/>
      <c r="I74" s="220"/>
      <c r="J74" s="221">
        <f>J432</f>
        <v>0</v>
      </c>
      <c r="K74" s="218"/>
      <c r="L74" s="22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115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Rekonstrukce plochých střech ZŠ Aléská, Bílina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108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 01 - Střecha A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 xml:space="preserve"> </v>
      </c>
      <c r="G88" s="43"/>
      <c r="H88" s="43"/>
      <c r="I88" s="35" t="s">
        <v>23</v>
      </c>
      <c r="J88" s="75" t="str">
        <f>IF(J12="","",J12)</f>
        <v>31. 1. 2024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Město Bílina</v>
      </c>
      <c r="G90" s="43"/>
      <c r="H90" s="43"/>
      <c r="I90" s="35" t="s">
        <v>31</v>
      </c>
      <c r="J90" s="39" t="str">
        <f>E21</f>
        <v>DEKPROJEKT s.r.o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5" t="s">
        <v>29</v>
      </c>
      <c r="D91" s="43"/>
      <c r="E91" s="43"/>
      <c r="F91" s="30" t="str">
        <f>IF(E18="","",E18)</f>
        <v>Vyplň údaj</v>
      </c>
      <c r="G91" s="43"/>
      <c r="H91" s="43"/>
      <c r="I91" s="35" t="s">
        <v>34</v>
      </c>
      <c r="J91" s="39" t="str">
        <f>E24</f>
        <v>OTRUBA &amp; PARTNER, s.r.o.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0" customFormat="1" ht="29.28" customHeight="1">
      <c r="A93" s="174"/>
      <c r="B93" s="175"/>
      <c r="C93" s="176" t="s">
        <v>116</v>
      </c>
      <c r="D93" s="177" t="s">
        <v>57</v>
      </c>
      <c r="E93" s="177" t="s">
        <v>53</v>
      </c>
      <c r="F93" s="177" t="s">
        <v>54</v>
      </c>
      <c r="G93" s="177" t="s">
        <v>117</v>
      </c>
      <c r="H93" s="177" t="s">
        <v>118</v>
      </c>
      <c r="I93" s="177" t="s">
        <v>119</v>
      </c>
      <c r="J93" s="177" t="s">
        <v>112</v>
      </c>
      <c r="K93" s="178" t="s">
        <v>120</v>
      </c>
      <c r="L93" s="179"/>
      <c r="M93" s="95" t="s">
        <v>19</v>
      </c>
      <c r="N93" s="96" t="s">
        <v>42</v>
      </c>
      <c r="O93" s="96" t="s">
        <v>121</v>
      </c>
      <c r="P93" s="96" t="s">
        <v>122</v>
      </c>
      <c r="Q93" s="96" t="s">
        <v>123</v>
      </c>
      <c r="R93" s="96" t="s">
        <v>124</v>
      </c>
      <c r="S93" s="96" t="s">
        <v>125</v>
      </c>
      <c r="T93" s="97" t="s">
        <v>126</v>
      </c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="2" customFormat="1" ht="22.8" customHeight="1">
      <c r="A94" s="41"/>
      <c r="B94" s="42"/>
      <c r="C94" s="102" t="s">
        <v>127</v>
      </c>
      <c r="D94" s="43"/>
      <c r="E94" s="43"/>
      <c r="F94" s="43"/>
      <c r="G94" s="43"/>
      <c r="H94" s="43"/>
      <c r="I94" s="43"/>
      <c r="J94" s="180">
        <f>BK94</f>
        <v>0</v>
      </c>
      <c r="K94" s="43"/>
      <c r="L94" s="47"/>
      <c r="M94" s="98"/>
      <c r="N94" s="181"/>
      <c r="O94" s="99"/>
      <c r="P94" s="182">
        <f>P95+P149</f>
        <v>0</v>
      </c>
      <c r="Q94" s="99"/>
      <c r="R94" s="182">
        <f>R95+R149</f>
        <v>11.710098520000003</v>
      </c>
      <c r="S94" s="99"/>
      <c r="T94" s="183">
        <f>T95+T149</f>
        <v>0.72203289999999998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113</v>
      </c>
      <c r="BK94" s="184">
        <f>BK95+BK149</f>
        <v>0</v>
      </c>
    </row>
    <row r="95" s="11" customFormat="1" ht="25.92" customHeight="1">
      <c r="A95" s="11"/>
      <c r="B95" s="185"/>
      <c r="C95" s="186"/>
      <c r="D95" s="187" t="s">
        <v>71</v>
      </c>
      <c r="E95" s="188" t="s">
        <v>192</v>
      </c>
      <c r="F95" s="188" t="s">
        <v>193</v>
      </c>
      <c r="G95" s="186"/>
      <c r="H95" s="186"/>
      <c r="I95" s="189"/>
      <c r="J95" s="190">
        <f>BK95</f>
        <v>0</v>
      </c>
      <c r="K95" s="186"/>
      <c r="L95" s="191"/>
      <c r="M95" s="192"/>
      <c r="N95" s="193"/>
      <c r="O95" s="193"/>
      <c r="P95" s="194">
        <f>P96+P119+P135+P146</f>
        <v>0</v>
      </c>
      <c r="Q95" s="193"/>
      <c r="R95" s="194">
        <f>R96+R119+R135+R146</f>
        <v>0.12798066</v>
      </c>
      <c r="S95" s="193"/>
      <c r="T95" s="195">
        <f>T96+T119+T135+T146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6" t="s">
        <v>80</v>
      </c>
      <c r="AT95" s="197" t="s">
        <v>71</v>
      </c>
      <c r="AU95" s="197" t="s">
        <v>72</v>
      </c>
      <c r="AY95" s="196" t="s">
        <v>130</v>
      </c>
      <c r="BK95" s="198">
        <f>BK96+BK119+BK135+BK146</f>
        <v>0</v>
      </c>
    </row>
    <row r="96" s="11" customFormat="1" ht="22.8" customHeight="1">
      <c r="A96" s="11"/>
      <c r="B96" s="185"/>
      <c r="C96" s="186"/>
      <c r="D96" s="187" t="s">
        <v>71</v>
      </c>
      <c r="E96" s="223" t="s">
        <v>151</v>
      </c>
      <c r="F96" s="223" t="s">
        <v>194</v>
      </c>
      <c r="G96" s="186"/>
      <c r="H96" s="186"/>
      <c r="I96" s="189"/>
      <c r="J96" s="224">
        <f>BK96</f>
        <v>0</v>
      </c>
      <c r="K96" s="186"/>
      <c r="L96" s="191"/>
      <c r="M96" s="192"/>
      <c r="N96" s="193"/>
      <c r="O96" s="193"/>
      <c r="P96" s="194">
        <f>P97</f>
        <v>0</v>
      </c>
      <c r="Q96" s="193"/>
      <c r="R96" s="194">
        <f>R97</f>
        <v>0.12798066</v>
      </c>
      <c r="S96" s="193"/>
      <c r="T96" s="195">
        <f>T97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96" t="s">
        <v>80</v>
      </c>
      <c r="AT96" s="197" t="s">
        <v>71</v>
      </c>
      <c r="AU96" s="197" t="s">
        <v>80</v>
      </c>
      <c r="AY96" s="196" t="s">
        <v>130</v>
      </c>
      <c r="BK96" s="198">
        <f>BK97</f>
        <v>0</v>
      </c>
    </row>
    <row r="97" s="11" customFormat="1" ht="20.88" customHeight="1">
      <c r="A97" s="11"/>
      <c r="B97" s="185"/>
      <c r="C97" s="186"/>
      <c r="D97" s="187" t="s">
        <v>71</v>
      </c>
      <c r="E97" s="223" t="s">
        <v>195</v>
      </c>
      <c r="F97" s="223" t="s">
        <v>196</v>
      </c>
      <c r="G97" s="186"/>
      <c r="H97" s="186"/>
      <c r="I97" s="189"/>
      <c r="J97" s="224">
        <f>BK97</f>
        <v>0</v>
      </c>
      <c r="K97" s="186"/>
      <c r="L97" s="191"/>
      <c r="M97" s="192"/>
      <c r="N97" s="193"/>
      <c r="O97" s="193"/>
      <c r="P97" s="194">
        <f>SUM(P98:P118)</f>
        <v>0</v>
      </c>
      <c r="Q97" s="193"/>
      <c r="R97" s="194">
        <f>SUM(R98:R118)</f>
        <v>0.12798066</v>
      </c>
      <c r="S97" s="193"/>
      <c r="T97" s="195">
        <f>SUM(T98:T118)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6" t="s">
        <v>80</v>
      </c>
      <c r="AT97" s="197" t="s">
        <v>71</v>
      </c>
      <c r="AU97" s="197" t="s">
        <v>82</v>
      </c>
      <c r="AY97" s="196" t="s">
        <v>130</v>
      </c>
      <c r="BK97" s="198">
        <f>SUM(BK98:BK118)</f>
        <v>0</v>
      </c>
    </row>
    <row r="98" s="2" customFormat="1" ht="16.5" customHeight="1">
      <c r="A98" s="41"/>
      <c r="B98" s="42"/>
      <c r="C98" s="199" t="s">
        <v>80</v>
      </c>
      <c r="D98" s="199" t="s">
        <v>131</v>
      </c>
      <c r="E98" s="200" t="s">
        <v>197</v>
      </c>
      <c r="F98" s="201" t="s">
        <v>198</v>
      </c>
      <c r="G98" s="202" t="s">
        <v>199</v>
      </c>
      <c r="H98" s="203">
        <v>12.558999999999999</v>
      </c>
      <c r="I98" s="204"/>
      <c r="J98" s="205">
        <f>ROUND(I98*H98,2)</f>
        <v>0</v>
      </c>
      <c r="K98" s="201" t="s">
        <v>200</v>
      </c>
      <c r="L98" s="47"/>
      <c r="M98" s="206" t="s">
        <v>19</v>
      </c>
      <c r="N98" s="207" t="s">
        <v>43</v>
      </c>
      <c r="O98" s="87"/>
      <c r="P98" s="208">
        <f>O98*H98</f>
        <v>0</v>
      </c>
      <c r="Q98" s="208">
        <v>0.00020000000000000001</v>
      </c>
      <c r="R98" s="208">
        <f>Q98*H98</f>
        <v>0.0025117999999999998</v>
      </c>
      <c r="S98" s="208">
        <v>0</v>
      </c>
      <c r="T98" s="20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0" t="s">
        <v>144</v>
      </c>
      <c r="AT98" s="210" t="s">
        <v>131</v>
      </c>
      <c r="AU98" s="210" t="s">
        <v>140</v>
      </c>
      <c r="AY98" s="20" t="s">
        <v>130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20" t="s">
        <v>80</v>
      </c>
      <c r="BK98" s="211">
        <f>ROUND(I98*H98,2)</f>
        <v>0</v>
      </c>
      <c r="BL98" s="20" t="s">
        <v>144</v>
      </c>
      <c r="BM98" s="210" t="s">
        <v>201</v>
      </c>
    </row>
    <row r="99" s="2" customFormat="1">
      <c r="A99" s="41"/>
      <c r="B99" s="42"/>
      <c r="C99" s="43"/>
      <c r="D99" s="225" t="s">
        <v>202</v>
      </c>
      <c r="E99" s="43"/>
      <c r="F99" s="226" t="s">
        <v>203</v>
      </c>
      <c r="G99" s="43"/>
      <c r="H99" s="43"/>
      <c r="I99" s="227"/>
      <c r="J99" s="43"/>
      <c r="K99" s="43"/>
      <c r="L99" s="47"/>
      <c r="M99" s="228"/>
      <c r="N99" s="229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202</v>
      </c>
      <c r="AU99" s="20" t="s">
        <v>140</v>
      </c>
    </row>
    <row r="100" s="2" customFormat="1" ht="37.8" customHeight="1">
      <c r="A100" s="41"/>
      <c r="B100" s="42"/>
      <c r="C100" s="199" t="s">
        <v>82</v>
      </c>
      <c r="D100" s="199" t="s">
        <v>131</v>
      </c>
      <c r="E100" s="200" t="s">
        <v>204</v>
      </c>
      <c r="F100" s="201" t="s">
        <v>205</v>
      </c>
      <c r="G100" s="202" t="s">
        <v>199</v>
      </c>
      <c r="H100" s="203">
        <v>8.3729999999999993</v>
      </c>
      <c r="I100" s="204"/>
      <c r="J100" s="205">
        <f>ROUND(I100*H100,2)</f>
        <v>0</v>
      </c>
      <c r="K100" s="201" t="s">
        <v>200</v>
      </c>
      <c r="L100" s="47"/>
      <c r="M100" s="206" t="s">
        <v>19</v>
      </c>
      <c r="N100" s="207" t="s">
        <v>43</v>
      </c>
      <c r="O100" s="87"/>
      <c r="P100" s="208">
        <f>O100*H100</f>
        <v>0</v>
      </c>
      <c r="Q100" s="208">
        <v>0.0085199999999999998</v>
      </c>
      <c r="R100" s="208">
        <f>Q100*H100</f>
        <v>0.071337959999999992</v>
      </c>
      <c r="S100" s="208">
        <v>0</v>
      </c>
      <c r="T100" s="20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0" t="s">
        <v>144</v>
      </c>
      <c r="AT100" s="210" t="s">
        <v>131</v>
      </c>
      <c r="AU100" s="210" t="s">
        <v>140</v>
      </c>
      <c r="AY100" s="20" t="s">
        <v>130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20" t="s">
        <v>80</v>
      </c>
      <c r="BK100" s="211">
        <f>ROUND(I100*H100,2)</f>
        <v>0</v>
      </c>
      <c r="BL100" s="20" t="s">
        <v>144</v>
      </c>
      <c r="BM100" s="210" t="s">
        <v>206</v>
      </c>
    </row>
    <row r="101" s="2" customFormat="1">
      <c r="A101" s="41"/>
      <c r="B101" s="42"/>
      <c r="C101" s="43"/>
      <c r="D101" s="225" t="s">
        <v>202</v>
      </c>
      <c r="E101" s="43"/>
      <c r="F101" s="226" t="s">
        <v>207</v>
      </c>
      <c r="G101" s="43"/>
      <c r="H101" s="43"/>
      <c r="I101" s="227"/>
      <c r="J101" s="43"/>
      <c r="K101" s="43"/>
      <c r="L101" s="47"/>
      <c r="M101" s="228"/>
      <c r="N101" s="22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202</v>
      </c>
      <c r="AU101" s="20" t="s">
        <v>140</v>
      </c>
    </row>
    <row r="102" s="13" customFormat="1">
      <c r="A102" s="13"/>
      <c r="B102" s="230"/>
      <c r="C102" s="231"/>
      <c r="D102" s="232" t="s">
        <v>208</v>
      </c>
      <c r="E102" s="233" t="s">
        <v>19</v>
      </c>
      <c r="F102" s="234" t="s">
        <v>209</v>
      </c>
      <c r="G102" s="231"/>
      <c r="H102" s="233" t="s">
        <v>19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208</v>
      </c>
      <c r="AU102" s="240" t="s">
        <v>140</v>
      </c>
      <c r="AV102" s="13" t="s">
        <v>80</v>
      </c>
      <c r="AW102" s="13" t="s">
        <v>33</v>
      </c>
      <c r="AX102" s="13" t="s">
        <v>72</v>
      </c>
      <c r="AY102" s="240" t="s">
        <v>130</v>
      </c>
    </row>
    <row r="103" s="13" customFormat="1">
      <c r="A103" s="13"/>
      <c r="B103" s="230"/>
      <c r="C103" s="231"/>
      <c r="D103" s="232" t="s">
        <v>208</v>
      </c>
      <c r="E103" s="233" t="s">
        <v>19</v>
      </c>
      <c r="F103" s="234" t="s">
        <v>210</v>
      </c>
      <c r="G103" s="231"/>
      <c r="H103" s="233" t="s">
        <v>19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208</v>
      </c>
      <c r="AU103" s="240" t="s">
        <v>140</v>
      </c>
      <c r="AV103" s="13" t="s">
        <v>80</v>
      </c>
      <c r="AW103" s="13" t="s">
        <v>33</v>
      </c>
      <c r="AX103" s="13" t="s">
        <v>72</v>
      </c>
      <c r="AY103" s="240" t="s">
        <v>130</v>
      </c>
    </row>
    <row r="104" s="14" customFormat="1">
      <c r="A104" s="14"/>
      <c r="B104" s="241"/>
      <c r="C104" s="242"/>
      <c r="D104" s="232" t="s">
        <v>208</v>
      </c>
      <c r="E104" s="243" t="s">
        <v>19</v>
      </c>
      <c r="F104" s="244" t="s">
        <v>211</v>
      </c>
      <c r="G104" s="242"/>
      <c r="H104" s="245">
        <v>8.3729999999999993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208</v>
      </c>
      <c r="AU104" s="251" t="s">
        <v>140</v>
      </c>
      <c r="AV104" s="14" t="s">
        <v>82</v>
      </c>
      <c r="AW104" s="14" t="s">
        <v>33</v>
      </c>
      <c r="AX104" s="14" t="s">
        <v>72</v>
      </c>
      <c r="AY104" s="251" t="s">
        <v>130</v>
      </c>
    </row>
    <row r="105" s="15" customFormat="1">
      <c r="A105" s="15"/>
      <c r="B105" s="252"/>
      <c r="C105" s="253"/>
      <c r="D105" s="232" t="s">
        <v>208</v>
      </c>
      <c r="E105" s="254" t="s">
        <v>19</v>
      </c>
      <c r="F105" s="255" t="s">
        <v>212</v>
      </c>
      <c r="G105" s="253"/>
      <c r="H105" s="256">
        <v>8.3729999999999993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2" t="s">
        <v>208</v>
      </c>
      <c r="AU105" s="262" t="s">
        <v>140</v>
      </c>
      <c r="AV105" s="15" t="s">
        <v>144</v>
      </c>
      <c r="AW105" s="15" t="s">
        <v>33</v>
      </c>
      <c r="AX105" s="15" t="s">
        <v>80</v>
      </c>
      <c r="AY105" s="262" t="s">
        <v>130</v>
      </c>
    </row>
    <row r="106" s="2" customFormat="1" ht="16.5" customHeight="1">
      <c r="A106" s="41"/>
      <c r="B106" s="42"/>
      <c r="C106" s="263" t="s">
        <v>140</v>
      </c>
      <c r="D106" s="263" t="s">
        <v>213</v>
      </c>
      <c r="E106" s="264" t="s">
        <v>214</v>
      </c>
      <c r="F106" s="265" t="s">
        <v>215</v>
      </c>
      <c r="G106" s="266" t="s">
        <v>199</v>
      </c>
      <c r="H106" s="267">
        <v>8.7919999999999998</v>
      </c>
      <c r="I106" s="268"/>
      <c r="J106" s="269">
        <f>ROUND(I106*H106,2)</f>
        <v>0</v>
      </c>
      <c r="K106" s="265" t="s">
        <v>200</v>
      </c>
      <c r="L106" s="270"/>
      <c r="M106" s="271" t="s">
        <v>19</v>
      </c>
      <c r="N106" s="272" t="s">
        <v>43</v>
      </c>
      <c r="O106" s="87"/>
      <c r="P106" s="208">
        <f>O106*H106</f>
        <v>0</v>
      </c>
      <c r="Q106" s="208">
        <v>0.0023</v>
      </c>
      <c r="R106" s="208">
        <f>Q106*H106</f>
        <v>0.020221599999999999</v>
      </c>
      <c r="S106" s="208">
        <v>0</v>
      </c>
      <c r="T106" s="20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0" t="s">
        <v>159</v>
      </c>
      <c r="AT106" s="210" t="s">
        <v>213</v>
      </c>
      <c r="AU106" s="210" t="s">
        <v>140</v>
      </c>
      <c r="AY106" s="20" t="s">
        <v>130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20" t="s">
        <v>80</v>
      </c>
      <c r="BK106" s="211">
        <f>ROUND(I106*H106,2)</f>
        <v>0</v>
      </c>
      <c r="BL106" s="20" t="s">
        <v>144</v>
      </c>
      <c r="BM106" s="210" t="s">
        <v>216</v>
      </c>
    </row>
    <row r="107" s="13" customFormat="1">
      <c r="A107" s="13"/>
      <c r="B107" s="230"/>
      <c r="C107" s="231"/>
      <c r="D107" s="232" t="s">
        <v>208</v>
      </c>
      <c r="E107" s="233" t="s">
        <v>19</v>
      </c>
      <c r="F107" s="234" t="s">
        <v>217</v>
      </c>
      <c r="G107" s="231"/>
      <c r="H107" s="233" t="s">
        <v>19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208</v>
      </c>
      <c r="AU107" s="240" t="s">
        <v>140</v>
      </c>
      <c r="AV107" s="13" t="s">
        <v>80</v>
      </c>
      <c r="AW107" s="13" t="s">
        <v>33</v>
      </c>
      <c r="AX107" s="13" t="s">
        <v>72</v>
      </c>
      <c r="AY107" s="240" t="s">
        <v>130</v>
      </c>
    </row>
    <row r="108" s="13" customFormat="1">
      <c r="A108" s="13"/>
      <c r="B108" s="230"/>
      <c r="C108" s="231"/>
      <c r="D108" s="232" t="s">
        <v>208</v>
      </c>
      <c r="E108" s="233" t="s">
        <v>19</v>
      </c>
      <c r="F108" s="234" t="s">
        <v>209</v>
      </c>
      <c r="G108" s="231"/>
      <c r="H108" s="233" t="s">
        <v>19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208</v>
      </c>
      <c r="AU108" s="240" t="s">
        <v>140</v>
      </c>
      <c r="AV108" s="13" t="s">
        <v>80</v>
      </c>
      <c r="AW108" s="13" t="s">
        <v>33</v>
      </c>
      <c r="AX108" s="13" t="s">
        <v>72</v>
      </c>
      <c r="AY108" s="240" t="s">
        <v>130</v>
      </c>
    </row>
    <row r="109" s="13" customFormat="1">
      <c r="A109" s="13"/>
      <c r="B109" s="230"/>
      <c r="C109" s="231"/>
      <c r="D109" s="232" t="s">
        <v>208</v>
      </c>
      <c r="E109" s="233" t="s">
        <v>19</v>
      </c>
      <c r="F109" s="234" t="s">
        <v>210</v>
      </c>
      <c r="G109" s="231"/>
      <c r="H109" s="233" t="s">
        <v>19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208</v>
      </c>
      <c r="AU109" s="240" t="s">
        <v>140</v>
      </c>
      <c r="AV109" s="13" t="s">
        <v>80</v>
      </c>
      <c r="AW109" s="13" t="s">
        <v>33</v>
      </c>
      <c r="AX109" s="13" t="s">
        <v>72</v>
      </c>
      <c r="AY109" s="240" t="s">
        <v>130</v>
      </c>
    </row>
    <row r="110" s="14" customFormat="1">
      <c r="A110" s="14"/>
      <c r="B110" s="241"/>
      <c r="C110" s="242"/>
      <c r="D110" s="232" t="s">
        <v>208</v>
      </c>
      <c r="E110" s="243" t="s">
        <v>19</v>
      </c>
      <c r="F110" s="244" t="s">
        <v>211</v>
      </c>
      <c r="G110" s="242"/>
      <c r="H110" s="245">
        <v>8.3729999999999993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208</v>
      </c>
      <c r="AU110" s="251" t="s">
        <v>140</v>
      </c>
      <c r="AV110" s="14" t="s">
        <v>82</v>
      </c>
      <c r="AW110" s="14" t="s">
        <v>33</v>
      </c>
      <c r="AX110" s="14" t="s">
        <v>72</v>
      </c>
      <c r="AY110" s="251" t="s">
        <v>130</v>
      </c>
    </row>
    <row r="111" s="15" customFormat="1">
      <c r="A111" s="15"/>
      <c r="B111" s="252"/>
      <c r="C111" s="253"/>
      <c r="D111" s="232" t="s">
        <v>208</v>
      </c>
      <c r="E111" s="254" t="s">
        <v>19</v>
      </c>
      <c r="F111" s="255" t="s">
        <v>212</v>
      </c>
      <c r="G111" s="253"/>
      <c r="H111" s="256">
        <v>8.3729999999999993</v>
      </c>
      <c r="I111" s="257"/>
      <c r="J111" s="253"/>
      <c r="K111" s="253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208</v>
      </c>
      <c r="AU111" s="262" t="s">
        <v>140</v>
      </c>
      <c r="AV111" s="15" t="s">
        <v>144</v>
      </c>
      <c r="AW111" s="15" t="s">
        <v>33</v>
      </c>
      <c r="AX111" s="15" t="s">
        <v>80</v>
      </c>
      <c r="AY111" s="262" t="s">
        <v>130</v>
      </c>
    </row>
    <row r="112" s="14" customFormat="1">
      <c r="A112" s="14"/>
      <c r="B112" s="241"/>
      <c r="C112" s="242"/>
      <c r="D112" s="232" t="s">
        <v>208</v>
      </c>
      <c r="E112" s="242"/>
      <c r="F112" s="244" t="s">
        <v>218</v>
      </c>
      <c r="G112" s="242"/>
      <c r="H112" s="245">
        <v>8.7919999999999998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208</v>
      </c>
      <c r="AU112" s="251" t="s">
        <v>140</v>
      </c>
      <c r="AV112" s="14" t="s">
        <v>82</v>
      </c>
      <c r="AW112" s="14" t="s">
        <v>4</v>
      </c>
      <c r="AX112" s="14" t="s">
        <v>80</v>
      </c>
      <c r="AY112" s="251" t="s">
        <v>130</v>
      </c>
    </row>
    <row r="113" s="2" customFormat="1" ht="24.15" customHeight="1">
      <c r="A113" s="41"/>
      <c r="B113" s="42"/>
      <c r="C113" s="199" t="s">
        <v>144</v>
      </c>
      <c r="D113" s="199" t="s">
        <v>131</v>
      </c>
      <c r="E113" s="200" t="s">
        <v>219</v>
      </c>
      <c r="F113" s="201" t="s">
        <v>220</v>
      </c>
      <c r="G113" s="202" t="s">
        <v>199</v>
      </c>
      <c r="H113" s="203">
        <v>12.558999999999999</v>
      </c>
      <c r="I113" s="204"/>
      <c r="J113" s="205">
        <f>ROUND(I113*H113,2)</f>
        <v>0</v>
      </c>
      <c r="K113" s="201" t="s">
        <v>200</v>
      </c>
      <c r="L113" s="47"/>
      <c r="M113" s="206" t="s">
        <v>19</v>
      </c>
      <c r="N113" s="207" t="s">
        <v>43</v>
      </c>
      <c r="O113" s="87"/>
      <c r="P113" s="208">
        <f>O113*H113</f>
        <v>0</v>
      </c>
      <c r="Q113" s="208">
        <v>0.0027000000000000001</v>
      </c>
      <c r="R113" s="208">
        <f>Q113*H113</f>
        <v>0.033909299999999996</v>
      </c>
      <c r="S113" s="208">
        <v>0</v>
      </c>
      <c r="T113" s="20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0" t="s">
        <v>144</v>
      </c>
      <c r="AT113" s="210" t="s">
        <v>131</v>
      </c>
      <c r="AU113" s="210" t="s">
        <v>140</v>
      </c>
      <c r="AY113" s="20" t="s">
        <v>130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0" t="s">
        <v>80</v>
      </c>
      <c r="BK113" s="211">
        <f>ROUND(I113*H113,2)</f>
        <v>0</v>
      </c>
      <c r="BL113" s="20" t="s">
        <v>144</v>
      </c>
      <c r="BM113" s="210" t="s">
        <v>221</v>
      </c>
    </row>
    <row r="114" s="2" customFormat="1">
      <c r="A114" s="41"/>
      <c r="B114" s="42"/>
      <c r="C114" s="43"/>
      <c r="D114" s="225" t="s">
        <v>202</v>
      </c>
      <c r="E114" s="43"/>
      <c r="F114" s="226" t="s">
        <v>222</v>
      </c>
      <c r="G114" s="43"/>
      <c r="H114" s="43"/>
      <c r="I114" s="227"/>
      <c r="J114" s="43"/>
      <c r="K114" s="43"/>
      <c r="L114" s="47"/>
      <c r="M114" s="228"/>
      <c r="N114" s="229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202</v>
      </c>
      <c r="AU114" s="20" t="s">
        <v>140</v>
      </c>
    </row>
    <row r="115" s="13" customFormat="1">
      <c r="A115" s="13"/>
      <c r="B115" s="230"/>
      <c r="C115" s="231"/>
      <c r="D115" s="232" t="s">
        <v>208</v>
      </c>
      <c r="E115" s="233" t="s">
        <v>19</v>
      </c>
      <c r="F115" s="234" t="s">
        <v>209</v>
      </c>
      <c r="G115" s="231"/>
      <c r="H115" s="233" t="s">
        <v>19</v>
      </c>
      <c r="I115" s="235"/>
      <c r="J115" s="231"/>
      <c r="K115" s="231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208</v>
      </c>
      <c r="AU115" s="240" t="s">
        <v>140</v>
      </c>
      <c r="AV115" s="13" t="s">
        <v>80</v>
      </c>
      <c r="AW115" s="13" t="s">
        <v>33</v>
      </c>
      <c r="AX115" s="13" t="s">
        <v>72</v>
      </c>
      <c r="AY115" s="240" t="s">
        <v>130</v>
      </c>
    </row>
    <row r="116" s="13" customFormat="1">
      <c r="A116" s="13"/>
      <c r="B116" s="230"/>
      <c r="C116" s="231"/>
      <c r="D116" s="232" t="s">
        <v>208</v>
      </c>
      <c r="E116" s="233" t="s">
        <v>19</v>
      </c>
      <c r="F116" s="234" t="s">
        <v>210</v>
      </c>
      <c r="G116" s="231"/>
      <c r="H116" s="233" t="s">
        <v>19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208</v>
      </c>
      <c r="AU116" s="240" t="s">
        <v>140</v>
      </c>
      <c r="AV116" s="13" t="s">
        <v>80</v>
      </c>
      <c r="AW116" s="13" t="s">
        <v>33</v>
      </c>
      <c r="AX116" s="13" t="s">
        <v>72</v>
      </c>
      <c r="AY116" s="240" t="s">
        <v>130</v>
      </c>
    </row>
    <row r="117" s="14" customFormat="1">
      <c r="A117" s="14"/>
      <c r="B117" s="241"/>
      <c r="C117" s="242"/>
      <c r="D117" s="232" t="s">
        <v>208</v>
      </c>
      <c r="E117" s="243" t="s">
        <v>19</v>
      </c>
      <c r="F117" s="244" t="s">
        <v>223</v>
      </c>
      <c r="G117" s="242"/>
      <c r="H117" s="245">
        <v>12.558999999999999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208</v>
      </c>
      <c r="AU117" s="251" t="s">
        <v>140</v>
      </c>
      <c r="AV117" s="14" t="s">
        <v>82</v>
      </c>
      <c r="AW117" s="14" t="s">
        <v>33</v>
      </c>
      <c r="AX117" s="14" t="s">
        <v>72</v>
      </c>
      <c r="AY117" s="251" t="s">
        <v>130</v>
      </c>
    </row>
    <row r="118" s="15" customFormat="1">
      <c r="A118" s="15"/>
      <c r="B118" s="252"/>
      <c r="C118" s="253"/>
      <c r="D118" s="232" t="s">
        <v>208</v>
      </c>
      <c r="E118" s="254" t="s">
        <v>19</v>
      </c>
      <c r="F118" s="255" t="s">
        <v>212</v>
      </c>
      <c r="G118" s="253"/>
      <c r="H118" s="256">
        <v>12.558999999999999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2" t="s">
        <v>208</v>
      </c>
      <c r="AU118" s="262" t="s">
        <v>140</v>
      </c>
      <c r="AV118" s="15" t="s">
        <v>144</v>
      </c>
      <c r="AW118" s="15" t="s">
        <v>33</v>
      </c>
      <c r="AX118" s="15" t="s">
        <v>80</v>
      </c>
      <c r="AY118" s="262" t="s">
        <v>130</v>
      </c>
    </row>
    <row r="119" s="11" customFormat="1" ht="22.8" customHeight="1">
      <c r="A119" s="11"/>
      <c r="B119" s="185"/>
      <c r="C119" s="186"/>
      <c r="D119" s="187" t="s">
        <v>71</v>
      </c>
      <c r="E119" s="223" t="s">
        <v>164</v>
      </c>
      <c r="F119" s="223" t="s">
        <v>224</v>
      </c>
      <c r="G119" s="186"/>
      <c r="H119" s="186"/>
      <c r="I119" s="189"/>
      <c r="J119" s="224">
        <f>BK119</f>
        <v>0</v>
      </c>
      <c r="K119" s="186"/>
      <c r="L119" s="191"/>
      <c r="M119" s="192"/>
      <c r="N119" s="193"/>
      <c r="O119" s="193"/>
      <c r="P119" s="194">
        <f>P120+P132</f>
        <v>0</v>
      </c>
      <c r="Q119" s="193"/>
      <c r="R119" s="194">
        <f>R120+R132</f>
        <v>0</v>
      </c>
      <c r="S119" s="193"/>
      <c r="T119" s="195">
        <f>T120+T132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196" t="s">
        <v>80</v>
      </c>
      <c r="AT119" s="197" t="s">
        <v>71</v>
      </c>
      <c r="AU119" s="197" t="s">
        <v>80</v>
      </c>
      <c r="AY119" s="196" t="s">
        <v>130</v>
      </c>
      <c r="BK119" s="198">
        <f>BK120+BK132</f>
        <v>0</v>
      </c>
    </row>
    <row r="120" s="11" customFormat="1" ht="20.88" customHeight="1">
      <c r="A120" s="11"/>
      <c r="B120" s="185"/>
      <c r="C120" s="186"/>
      <c r="D120" s="187" t="s">
        <v>71</v>
      </c>
      <c r="E120" s="223" t="s">
        <v>225</v>
      </c>
      <c r="F120" s="223" t="s">
        <v>226</v>
      </c>
      <c r="G120" s="186"/>
      <c r="H120" s="186"/>
      <c r="I120" s="189"/>
      <c r="J120" s="224">
        <f>BK120</f>
        <v>0</v>
      </c>
      <c r="K120" s="186"/>
      <c r="L120" s="191"/>
      <c r="M120" s="192"/>
      <c r="N120" s="193"/>
      <c r="O120" s="193"/>
      <c r="P120" s="194">
        <f>SUM(P121:P131)</f>
        <v>0</v>
      </c>
      <c r="Q120" s="193"/>
      <c r="R120" s="194">
        <f>SUM(R121:R131)</f>
        <v>0</v>
      </c>
      <c r="S120" s="193"/>
      <c r="T120" s="195">
        <f>SUM(T121:T131)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6" t="s">
        <v>80</v>
      </c>
      <c r="AT120" s="197" t="s">
        <v>71</v>
      </c>
      <c r="AU120" s="197" t="s">
        <v>82</v>
      </c>
      <c r="AY120" s="196" t="s">
        <v>130</v>
      </c>
      <c r="BK120" s="198">
        <f>SUM(BK121:BK131)</f>
        <v>0</v>
      </c>
    </row>
    <row r="121" s="2" customFormat="1" ht="24.15" customHeight="1">
      <c r="A121" s="41"/>
      <c r="B121" s="42"/>
      <c r="C121" s="199" t="s">
        <v>129</v>
      </c>
      <c r="D121" s="199" t="s">
        <v>131</v>
      </c>
      <c r="E121" s="200" t="s">
        <v>227</v>
      </c>
      <c r="F121" s="201" t="s">
        <v>228</v>
      </c>
      <c r="G121" s="202" t="s">
        <v>199</v>
      </c>
      <c r="H121" s="203">
        <v>547.71100000000001</v>
      </c>
      <c r="I121" s="204"/>
      <c r="J121" s="205">
        <f>ROUND(I121*H121,2)</f>
        <v>0</v>
      </c>
      <c r="K121" s="201" t="s">
        <v>200</v>
      </c>
      <c r="L121" s="47"/>
      <c r="M121" s="206" t="s">
        <v>19</v>
      </c>
      <c r="N121" s="207" t="s">
        <v>43</v>
      </c>
      <c r="O121" s="87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0" t="s">
        <v>144</v>
      </c>
      <c r="AT121" s="210" t="s">
        <v>131</v>
      </c>
      <c r="AU121" s="210" t="s">
        <v>140</v>
      </c>
      <c r="AY121" s="20" t="s">
        <v>130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20" t="s">
        <v>80</v>
      </c>
      <c r="BK121" s="211">
        <f>ROUND(I121*H121,2)</f>
        <v>0</v>
      </c>
      <c r="BL121" s="20" t="s">
        <v>144</v>
      </c>
      <c r="BM121" s="210" t="s">
        <v>229</v>
      </c>
    </row>
    <row r="122" s="2" customFormat="1">
      <c r="A122" s="41"/>
      <c r="B122" s="42"/>
      <c r="C122" s="43"/>
      <c r="D122" s="225" t="s">
        <v>202</v>
      </c>
      <c r="E122" s="43"/>
      <c r="F122" s="226" t="s">
        <v>230</v>
      </c>
      <c r="G122" s="43"/>
      <c r="H122" s="43"/>
      <c r="I122" s="227"/>
      <c r="J122" s="43"/>
      <c r="K122" s="43"/>
      <c r="L122" s="47"/>
      <c r="M122" s="228"/>
      <c r="N122" s="22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202</v>
      </c>
      <c r="AU122" s="20" t="s">
        <v>140</v>
      </c>
    </row>
    <row r="123" s="14" customFormat="1">
      <c r="A123" s="14"/>
      <c r="B123" s="241"/>
      <c r="C123" s="242"/>
      <c r="D123" s="232" t="s">
        <v>208</v>
      </c>
      <c r="E123" s="243" t="s">
        <v>19</v>
      </c>
      <c r="F123" s="244" t="s">
        <v>231</v>
      </c>
      <c r="G123" s="242"/>
      <c r="H123" s="245">
        <v>421.55099999999999</v>
      </c>
      <c r="I123" s="246"/>
      <c r="J123" s="242"/>
      <c r="K123" s="242"/>
      <c r="L123" s="247"/>
      <c r="M123" s="248"/>
      <c r="N123" s="249"/>
      <c r="O123" s="249"/>
      <c r="P123" s="249"/>
      <c r="Q123" s="249"/>
      <c r="R123" s="249"/>
      <c r="S123" s="249"/>
      <c r="T123" s="25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1" t="s">
        <v>208</v>
      </c>
      <c r="AU123" s="251" t="s">
        <v>140</v>
      </c>
      <c r="AV123" s="14" t="s">
        <v>82</v>
      </c>
      <c r="AW123" s="14" t="s">
        <v>33</v>
      </c>
      <c r="AX123" s="14" t="s">
        <v>72</v>
      </c>
      <c r="AY123" s="251" t="s">
        <v>130</v>
      </c>
    </row>
    <row r="124" s="14" customFormat="1">
      <c r="A124" s="14"/>
      <c r="B124" s="241"/>
      <c r="C124" s="242"/>
      <c r="D124" s="232" t="s">
        <v>208</v>
      </c>
      <c r="E124" s="243" t="s">
        <v>19</v>
      </c>
      <c r="F124" s="244" t="s">
        <v>232</v>
      </c>
      <c r="G124" s="242"/>
      <c r="H124" s="245">
        <v>126.16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208</v>
      </c>
      <c r="AU124" s="251" t="s">
        <v>140</v>
      </c>
      <c r="AV124" s="14" t="s">
        <v>82</v>
      </c>
      <c r="AW124" s="14" t="s">
        <v>33</v>
      </c>
      <c r="AX124" s="14" t="s">
        <v>72</v>
      </c>
      <c r="AY124" s="251" t="s">
        <v>130</v>
      </c>
    </row>
    <row r="125" s="15" customFormat="1">
      <c r="A125" s="15"/>
      <c r="B125" s="252"/>
      <c r="C125" s="253"/>
      <c r="D125" s="232" t="s">
        <v>208</v>
      </c>
      <c r="E125" s="254" t="s">
        <v>19</v>
      </c>
      <c r="F125" s="255" t="s">
        <v>212</v>
      </c>
      <c r="G125" s="253"/>
      <c r="H125" s="256">
        <v>547.71100000000001</v>
      </c>
      <c r="I125" s="257"/>
      <c r="J125" s="253"/>
      <c r="K125" s="253"/>
      <c r="L125" s="258"/>
      <c r="M125" s="259"/>
      <c r="N125" s="260"/>
      <c r="O125" s="260"/>
      <c r="P125" s="260"/>
      <c r="Q125" s="260"/>
      <c r="R125" s="260"/>
      <c r="S125" s="260"/>
      <c r="T125" s="26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2" t="s">
        <v>208</v>
      </c>
      <c r="AU125" s="262" t="s">
        <v>140</v>
      </c>
      <c r="AV125" s="15" t="s">
        <v>144</v>
      </c>
      <c r="AW125" s="15" t="s">
        <v>33</v>
      </c>
      <c r="AX125" s="15" t="s">
        <v>80</v>
      </c>
      <c r="AY125" s="262" t="s">
        <v>130</v>
      </c>
    </row>
    <row r="126" s="2" customFormat="1" ht="24.15" customHeight="1">
      <c r="A126" s="41"/>
      <c r="B126" s="42"/>
      <c r="C126" s="199" t="s">
        <v>151</v>
      </c>
      <c r="D126" s="199" t="s">
        <v>131</v>
      </c>
      <c r="E126" s="200" t="s">
        <v>233</v>
      </c>
      <c r="F126" s="201" t="s">
        <v>234</v>
      </c>
      <c r="G126" s="202" t="s">
        <v>199</v>
      </c>
      <c r="H126" s="203">
        <v>16431.330000000002</v>
      </c>
      <c r="I126" s="204"/>
      <c r="J126" s="205">
        <f>ROUND(I126*H126,2)</f>
        <v>0</v>
      </c>
      <c r="K126" s="201" t="s">
        <v>200</v>
      </c>
      <c r="L126" s="47"/>
      <c r="M126" s="206" t="s">
        <v>19</v>
      </c>
      <c r="N126" s="207" t="s">
        <v>43</v>
      </c>
      <c r="O126" s="87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0" t="s">
        <v>144</v>
      </c>
      <c r="AT126" s="210" t="s">
        <v>131</v>
      </c>
      <c r="AU126" s="210" t="s">
        <v>140</v>
      </c>
      <c r="AY126" s="20" t="s">
        <v>130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20" t="s">
        <v>80</v>
      </c>
      <c r="BK126" s="211">
        <f>ROUND(I126*H126,2)</f>
        <v>0</v>
      </c>
      <c r="BL126" s="20" t="s">
        <v>144</v>
      </c>
      <c r="BM126" s="210" t="s">
        <v>235</v>
      </c>
    </row>
    <row r="127" s="2" customFormat="1">
      <c r="A127" s="41"/>
      <c r="B127" s="42"/>
      <c r="C127" s="43"/>
      <c r="D127" s="225" t="s">
        <v>202</v>
      </c>
      <c r="E127" s="43"/>
      <c r="F127" s="226" t="s">
        <v>236</v>
      </c>
      <c r="G127" s="43"/>
      <c r="H127" s="43"/>
      <c r="I127" s="227"/>
      <c r="J127" s="43"/>
      <c r="K127" s="43"/>
      <c r="L127" s="47"/>
      <c r="M127" s="228"/>
      <c r="N127" s="229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202</v>
      </c>
      <c r="AU127" s="20" t="s">
        <v>140</v>
      </c>
    </row>
    <row r="128" s="14" customFormat="1">
      <c r="A128" s="14"/>
      <c r="B128" s="241"/>
      <c r="C128" s="242"/>
      <c r="D128" s="232" t="s">
        <v>208</v>
      </c>
      <c r="E128" s="243" t="s">
        <v>19</v>
      </c>
      <c r="F128" s="244" t="s">
        <v>237</v>
      </c>
      <c r="G128" s="242"/>
      <c r="H128" s="245">
        <v>16431.330000000002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1" t="s">
        <v>208</v>
      </c>
      <c r="AU128" s="251" t="s">
        <v>140</v>
      </c>
      <c r="AV128" s="14" t="s">
        <v>82</v>
      </c>
      <c r="AW128" s="14" t="s">
        <v>33</v>
      </c>
      <c r="AX128" s="14" t="s">
        <v>72</v>
      </c>
      <c r="AY128" s="251" t="s">
        <v>130</v>
      </c>
    </row>
    <row r="129" s="15" customFormat="1">
      <c r="A129" s="15"/>
      <c r="B129" s="252"/>
      <c r="C129" s="253"/>
      <c r="D129" s="232" t="s">
        <v>208</v>
      </c>
      <c r="E129" s="254" t="s">
        <v>19</v>
      </c>
      <c r="F129" s="255" t="s">
        <v>212</v>
      </c>
      <c r="G129" s="253"/>
      <c r="H129" s="256">
        <v>16431.330000000002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2" t="s">
        <v>208</v>
      </c>
      <c r="AU129" s="262" t="s">
        <v>140</v>
      </c>
      <c r="AV129" s="15" t="s">
        <v>144</v>
      </c>
      <c r="AW129" s="15" t="s">
        <v>33</v>
      </c>
      <c r="AX129" s="15" t="s">
        <v>80</v>
      </c>
      <c r="AY129" s="262" t="s">
        <v>130</v>
      </c>
    </row>
    <row r="130" s="2" customFormat="1" ht="24.15" customHeight="1">
      <c r="A130" s="41"/>
      <c r="B130" s="42"/>
      <c r="C130" s="199" t="s">
        <v>155</v>
      </c>
      <c r="D130" s="199" t="s">
        <v>131</v>
      </c>
      <c r="E130" s="200" t="s">
        <v>238</v>
      </c>
      <c r="F130" s="201" t="s">
        <v>239</v>
      </c>
      <c r="G130" s="202" t="s">
        <v>199</v>
      </c>
      <c r="H130" s="203">
        <v>547.71100000000001</v>
      </c>
      <c r="I130" s="204"/>
      <c r="J130" s="205">
        <f>ROUND(I130*H130,2)</f>
        <v>0</v>
      </c>
      <c r="K130" s="201" t="s">
        <v>200</v>
      </c>
      <c r="L130" s="47"/>
      <c r="M130" s="206" t="s">
        <v>19</v>
      </c>
      <c r="N130" s="207" t="s">
        <v>43</v>
      </c>
      <c r="O130" s="87"/>
      <c r="P130" s="208">
        <f>O130*H130</f>
        <v>0</v>
      </c>
      <c r="Q130" s="208">
        <v>0</v>
      </c>
      <c r="R130" s="208">
        <f>Q130*H130</f>
        <v>0</v>
      </c>
      <c r="S130" s="208">
        <v>0</v>
      </c>
      <c r="T130" s="20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0" t="s">
        <v>144</v>
      </c>
      <c r="AT130" s="210" t="s">
        <v>131</v>
      </c>
      <c r="AU130" s="210" t="s">
        <v>140</v>
      </c>
      <c r="AY130" s="20" t="s">
        <v>130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20" t="s">
        <v>80</v>
      </c>
      <c r="BK130" s="211">
        <f>ROUND(I130*H130,2)</f>
        <v>0</v>
      </c>
      <c r="BL130" s="20" t="s">
        <v>144</v>
      </c>
      <c r="BM130" s="210" t="s">
        <v>240</v>
      </c>
    </row>
    <row r="131" s="2" customFormat="1">
      <c r="A131" s="41"/>
      <c r="B131" s="42"/>
      <c r="C131" s="43"/>
      <c r="D131" s="225" t="s">
        <v>202</v>
      </c>
      <c r="E131" s="43"/>
      <c r="F131" s="226" t="s">
        <v>241</v>
      </c>
      <c r="G131" s="43"/>
      <c r="H131" s="43"/>
      <c r="I131" s="227"/>
      <c r="J131" s="43"/>
      <c r="K131" s="43"/>
      <c r="L131" s="47"/>
      <c r="M131" s="228"/>
      <c r="N131" s="229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202</v>
      </c>
      <c r="AU131" s="20" t="s">
        <v>140</v>
      </c>
    </row>
    <row r="132" s="11" customFormat="1" ht="20.88" customHeight="1">
      <c r="A132" s="11"/>
      <c r="B132" s="185"/>
      <c r="C132" s="186"/>
      <c r="D132" s="187" t="s">
        <v>71</v>
      </c>
      <c r="E132" s="223" t="s">
        <v>242</v>
      </c>
      <c r="F132" s="223" t="s">
        <v>243</v>
      </c>
      <c r="G132" s="186"/>
      <c r="H132" s="186"/>
      <c r="I132" s="189"/>
      <c r="J132" s="224">
        <f>BK132</f>
        <v>0</v>
      </c>
      <c r="K132" s="186"/>
      <c r="L132" s="191"/>
      <c r="M132" s="192"/>
      <c r="N132" s="193"/>
      <c r="O132" s="193"/>
      <c r="P132" s="194">
        <f>SUM(P133:P134)</f>
        <v>0</v>
      </c>
      <c r="Q132" s="193"/>
      <c r="R132" s="194">
        <f>SUM(R133:R134)</f>
        <v>0</v>
      </c>
      <c r="S132" s="193"/>
      <c r="T132" s="195">
        <f>SUM(T133:T134)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6" t="s">
        <v>80</v>
      </c>
      <c r="AT132" s="197" t="s">
        <v>71</v>
      </c>
      <c r="AU132" s="197" t="s">
        <v>82</v>
      </c>
      <c r="AY132" s="196" t="s">
        <v>130</v>
      </c>
      <c r="BK132" s="198">
        <f>SUM(BK133:BK134)</f>
        <v>0</v>
      </c>
    </row>
    <row r="133" s="2" customFormat="1" ht="16.5" customHeight="1">
      <c r="A133" s="41"/>
      <c r="B133" s="42"/>
      <c r="C133" s="199" t="s">
        <v>159</v>
      </c>
      <c r="D133" s="199" t="s">
        <v>131</v>
      </c>
      <c r="E133" s="200" t="s">
        <v>244</v>
      </c>
      <c r="F133" s="201" t="s">
        <v>245</v>
      </c>
      <c r="G133" s="202" t="s">
        <v>162</v>
      </c>
      <c r="H133" s="203">
        <v>1</v>
      </c>
      <c r="I133" s="204"/>
      <c r="J133" s="205">
        <f>ROUND(I133*H133,2)</f>
        <v>0</v>
      </c>
      <c r="K133" s="201" t="s">
        <v>19</v>
      </c>
      <c r="L133" s="47"/>
      <c r="M133" s="206" t="s">
        <v>19</v>
      </c>
      <c r="N133" s="207" t="s">
        <v>43</v>
      </c>
      <c r="O133" s="87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0" t="s">
        <v>144</v>
      </c>
      <c r="AT133" s="210" t="s">
        <v>131</v>
      </c>
      <c r="AU133" s="210" t="s">
        <v>140</v>
      </c>
      <c r="AY133" s="20" t="s">
        <v>130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20" t="s">
        <v>80</v>
      </c>
      <c r="BK133" s="211">
        <f>ROUND(I133*H133,2)</f>
        <v>0</v>
      </c>
      <c r="BL133" s="20" t="s">
        <v>144</v>
      </c>
      <c r="BM133" s="210" t="s">
        <v>246</v>
      </c>
    </row>
    <row r="134" s="2" customFormat="1" ht="16.5" customHeight="1">
      <c r="A134" s="41"/>
      <c r="B134" s="42"/>
      <c r="C134" s="263" t="s">
        <v>164</v>
      </c>
      <c r="D134" s="263" t="s">
        <v>213</v>
      </c>
      <c r="E134" s="264" t="s">
        <v>247</v>
      </c>
      <c r="F134" s="265" t="s">
        <v>248</v>
      </c>
      <c r="G134" s="266" t="s">
        <v>134</v>
      </c>
      <c r="H134" s="267">
        <v>1</v>
      </c>
      <c r="I134" s="268"/>
      <c r="J134" s="269">
        <f>ROUND(I134*H134,2)</f>
        <v>0</v>
      </c>
      <c r="K134" s="265" t="s">
        <v>19</v>
      </c>
      <c r="L134" s="270"/>
      <c r="M134" s="271" t="s">
        <v>19</v>
      </c>
      <c r="N134" s="272" t="s">
        <v>43</v>
      </c>
      <c r="O134" s="87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0" t="s">
        <v>159</v>
      </c>
      <c r="AT134" s="210" t="s">
        <v>213</v>
      </c>
      <c r="AU134" s="210" t="s">
        <v>140</v>
      </c>
      <c r="AY134" s="20" t="s">
        <v>130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20" t="s">
        <v>80</v>
      </c>
      <c r="BK134" s="211">
        <f>ROUND(I134*H134,2)</f>
        <v>0</v>
      </c>
      <c r="BL134" s="20" t="s">
        <v>144</v>
      </c>
      <c r="BM134" s="210" t="s">
        <v>249</v>
      </c>
    </row>
    <row r="135" s="11" customFormat="1" ht="22.8" customHeight="1">
      <c r="A135" s="11"/>
      <c r="B135" s="185"/>
      <c r="C135" s="186"/>
      <c r="D135" s="187" t="s">
        <v>71</v>
      </c>
      <c r="E135" s="223" t="s">
        <v>250</v>
      </c>
      <c r="F135" s="223" t="s">
        <v>251</v>
      </c>
      <c r="G135" s="186"/>
      <c r="H135" s="186"/>
      <c r="I135" s="189"/>
      <c r="J135" s="224">
        <f>BK135</f>
        <v>0</v>
      </c>
      <c r="K135" s="186"/>
      <c r="L135" s="191"/>
      <c r="M135" s="192"/>
      <c r="N135" s="193"/>
      <c r="O135" s="193"/>
      <c r="P135" s="194">
        <f>SUM(P136:P145)</f>
        <v>0</v>
      </c>
      <c r="Q135" s="193"/>
      <c r="R135" s="194">
        <f>SUM(R136:R145)</f>
        <v>0</v>
      </c>
      <c r="S135" s="193"/>
      <c r="T135" s="195">
        <f>SUM(T136:T145)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6" t="s">
        <v>80</v>
      </c>
      <c r="AT135" s="197" t="s">
        <v>71</v>
      </c>
      <c r="AU135" s="197" t="s">
        <v>80</v>
      </c>
      <c r="AY135" s="196" t="s">
        <v>130</v>
      </c>
      <c r="BK135" s="198">
        <f>SUM(BK136:BK145)</f>
        <v>0</v>
      </c>
    </row>
    <row r="136" s="2" customFormat="1" ht="24.15" customHeight="1">
      <c r="A136" s="41"/>
      <c r="B136" s="42"/>
      <c r="C136" s="199" t="s">
        <v>168</v>
      </c>
      <c r="D136" s="199" t="s">
        <v>131</v>
      </c>
      <c r="E136" s="200" t="s">
        <v>252</v>
      </c>
      <c r="F136" s="201" t="s">
        <v>253</v>
      </c>
      <c r="G136" s="202" t="s">
        <v>254</v>
      </c>
      <c r="H136" s="203">
        <v>0.72199999999999998</v>
      </c>
      <c r="I136" s="204"/>
      <c r="J136" s="205">
        <f>ROUND(I136*H136,2)</f>
        <v>0</v>
      </c>
      <c r="K136" s="201" t="s">
        <v>200</v>
      </c>
      <c r="L136" s="47"/>
      <c r="M136" s="206" t="s">
        <v>19</v>
      </c>
      <c r="N136" s="207" t="s">
        <v>43</v>
      </c>
      <c r="O136" s="87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0" t="s">
        <v>144</v>
      </c>
      <c r="AT136" s="210" t="s">
        <v>131</v>
      </c>
      <c r="AU136" s="210" t="s">
        <v>82</v>
      </c>
      <c r="AY136" s="20" t="s">
        <v>130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20" t="s">
        <v>80</v>
      </c>
      <c r="BK136" s="211">
        <f>ROUND(I136*H136,2)</f>
        <v>0</v>
      </c>
      <c r="BL136" s="20" t="s">
        <v>144</v>
      </c>
      <c r="BM136" s="210" t="s">
        <v>255</v>
      </c>
    </row>
    <row r="137" s="2" customFormat="1">
      <c r="A137" s="41"/>
      <c r="B137" s="42"/>
      <c r="C137" s="43"/>
      <c r="D137" s="225" t="s">
        <v>202</v>
      </c>
      <c r="E137" s="43"/>
      <c r="F137" s="226" t="s">
        <v>256</v>
      </c>
      <c r="G137" s="43"/>
      <c r="H137" s="43"/>
      <c r="I137" s="227"/>
      <c r="J137" s="43"/>
      <c r="K137" s="43"/>
      <c r="L137" s="47"/>
      <c r="M137" s="228"/>
      <c r="N137" s="229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202</v>
      </c>
      <c r="AU137" s="20" t="s">
        <v>82</v>
      </c>
    </row>
    <row r="138" s="2" customFormat="1" ht="21.75" customHeight="1">
      <c r="A138" s="41"/>
      <c r="B138" s="42"/>
      <c r="C138" s="199" t="s">
        <v>172</v>
      </c>
      <c r="D138" s="199" t="s">
        <v>131</v>
      </c>
      <c r="E138" s="200" t="s">
        <v>257</v>
      </c>
      <c r="F138" s="201" t="s">
        <v>258</v>
      </c>
      <c r="G138" s="202" t="s">
        <v>254</v>
      </c>
      <c r="H138" s="203">
        <v>0.72199999999999998</v>
      </c>
      <c r="I138" s="204"/>
      <c r="J138" s="205">
        <f>ROUND(I138*H138,2)</f>
        <v>0</v>
      </c>
      <c r="K138" s="201" t="s">
        <v>200</v>
      </c>
      <c r="L138" s="47"/>
      <c r="M138" s="206" t="s">
        <v>19</v>
      </c>
      <c r="N138" s="207" t="s">
        <v>43</v>
      </c>
      <c r="O138" s="87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0" t="s">
        <v>144</v>
      </c>
      <c r="AT138" s="210" t="s">
        <v>131</v>
      </c>
      <c r="AU138" s="210" t="s">
        <v>82</v>
      </c>
      <c r="AY138" s="20" t="s">
        <v>130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20" t="s">
        <v>80</v>
      </c>
      <c r="BK138" s="211">
        <f>ROUND(I138*H138,2)</f>
        <v>0</v>
      </c>
      <c r="BL138" s="20" t="s">
        <v>144</v>
      </c>
      <c r="BM138" s="210" t="s">
        <v>259</v>
      </c>
    </row>
    <row r="139" s="2" customFormat="1">
      <c r="A139" s="41"/>
      <c r="B139" s="42"/>
      <c r="C139" s="43"/>
      <c r="D139" s="225" t="s">
        <v>202</v>
      </c>
      <c r="E139" s="43"/>
      <c r="F139" s="226" t="s">
        <v>260</v>
      </c>
      <c r="G139" s="43"/>
      <c r="H139" s="43"/>
      <c r="I139" s="227"/>
      <c r="J139" s="43"/>
      <c r="K139" s="43"/>
      <c r="L139" s="47"/>
      <c r="M139" s="228"/>
      <c r="N139" s="229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202</v>
      </c>
      <c r="AU139" s="20" t="s">
        <v>82</v>
      </c>
    </row>
    <row r="140" s="2" customFormat="1" ht="24.15" customHeight="1">
      <c r="A140" s="41"/>
      <c r="B140" s="42"/>
      <c r="C140" s="199" t="s">
        <v>8</v>
      </c>
      <c r="D140" s="199" t="s">
        <v>131</v>
      </c>
      <c r="E140" s="200" t="s">
        <v>261</v>
      </c>
      <c r="F140" s="201" t="s">
        <v>262</v>
      </c>
      <c r="G140" s="202" t="s">
        <v>254</v>
      </c>
      <c r="H140" s="203">
        <v>13.243</v>
      </c>
      <c r="I140" s="204"/>
      <c r="J140" s="205">
        <f>ROUND(I140*H140,2)</f>
        <v>0</v>
      </c>
      <c r="K140" s="201" t="s">
        <v>200</v>
      </c>
      <c r="L140" s="47"/>
      <c r="M140" s="206" t="s">
        <v>19</v>
      </c>
      <c r="N140" s="207" t="s">
        <v>43</v>
      </c>
      <c r="O140" s="87"/>
      <c r="P140" s="208">
        <f>O140*H140</f>
        <v>0</v>
      </c>
      <c r="Q140" s="208">
        <v>0</v>
      </c>
      <c r="R140" s="208">
        <f>Q140*H140</f>
        <v>0</v>
      </c>
      <c r="S140" s="208">
        <v>0</v>
      </c>
      <c r="T140" s="20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0" t="s">
        <v>144</v>
      </c>
      <c r="AT140" s="210" t="s">
        <v>131</v>
      </c>
      <c r="AU140" s="210" t="s">
        <v>82</v>
      </c>
      <c r="AY140" s="20" t="s">
        <v>130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20" t="s">
        <v>80</v>
      </c>
      <c r="BK140" s="211">
        <f>ROUND(I140*H140,2)</f>
        <v>0</v>
      </c>
      <c r="BL140" s="20" t="s">
        <v>144</v>
      </c>
      <c r="BM140" s="210" t="s">
        <v>263</v>
      </c>
    </row>
    <row r="141" s="2" customFormat="1">
      <c r="A141" s="41"/>
      <c r="B141" s="42"/>
      <c r="C141" s="43"/>
      <c r="D141" s="225" t="s">
        <v>202</v>
      </c>
      <c r="E141" s="43"/>
      <c r="F141" s="226" t="s">
        <v>264</v>
      </c>
      <c r="G141" s="43"/>
      <c r="H141" s="43"/>
      <c r="I141" s="227"/>
      <c r="J141" s="43"/>
      <c r="K141" s="43"/>
      <c r="L141" s="47"/>
      <c r="M141" s="228"/>
      <c r="N141" s="229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202</v>
      </c>
      <c r="AU141" s="20" t="s">
        <v>82</v>
      </c>
    </row>
    <row r="142" s="14" customFormat="1">
      <c r="A142" s="14"/>
      <c r="B142" s="241"/>
      <c r="C142" s="242"/>
      <c r="D142" s="232" t="s">
        <v>208</v>
      </c>
      <c r="E142" s="243" t="s">
        <v>19</v>
      </c>
      <c r="F142" s="244" t="s">
        <v>265</v>
      </c>
      <c r="G142" s="242"/>
      <c r="H142" s="245">
        <v>13.243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1" t="s">
        <v>208</v>
      </c>
      <c r="AU142" s="251" t="s">
        <v>82</v>
      </c>
      <c r="AV142" s="14" t="s">
        <v>82</v>
      </c>
      <c r="AW142" s="14" t="s">
        <v>33</v>
      </c>
      <c r="AX142" s="14" t="s">
        <v>72</v>
      </c>
      <c r="AY142" s="251" t="s">
        <v>130</v>
      </c>
    </row>
    <row r="143" s="15" customFormat="1">
      <c r="A143" s="15"/>
      <c r="B143" s="252"/>
      <c r="C143" s="253"/>
      <c r="D143" s="232" t="s">
        <v>208</v>
      </c>
      <c r="E143" s="254" t="s">
        <v>19</v>
      </c>
      <c r="F143" s="255" t="s">
        <v>212</v>
      </c>
      <c r="G143" s="253"/>
      <c r="H143" s="256">
        <v>13.243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2" t="s">
        <v>208</v>
      </c>
      <c r="AU143" s="262" t="s">
        <v>82</v>
      </c>
      <c r="AV143" s="15" t="s">
        <v>144</v>
      </c>
      <c r="AW143" s="15" t="s">
        <v>33</v>
      </c>
      <c r="AX143" s="15" t="s">
        <v>80</v>
      </c>
      <c r="AY143" s="262" t="s">
        <v>130</v>
      </c>
    </row>
    <row r="144" s="2" customFormat="1" ht="24.15" customHeight="1">
      <c r="A144" s="41"/>
      <c r="B144" s="42"/>
      <c r="C144" s="199" t="s">
        <v>266</v>
      </c>
      <c r="D144" s="199" t="s">
        <v>131</v>
      </c>
      <c r="E144" s="200" t="s">
        <v>267</v>
      </c>
      <c r="F144" s="201" t="s">
        <v>268</v>
      </c>
      <c r="G144" s="202" t="s">
        <v>254</v>
      </c>
      <c r="H144" s="203">
        <v>0.69699999999999995</v>
      </c>
      <c r="I144" s="204"/>
      <c r="J144" s="205">
        <f>ROUND(I144*H144,2)</f>
        <v>0</v>
      </c>
      <c r="K144" s="201" t="s">
        <v>200</v>
      </c>
      <c r="L144" s="47"/>
      <c r="M144" s="206" t="s">
        <v>19</v>
      </c>
      <c r="N144" s="207" t="s">
        <v>43</v>
      </c>
      <c r="O144" s="87"/>
      <c r="P144" s="208">
        <f>O144*H144</f>
        <v>0</v>
      </c>
      <c r="Q144" s="208">
        <v>0</v>
      </c>
      <c r="R144" s="208">
        <f>Q144*H144</f>
        <v>0</v>
      </c>
      <c r="S144" s="208">
        <v>0</v>
      </c>
      <c r="T144" s="209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0" t="s">
        <v>144</v>
      </c>
      <c r="AT144" s="210" t="s">
        <v>131</v>
      </c>
      <c r="AU144" s="210" t="s">
        <v>82</v>
      </c>
      <c r="AY144" s="20" t="s">
        <v>130</v>
      </c>
      <c r="BE144" s="211">
        <f>IF(N144="základní",J144,0)</f>
        <v>0</v>
      </c>
      <c r="BF144" s="211">
        <f>IF(N144="snížená",J144,0)</f>
        <v>0</v>
      </c>
      <c r="BG144" s="211">
        <f>IF(N144="zákl. přenesená",J144,0)</f>
        <v>0</v>
      </c>
      <c r="BH144" s="211">
        <f>IF(N144="sníž. přenesená",J144,0)</f>
        <v>0</v>
      </c>
      <c r="BI144" s="211">
        <f>IF(N144="nulová",J144,0)</f>
        <v>0</v>
      </c>
      <c r="BJ144" s="20" t="s">
        <v>80</v>
      </c>
      <c r="BK144" s="211">
        <f>ROUND(I144*H144,2)</f>
        <v>0</v>
      </c>
      <c r="BL144" s="20" t="s">
        <v>144</v>
      </c>
      <c r="BM144" s="210" t="s">
        <v>269</v>
      </c>
    </row>
    <row r="145" s="2" customFormat="1">
      <c r="A145" s="41"/>
      <c r="B145" s="42"/>
      <c r="C145" s="43"/>
      <c r="D145" s="225" t="s">
        <v>202</v>
      </c>
      <c r="E145" s="43"/>
      <c r="F145" s="226" t="s">
        <v>270</v>
      </c>
      <c r="G145" s="43"/>
      <c r="H145" s="43"/>
      <c r="I145" s="227"/>
      <c r="J145" s="43"/>
      <c r="K145" s="43"/>
      <c r="L145" s="47"/>
      <c r="M145" s="228"/>
      <c r="N145" s="229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202</v>
      </c>
      <c r="AU145" s="20" t="s">
        <v>82</v>
      </c>
    </row>
    <row r="146" s="11" customFormat="1" ht="22.8" customHeight="1">
      <c r="A146" s="11"/>
      <c r="B146" s="185"/>
      <c r="C146" s="186"/>
      <c r="D146" s="187" t="s">
        <v>71</v>
      </c>
      <c r="E146" s="223" t="s">
        <v>271</v>
      </c>
      <c r="F146" s="223" t="s">
        <v>272</v>
      </c>
      <c r="G146" s="186"/>
      <c r="H146" s="186"/>
      <c r="I146" s="189"/>
      <c r="J146" s="224">
        <f>BK146</f>
        <v>0</v>
      </c>
      <c r="K146" s="186"/>
      <c r="L146" s="191"/>
      <c r="M146" s="192"/>
      <c r="N146" s="193"/>
      <c r="O146" s="193"/>
      <c r="P146" s="194">
        <f>SUM(P147:P148)</f>
        <v>0</v>
      </c>
      <c r="Q146" s="193"/>
      <c r="R146" s="194">
        <f>SUM(R147:R148)</f>
        <v>0</v>
      </c>
      <c r="S146" s="193"/>
      <c r="T146" s="195">
        <f>SUM(T147:T148)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6" t="s">
        <v>80</v>
      </c>
      <c r="AT146" s="197" t="s">
        <v>71</v>
      </c>
      <c r="AU146" s="197" t="s">
        <v>80</v>
      </c>
      <c r="AY146" s="196" t="s">
        <v>130</v>
      </c>
      <c r="BK146" s="198">
        <f>SUM(BK147:BK148)</f>
        <v>0</v>
      </c>
    </row>
    <row r="147" s="2" customFormat="1" ht="37.8" customHeight="1">
      <c r="A147" s="41"/>
      <c r="B147" s="42"/>
      <c r="C147" s="199" t="s">
        <v>273</v>
      </c>
      <c r="D147" s="199" t="s">
        <v>131</v>
      </c>
      <c r="E147" s="200" t="s">
        <v>274</v>
      </c>
      <c r="F147" s="201" t="s">
        <v>275</v>
      </c>
      <c r="G147" s="202" t="s">
        <v>254</v>
      </c>
      <c r="H147" s="203">
        <v>0.128</v>
      </c>
      <c r="I147" s="204"/>
      <c r="J147" s="205">
        <f>ROUND(I147*H147,2)</f>
        <v>0</v>
      </c>
      <c r="K147" s="201" t="s">
        <v>200</v>
      </c>
      <c r="L147" s="47"/>
      <c r="M147" s="206" t="s">
        <v>19</v>
      </c>
      <c r="N147" s="207" t="s">
        <v>43</v>
      </c>
      <c r="O147" s="87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0" t="s">
        <v>144</v>
      </c>
      <c r="AT147" s="210" t="s">
        <v>131</v>
      </c>
      <c r="AU147" s="210" t="s">
        <v>82</v>
      </c>
      <c r="AY147" s="20" t="s">
        <v>130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20" t="s">
        <v>80</v>
      </c>
      <c r="BK147" s="211">
        <f>ROUND(I147*H147,2)</f>
        <v>0</v>
      </c>
      <c r="BL147" s="20" t="s">
        <v>144</v>
      </c>
      <c r="BM147" s="210" t="s">
        <v>276</v>
      </c>
    </row>
    <row r="148" s="2" customFormat="1">
      <c r="A148" s="41"/>
      <c r="B148" s="42"/>
      <c r="C148" s="43"/>
      <c r="D148" s="225" t="s">
        <v>202</v>
      </c>
      <c r="E148" s="43"/>
      <c r="F148" s="226" t="s">
        <v>277</v>
      </c>
      <c r="G148" s="43"/>
      <c r="H148" s="43"/>
      <c r="I148" s="227"/>
      <c r="J148" s="43"/>
      <c r="K148" s="43"/>
      <c r="L148" s="47"/>
      <c r="M148" s="228"/>
      <c r="N148" s="22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202</v>
      </c>
      <c r="AU148" s="20" t="s">
        <v>82</v>
      </c>
    </row>
    <row r="149" s="11" customFormat="1" ht="25.92" customHeight="1">
      <c r="A149" s="11"/>
      <c r="B149" s="185"/>
      <c r="C149" s="186"/>
      <c r="D149" s="187" t="s">
        <v>71</v>
      </c>
      <c r="E149" s="188" t="s">
        <v>278</v>
      </c>
      <c r="F149" s="188" t="s">
        <v>279</v>
      </c>
      <c r="G149" s="186"/>
      <c r="H149" s="186"/>
      <c r="I149" s="189"/>
      <c r="J149" s="190">
        <f>BK149</f>
        <v>0</v>
      </c>
      <c r="K149" s="186"/>
      <c r="L149" s="191"/>
      <c r="M149" s="192"/>
      <c r="N149" s="193"/>
      <c r="O149" s="193"/>
      <c r="P149" s="194">
        <f>P150+P305+P369+P394+P415+P432</f>
        <v>0</v>
      </c>
      <c r="Q149" s="193"/>
      <c r="R149" s="194">
        <f>R150+R305+R369+R394+R415+R432</f>
        <v>11.582117860000002</v>
      </c>
      <c r="S149" s="193"/>
      <c r="T149" s="195">
        <f>T150+T305+T369+T394+T415+T432</f>
        <v>0.72203289999999998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196" t="s">
        <v>82</v>
      </c>
      <c r="AT149" s="197" t="s">
        <v>71</v>
      </c>
      <c r="AU149" s="197" t="s">
        <v>72</v>
      </c>
      <c r="AY149" s="196" t="s">
        <v>130</v>
      </c>
      <c r="BK149" s="198">
        <f>BK150+BK305+BK369+BK394+BK415+BK432</f>
        <v>0</v>
      </c>
    </row>
    <row r="150" s="11" customFormat="1" ht="22.8" customHeight="1">
      <c r="A150" s="11"/>
      <c r="B150" s="185"/>
      <c r="C150" s="186"/>
      <c r="D150" s="187" t="s">
        <v>71</v>
      </c>
      <c r="E150" s="223" t="s">
        <v>280</v>
      </c>
      <c r="F150" s="223" t="s">
        <v>281</v>
      </c>
      <c r="G150" s="186"/>
      <c r="H150" s="186"/>
      <c r="I150" s="189"/>
      <c r="J150" s="224">
        <f>BK150</f>
        <v>0</v>
      </c>
      <c r="K150" s="186"/>
      <c r="L150" s="191"/>
      <c r="M150" s="192"/>
      <c r="N150" s="193"/>
      <c r="O150" s="193"/>
      <c r="P150" s="194">
        <f>SUM(P151:P304)</f>
        <v>0</v>
      </c>
      <c r="Q150" s="193"/>
      <c r="R150" s="194">
        <f>SUM(R151:R304)</f>
        <v>7.2235656800000001</v>
      </c>
      <c r="S150" s="193"/>
      <c r="T150" s="195">
        <f>SUM(T151:T304)</f>
        <v>0.257438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6" t="s">
        <v>82</v>
      </c>
      <c r="AT150" s="197" t="s">
        <v>71</v>
      </c>
      <c r="AU150" s="197" t="s">
        <v>80</v>
      </c>
      <c r="AY150" s="196" t="s">
        <v>130</v>
      </c>
      <c r="BK150" s="198">
        <f>SUM(BK151:BK304)</f>
        <v>0</v>
      </c>
    </row>
    <row r="151" s="2" customFormat="1" ht="24.15" customHeight="1">
      <c r="A151" s="41"/>
      <c r="B151" s="42"/>
      <c r="C151" s="199" t="s">
        <v>282</v>
      </c>
      <c r="D151" s="199" t="s">
        <v>131</v>
      </c>
      <c r="E151" s="200" t="s">
        <v>283</v>
      </c>
      <c r="F151" s="201" t="s">
        <v>284</v>
      </c>
      <c r="G151" s="202" t="s">
        <v>199</v>
      </c>
      <c r="H151" s="203">
        <v>128.71899999999999</v>
      </c>
      <c r="I151" s="204"/>
      <c r="J151" s="205">
        <f>ROUND(I151*H151,2)</f>
        <v>0</v>
      </c>
      <c r="K151" s="201" t="s">
        <v>200</v>
      </c>
      <c r="L151" s="47"/>
      <c r="M151" s="206" t="s">
        <v>19</v>
      </c>
      <c r="N151" s="207" t="s">
        <v>43</v>
      </c>
      <c r="O151" s="87"/>
      <c r="P151" s="208">
        <f>O151*H151</f>
        <v>0</v>
      </c>
      <c r="Q151" s="208">
        <v>0</v>
      </c>
      <c r="R151" s="208">
        <f>Q151*H151</f>
        <v>0</v>
      </c>
      <c r="S151" s="208">
        <v>0.002</v>
      </c>
      <c r="T151" s="209">
        <f>S151*H151</f>
        <v>0.257438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0" t="s">
        <v>285</v>
      </c>
      <c r="AT151" s="210" t="s">
        <v>131</v>
      </c>
      <c r="AU151" s="210" t="s">
        <v>82</v>
      </c>
      <c r="AY151" s="20" t="s">
        <v>130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20" t="s">
        <v>80</v>
      </c>
      <c r="BK151" s="211">
        <f>ROUND(I151*H151,2)</f>
        <v>0</v>
      </c>
      <c r="BL151" s="20" t="s">
        <v>285</v>
      </c>
      <c r="BM151" s="210" t="s">
        <v>286</v>
      </c>
    </row>
    <row r="152" s="2" customFormat="1">
      <c r="A152" s="41"/>
      <c r="B152" s="42"/>
      <c r="C152" s="43"/>
      <c r="D152" s="225" t="s">
        <v>202</v>
      </c>
      <c r="E152" s="43"/>
      <c r="F152" s="226" t="s">
        <v>287</v>
      </c>
      <c r="G152" s="43"/>
      <c r="H152" s="43"/>
      <c r="I152" s="227"/>
      <c r="J152" s="43"/>
      <c r="K152" s="43"/>
      <c r="L152" s="47"/>
      <c r="M152" s="228"/>
      <c r="N152" s="229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202</v>
      </c>
      <c r="AU152" s="20" t="s">
        <v>82</v>
      </c>
    </row>
    <row r="153" s="13" customFormat="1">
      <c r="A153" s="13"/>
      <c r="B153" s="230"/>
      <c r="C153" s="231"/>
      <c r="D153" s="232" t="s">
        <v>208</v>
      </c>
      <c r="E153" s="233" t="s">
        <v>19</v>
      </c>
      <c r="F153" s="234" t="s">
        <v>288</v>
      </c>
      <c r="G153" s="231"/>
      <c r="H153" s="233" t="s">
        <v>19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208</v>
      </c>
      <c r="AU153" s="240" t="s">
        <v>82</v>
      </c>
      <c r="AV153" s="13" t="s">
        <v>80</v>
      </c>
      <c r="AW153" s="13" t="s">
        <v>33</v>
      </c>
      <c r="AX153" s="13" t="s">
        <v>72</v>
      </c>
      <c r="AY153" s="240" t="s">
        <v>130</v>
      </c>
    </row>
    <row r="154" s="14" customFormat="1">
      <c r="A154" s="14"/>
      <c r="B154" s="241"/>
      <c r="C154" s="242"/>
      <c r="D154" s="232" t="s">
        <v>208</v>
      </c>
      <c r="E154" s="243" t="s">
        <v>19</v>
      </c>
      <c r="F154" s="244" t="s">
        <v>289</v>
      </c>
      <c r="G154" s="242"/>
      <c r="H154" s="245">
        <v>128.71899999999999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1" t="s">
        <v>208</v>
      </c>
      <c r="AU154" s="251" t="s">
        <v>82</v>
      </c>
      <c r="AV154" s="14" t="s">
        <v>82</v>
      </c>
      <c r="AW154" s="14" t="s">
        <v>33</v>
      </c>
      <c r="AX154" s="14" t="s">
        <v>72</v>
      </c>
      <c r="AY154" s="251" t="s">
        <v>130</v>
      </c>
    </row>
    <row r="155" s="15" customFormat="1">
      <c r="A155" s="15"/>
      <c r="B155" s="252"/>
      <c r="C155" s="253"/>
      <c r="D155" s="232" t="s">
        <v>208</v>
      </c>
      <c r="E155" s="254" t="s">
        <v>19</v>
      </c>
      <c r="F155" s="255" t="s">
        <v>212</v>
      </c>
      <c r="G155" s="253"/>
      <c r="H155" s="256">
        <v>128.71899999999999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2" t="s">
        <v>208</v>
      </c>
      <c r="AU155" s="262" t="s">
        <v>82</v>
      </c>
      <c r="AV155" s="15" t="s">
        <v>144</v>
      </c>
      <c r="AW155" s="15" t="s">
        <v>33</v>
      </c>
      <c r="AX155" s="15" t="s">
        <v>80</v>
      </c>
      <c r="AY155" s="262" t="s">
        <v>130</v>
      </c>
    </row>
    <row r="156" s="2" customFormat="1" ht="21.75" customHeight="1">
      <c r="A156" s="41"/>
      <c r="B156" s="42"/>
      <c r="C156" s="199" t="s">
        <v>285</v>
      </c>
      <c r="D156" s="199" t="s">
        <v>131</v>
      </c>
      <c r="E156" s="200" t="s">
        <v>290</v>
      </c>
      <c r="F156" s="201" t="s">
        <v>291</v>
      </c>
      <c r="G156" s="202" t="s">
        <v>162</v>
      </c>
      <c r="H156" s="203">
        <v>3</v>
      </c>
      <c r="I156" s="204"/>
      <c r="J156" s="205">
        <f>ROUND(I156*H156,2)</f>
        <v>0</v>
      </c>
      <c r="K156" s="201" t="s">
        <v>200</v>
      </c>
      <c r="L156" s="47"/>
      <c r="M156" s="206" t="s">
        <v>19</v>
      </c>
      <c r="N156" s="207" t="s">
        <v>43</v>
      </c>
      <c r="O156" s="87"/>
      <c r="P156" s="208">
        <f>O156*H156</f>
        <v>0</v>
      </c>
      <c r="Q156" s="208">
        <v>0.00044999999999999999</v>
      </c>
      <c r="R156" s="208">
        <f>Q156*H156</f>
        <v>0.0013500000000000001</v>
      </c>
      <c r="S156" s="208">
        <v>0</v>
      </c>
      <c r="T156" s="20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0" t="s">
        <v>285</v>
      </c>
      <c r="AT156" s="210" t="s">
        <v>131</v>
      </c>
      <c r="AU156" s="210" t="s">
        <v>82</v>
      </c>
      <c r="AY156" s="20" t="s">
        <v>130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20" t="s">
        <v>80</v>
      </c>
      <c r="BK156" s="211">
        <f>ROUND(I156*H156,2)</f>
        <v>0</v>
      </c>
      <c r="BL156" s="20" t="s">
        <v>285</v>
      </c>
      <c r="BM156" s="210" t="s">
        <v>292</v>
      </c>
    </row>
    <row r="157" s="2" customFormat="1">
      <c r="A157" s="41"/>
      <c r="B157" s="42"/>
      <c r="C157" s="43"/>
      <c r="D157" s="225" t="s">
        <v>202</v>
      </c>
      <c r="E157" s="43"/>
      <c r="F157" s="226" t="s">
        <v>293</v>
      </c>
      <c r="G157" s="43"/>
      <c r="H157" s="43"/>
      <c r="I157" s="227"/>
      <c r="J157" s="43"/>
      <c r="K157" s="43"/>
      <c r="L157" s="47"/>
      <c r="M157" s="228"/>
      <c r="N157" s="22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202</v>
      </c>
      <c r="AU157" s="20" t="s">
        <v>82</v>
      </c>
    </row>
    <row r="158" s="13" customFormat="1">
      <c r="A158" s="13"/>
      <c r="B158" s="230"/>
      <c r="C158" s="231"/>
      <c r="D158" s="232" t="s">
        <v>208</v>
      </c>
      <c r="E158" s="233" t="s">
        <v>19</v>
      </c>
      <c r="F158" s="234" t="s">
        <v>294</v>
      </c>
      <c r="G158" s="231"/>
      <c r="H158" s="233" t="s">
        <v>19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208</v>
      </c>
      <c r="AU158" s="240" t="s">
        <v>82</v>
      </c>
      <c r="AV158" s="13" t="s">
        <v>80</v>
      </c>
      <c r="AW158" s="13" t="s">
        <v>33</v>
      </c>
      <c r="AX158" s="13" t="s">
        <v>72</v>
      </c>
      <c r="AY158" s="240" t="s">
        <v>130</v>
      </c>
    </row>
    <row r="159" s="14" customFormat="1">
      <c r="A159" s="14"/>
      <c r="B159" s="241"/>
      <c r="C159" s="242"/>
      <c r="D159" s="232" t="s">
        <v>208</v>
      </c>
      <c r="E159" s="243" t="s">
        <v>19</v>
      </c>
      <c r="F159" s="244" t="s">
        <v>295</v>
      </c>
      <c r="G159" s="242"/>
      <c r="H159" s="245">
        <v>3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1" t="s">
        <v>208</v>
      </c>
      <c r="AU159" s="251" t="s">
        <v>82</v>
      </c>
      <c r="AV159" s="14" t="s">
        <v>82</v>
      </c>
      <c r="AW159" s="14" t="s">
        <v>33</v>
      </c>
      <c r="AX159" s="14" t="s">
        <v>72</v>
      </c>
      <c r="AY159" s="251" t="s">
        <v>130</v>
      </c>
    </row>
    <row r="160" s="15" customFormat="1">
      <c r="A160" s="15"/>
      <c r="B160" s="252"/>
      <c r="C160" s="253"/>
      <c r="D160" s="232" t="s">
        <v>208</v>
      </c>
      <c r="E160" s="254" t="s">
        <v>19</v>
      </c>
      <c r="F160" s="255" t="s">
        <v>212</v>
      </c>
      <c r="G160" s="253"/>
      <c r="H160" s="256">
        <v>3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2" t="s">
        <v>208</v>
      </c>
      <c r="AU160" s="262" t="s">
        <v>82</v>
      </c>
      <c r="AV160" s="15" t="s">
        <v>144</v>
      </c>
      <c r="AW160" s="15" t="s">
        <v>33</v>
      </c>
      <c r="AX160" s="15" t="s">
        <v>80</v>
      </c>
      <c r="AY160" s="262" t="s">
        <v>130</v>
      </c>
    </row>
    <row r="161" s="2" customFormat="1" ht="24.15" customHeight="1">
      <c r="A161" s="41"/>
      <c r="B161" s="42"/>
      <c r="C161" s="199" t="s">
        <v>296</v>
      </c>
      <c r="D161" s="199" t="s">
        <v>131</v>
      </c>
      <c r="E161" s="200" t="s">
        <v>297</v>
      </c>
      <c r="F161" s="201" t="s">
        <v>298</v>
      </c>
      <c r="G161" s="202" t="s">
        <v>199</v>
      </c>
      <c r="H161" s="203">
        <v>514.87599999999998</v>
      </c>
      <c r="I161" s="204"/>
      <c r="J161" s="205">
        <f>ROUND(I161*H161,2)</f>
        <v>0</v>
      </c>
      <c r="K161" s="201" t="s">
        <v>200</v>
      </c>
      <c r="L161" s="47"/>
      <c r="M161" s="206" t="s">
        <v>19</v>
      </c>
      <c r="N161" s="207" t="s">
        <v>43</v>
      </c>
      <c r="O161" s="87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0" t="s">
        <v>285</v>
      </c>
      <c r="AT161" s="210" t="s">
        <v>131</v>
      </c>
      <c r="AU161" s="210" t="s">
        <v>82</v>
      </c>
      <c r="AY161" s="20" t="s">
        <v>130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20" t="s">
        <v>80</v>
      </c>
      <c r="BK161" s="211">
        <f>ROUND(I161*H161,2)</f>
        <v>0</v>
      </c>
      <c r="BL161" s="20" t="s">
        <v>285</v>
      </c>
      <c r="BM161" s="210" t="s">
        <v>299</v>
      </c>
    </row>
    <row r="162" s="2" customFormat="1">
      <c r="A162" s="41"/>
      <c r="B162" s="42"/>
      <c r="C162" s="43"/>
      <c r="D162" s="225" t="s">
        <v>202</v>
      </c>
      <c r="E162" s="43"/>
      <c r="F162" s="226" t="s">
        <v>300</v>
      </c>
      <c r="G162" s="43"/>
      <c r="H162" s="43"/>
      <c r="I162" s="227"/>
      <c r="J162" s="43"/>
      <c r="K162" s="43"/>
      <c r="L162" s="47"/>
      <c r="M162" s="228"/>
      <c r="N162" s="22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202</v>
      </c>
      <c r="AU162" s="20" t="s">
        <v>82</v>
      </c>
    </row>
    <row r="163" s="13" customFormat="1">
      <c r="A163" s="13"/>
      <c r="B163" s="230"/>
      <c r="C163" s="231"/>
      <c r="D163" s="232" t="s">
        <v>208</v>
      </c>
      <c r="E163" s="233" t="s">
        <v>19</v>
      </c>
      <c r="F163" s="234" t="s">
        <v>294</v>
      </c>
      <c r="G163" s="231"/>
      <c r="H163" s="233" t="s">
        <v>19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208</v>
      </c>
      <c r="AU163" s="240" t="s">
        <v>82</v>
      </c>
      <c r="AV163" s="13" t="s">
        <v>80</v>
      </c>
      <c r="AW163" s="13" t="s">
        <v>33</v>
      </c>
      <c r="AX163" s="13" t="s">
        <v>72</v>
      </c>
      <c r="AY163" s="240" t="s">
        <v>130</v>
      </c>
    </row>
    <row r="164" s="14" customFormat="1">
      <c r="A164" s="14"/>
      <c r="B164" s="241"/>
      <c r="C164" s="242"/>
      <c r="D164" s="232" t="s">
        <v>208</v>
      </c>
      <c r="E164" s="243" t="s">
        <v>19</v>
      </c>
      <c r="F164" s="244" t="s">
        <v>301</v>
      </c>
      <c r="G164" s="242"/>
      <c r="H164" s="245">
        <v>514.87599999999998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1" t="s">
        <v>208</v>
      </c>
      <c r="AU164" s="251" t="s">
        <v>82</v>
      </c>
      <c r="AV164" s="14" t="s">
        <v>82</v>
      </c>
      <c r="AW164" s="14" t="s">
        <v>33</v>
      </c>
      <c r="AX164" s="14" t="s">
        <v>72</v>
      </c>
      <c r="AY164" s="251" t="s">
        <v>130</v>
      </c>
    </row>
    <row r="165" s="15" customFormat="1">
      <c r="A165" s="15"/>
      <c r="B165" s="252"/>
      <c r="C165" s="253"/>
      <c r="D165" s="232" t="s">
        <v>208</v>
      </c>
      <c r="E165" s="254" t="s">
        <v>19</v>
      </c>
      <c r="F165" s="255" t="s">
        <v>212</v>
      </c>
      <c r="G165" s="253"/>
      <c r="H165" s="256">
        <v>514.87599999999998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2" t="s">
        <v>208</v>
      </c>
      <c r="AU165" s="262" t="s">
        <v>82</v>
      </c>
      <c r="AV165" s="15" t="s">
        <v>144</v>
      </c>
      <c r="AW165" s="15" t="s">
        <v>33</v>
      </c>
      <c r="AX165" s="15" t="s">
        <v>80</v>
      </c>
      <c r="AY165" s="262" t="s">
        <v>130</v>
      </c>
    </row>
    <row r="166" s="2" customFormat="1" ht="16.5" customHeight="1">
      <c r="A166" s="41"/>
      <c r="B166" s="42"/>
      <c r="C166" s="263" t="s">
        <v>302</v>
      </c>
      <c r="D166" s="263" t="s">
        <v>213</v>
      </c>
      <c r="E166" s="264" t="s">
        <v>303</v>
      </c>
      <c r="F166" s="265" t="s">
        <v>304</v>
      </c>
      <c r="G166" s="266" t="s">
        <v>305</v>
      </c>
      <c r="H166" s="267">
        <v>200.673</v>
      </c>
      <c r="I166" s="268"/>
      <c r="J166" s="269">
        <f>ROUND(I166*H166,2)</f>
        <v>0</v>
      </c>
      <c r="K166" s="265" t="s">
        <v>200</v>
      </c>
      <c r="L166" s="270"/>
      <c r="M166" s="271" t="s">
        <v>19</v>
      </c>
      <c r="N166" s="272" t="s">
        <v>43</v>
      </c>
      <c r="O166" s="87"/>
      <c r="P166" s="208">
        <f>O166*H166</f>
        <v>0</v>
      </c>
      <c r="Q166" s="208">
        <v>0.001</v>
      </c>
      <c r="R166" s="208">
        <f>Q166*H166</f>
        <v>0.20067300000000002</v>
      </c>
      <c r="S166" s="208">
        <v>0</v>
      </c>
      <c r="T166" s="209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0" t="s">
        <v>306</v>
      </c>
      <c r="AT166" s="210" t="s">
        <v>213</v>
      </c>
      <c r="AU166" s="210" t="s">
        <v>82</v>
      </c>
      <c r="AY166" s="20" t="s">
        <v>130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20" t="s">
        <v>80</v>
      </c>
      <c r="BK166" s="211">
        <f>ROUND(I166*H166,2)</f>
        <v>0</v>
      </c>
      <c r="BL166" s="20" t="s">
        <v>285</v>
      </c>
      <c r="BM166" s="210" t="s">
        <v>307</v>
      </c>
    </row>
    <row r="167" s="13" customFormat="1">
      <c r="A167" s="13"/>
      <c r="B167" s="230"/>
      <c r="C167" s="231"/>
      <c r="D167" s="232" t="s">
        <v>208</v>
      </c>
      <c r="E167" s="233" t="s">
        <v>19</v>
      </c>
      <c r="F167" s="234" t="s">
        <v>217</v>
      </c>
      <c r="G167" s="231"/>
      <c r="H167" s="233" t="s">
        <v>19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208</v>
      </c>
      <c r="AU167" s="240" t="s">
        <v>82</v>
      </c>
      <c r="AV167" s="13" t="s">
        <v>80</v>
      </c>
      <c r="AW167" s="13" t="s">
        <v>33</v>
      </c>
      <c r="AX167" s="13" t="s">
        <v>72</v>
      </c>
      <c r="AY167" s="240" t="s">
        <v>130</v>
      </c>
    </row>
    <row r="168" s="14" customFormat="1">
      <c r="A168" s="14"/>
      <c r="B168" s="241"/>
      <c r="C168" s="242"/>
      <c r="D168" s="232" t="s">
        <v>208</v>
      </c>
      <c r="E168" s="243" t="s">
        <v>19</v>
      </c>
      <c r="F168" s="244" t="s">
        <v>308</v>
      </c>
      <c r="G168" s="242"/>
      <c r="H168" s="245">
        <v>154.46299999999999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208</v>
      </c>
      <c r="AU168" s="251" t="s">
        <v>82</v>
      </c>
      <c r="AV168" s="14" t="s">
        <v>82</v>
      </c>
      <c r="AW168" s="14" t="s">
        <v>33</v>
      </c>
      <c r="AX168" s="14" t="s">
        <v>72</v>
      </c>
      <c r="AY168" s="251" t="s">
        <v>130</v>
      </c>
    </row>
    <row r="169" s="14" customFormat="1">
      <c r="A169" s="14"/>
      <c r="B169" s="241"/>
      <c r="C169" s="242"/>
      <c r="D169" s="232" t="s">
        <v>208</v>
      </c>
      <c r="E169" s="243" t="s">
        <v>19</v>
      </c>
      <c r="F169" s="244" t="s">
        <v>309</v>
      </c>
      <c r="G169" s="242"/>
      <c r="H169" s="245">
        <v>27.966999999999999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208</v>
      </c>
      <c r="AU169" s="251" t="s">
        <v>82</v>
      </c>
      <c r="AV169" s="14" t="s">
        <v>82</v>
      </c>
      <c r="AW169" s="14" t="s">
        <v>33</v>
      </c>
      <c r="AX169" s="14" t="s">
        <v>72</v>
      </c>
      <c r="AY169" s="251" t="s">
        <v>130</v>
      </c>
    </row>
    <row r="170" s="15" customFormat="1">
      <c r="A170" s="15"/>
      <c r="B170" s="252"/>
      <c r="C170" s="253"/>
      <c r="D170" s="232" t="s">
        <v>208</v>
      </c>
      <c r="E170" s="254" t="s">
        <v>19</v>
      </c>
      <c r="F170" s="255" t="s">
        <v>212</v>
      </c>
      <c r="G170" s="253"/>
      <c r="H170" s="256">
        <v>182.43000000000001</v>
      </c>
      <c r="I170" s="257"/>
      <c r="J170" s="253"/>
      <c r="K170" s="253"/>
      <c r="L170" s="258"/>
      <c r="M170" s="259"/>
      <c r="N170" s="260"/>
      <c r="O170" s="260"/>
      <c r="P170" s="260"/>
      <c r="Q170" s="260"/>
      <c r="R170" s="260"/>
      <c r="S170" s="260"/>
      <c r="T170" s="26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2" t="s">
        <v>208</v>
      </c>
      <c r="AU170" s="262" t="s">
        <v>82</v>
      </c>
      <c r="AV170" s="15" t="s">
        <v>144</v>
      </c>
      <c r="AW170" s="15" t="s">
        <v>33</v>
      </c>
      <c r="AX170" s="15" t="s">
        <v>80</v>
      </c>
      <c r="AY170" s="262" t="s">
        <v>130</v>
      </c>
    </row>
    <row r="171" s="14" customFormat="1">
      <c r="A171" s="14"/>
      <c r="B171" s="241"/>
      <c r="C171" s="242"/>
      <c r="D171" s="232" t="s">
        <v>208</v>
      </c>
      <c r="E171" s="242"/>
      <c r="F171" s="244" t="s">
        <v>310</v>
      </c>
      <c r="G171" s="242"/>
      <c r="H171" s="245">
        <v>200.673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1" t="s">
        <v>208</v>
      </c>
      <c r="AU171" s="251" t="s">
        <v>82</v>
      </c>
      <c r="AV171" s="14" t="s">
        <v>82</v>
      </c>
      <c r="AW171" s="14" t="s">
        <v>4</v>
      </c>
      <c r="AX171" s="14" t="s">
        <v>80</v>
      </c>
      <c r="AY171" s="251" t="s">
        <v>130</v>
      </c>
    </row>
    <row r="172" s="2" customFormat="1" ht="16.5" customHeight="1">
      <c r="A172" s="41"/>
      <c r="B172" s="42"/>
      <c r="C172" s="199" t="s">
        <v>311</v>
      </c>
      <c r="D172" s="199" t="s">
        <v>131</v>
      </c>
      <c r="E172" s="200" t="s">
        <v>312</v>
      </c>
      <c r="F172" s="201" t="s">
        <v>313</v>
      </c>
      <c r="G172" s="202" t="s">
        <v>199</v>
      </c>
      <c r="H172" s="203">
        <v>540.62</v>
      </c>
      <c r="I172" s="204"/>
      <c r="J172" s="205">
        <f>ROUND(I172*H172,2)</f>
        <v>0</v>
      </c>
      <c r="K172" s="201" t="s">
        <v>200</v>
      </c>
      <c r="L172" s="47"/>
      <c r="M172" s="206" t="s">
        <v>19</v>
      </c>
      <c r="N172" s="207" t="s">
        <v>43</v>
      </c>
      <c r="O172" s="87"/>
      <c r="P172" s="208">
        <f>O172*H172</f>
        <v>0</v>
      </c>
      <c r="Q172" s="208">
        <v>0.00088000000000000003</v>
      </c>
      <c r="R172" s="208">
        <f>Q172*H172</f>
        <v>0.47574560000000005</v>
      </c>
      <c r="S172" s="208">
        <v>0</v>
      </c>
      <c r="T172" s="209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0" t="s">
        <v>285</v>
      </c>
      <c r="AT172" s="210" t="s">
        <v>131</v>
      </c>
      <c r="AU172" s="210" t="s">
        <v>82</v>
      </c>
      <c r="AY172" s="20" t="s">
        <v>130</v>
      </c>
      <c r="BE172" s="211">
        <f>IF(N172="základní",J172,0)</f>
        <v>0</v>
      </c>
      <c r="BF172" s="211">
        <f>IF(N172="snížená",J172,0)</f>
        <v>0</v>
      </c>
      <c r="BG172" s="211">
        <f>IF(N172="zákl. přenesená",J172,0)</f>
        <v>0</v>
      </c>
      <c r="BH172" s="211">
        <f>IF(N172="sníž. přenesená",J172,0)</f>
        <v>0</v>
      </c>
      <c r="BI172" s="211">
        <f>IF(N172="nulová",J172,0)</f>
        <v>0</v>
      </c>
      <c r="BJ172" s="20" t="s">
        <v>80</v>
      </c>
      <c r="BK172" s="211">
        <f>ROUND(I172*H172,2)</f>
        <v>0</v>
      </c>
      <c r="BL172" s="20" t="s">
        <v>285</v>
      </c>
      <c r="BM172" s="210" t="s">
        <v>314</v>
      </c>
    </row>
    <row r="173" s="2" customFormat="1">
      <c r="A173" s="41"/>
      <c r="B173" s="42"/>
      <c r="C173" s="43"/>
      <c r="D173" s="225" t="s">
        <v>202</v>
      </c>
      <c r="E173" s="43"/>
      <c r="F173" s="226" t="s">
        <v>315</v>
      </c>
      <c r="G173" s="43"/>
      <c r="H173" s="43"/>
      <c r="I173" s="227"/>
      <c r="J173" s="43"/>
      <c r="K173" s="43"/>
      <c r="L173" s="47"/>
      <c r="M173" s="228"/>
      <c r="N173" s="229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202</v>
      </c>
      <c r="AU173" s="20" t="s">
        <v>82</v>
      </c>
    </row>
    <row r="174" s="13" customFormat="1">
      <c r="A174" s="13"/>
      <c r="B174" s="230"/>
      <c r="C174" s="231"/>
      <c r="D174" s="232" t="s">
        <v>208</v>
      </c>
      <c r="E174" s="233" t="s">
        <v>19</v>
      </c>
      <c r="F174" s="234" t="s">
        <v>294</v>
      </c>
      <c r="G174" s="231"/>
      <c r="H174" s="233" t="s">
        <v>19</v>
      </c>
      <c r="I174" s="235"/>
      <c r="J174" s="231"/>
      <c r="K174" s="231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208</v>
      </c>
      <c r="AU174" s="240" t="s">
        <v>82</v>
      </c>
      <c r="AV174" s="13" t="s">
        <v>80</v>
      </c>
      <c r="AW174" s="13" t="s">
        <v>33</v>
      </c>
      <c r="AX174" s="13" t="s">
        <v>72</v>
      </c>
      <c r="AY174" s="240" t="s">
        <v>130</v>
      </c>
    </row>
    <row r="175" s="14" customFormat="1">
      <c r="A175" s="14"/>
      <c r="B175" s="241"/>
      <c r="C175" s="242"/>
      <c r="D175" s="232" t="s">
        <v>208</v>
      </c>
      <c r="E175" s="243" t="s">
        <v>19</v>
      </c>
      <c r="F175" s="244" t="s">
        <v>301</v>
      </c>
      <c r="G175" s="242"/>
      <c r="H175" s="245">
        <v>514.87599999999998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1" t="s">
        <v>208</v>
      </c>
      <c r="AU175" s="251" t="s">
        <v>82</v>
      </c>
      <c r="AV175" s="14" t="s">
        <v>82</v>
      </c>
      <c r="AW175" s="14" t="s">
        <v>33</v>
      </c>
      <c r="AX175" s="14" t="s">
        <v>72</v>
      </c>
      <c r="AY175" s="251" t="s">
        <v>130</v>
      </c>
    </row>
    <row r="176" s="13" customFormat="1">
      <c r="A176" s="13"/>
      <c r="B176" s="230"/>
      <c r="C176" s="231"/>
      <c r="D176" s="232" t="s">
        <v>208</v>
      </c>
      <c r="E176" s="233" t="s">
        <v>19</v>
      </c>
      <c r="F176" s="234" t="s">
        <v>316</v>
      </c>
      <c r="G176" s="231"/>
      <c r="H176" s="233" t="s">
        <v>19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208</v>
      </c>
      <c r="AU176" s="240" t="s">
        <v>82</v>
      </c>
      <c r="AV176" s="13" t="s">
        <v>80</v>
      </c>
      <c r="AW176" s="13" t="s">
        <v>33</v>
      </c>
      <c r="AX176" s="13" t="s">
        <v>72</v>
      </c>
      <c r="AY176" s="240" t="s">
        <v>130</v>
      </c>
    </row>
    <row r="177" s="13" customFormat="1">
      <c r="A177" s="13"/>
      <c r="B177" s="230"/>
      <c r="C177" s="231"/>
      <c r="D177" s="232" t="s">
        <v>208</v>
      </c>
      <c r="E177" s="233" t="s">
        <v>19</v>
      </c>
      <c r="F177" s="234" t="s">
        <v>294</v>
      </c>
      <c r="G177" s="231"/>
      <c r="H177" s="233" t="s">
        <v>19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208</v>
      </c>
      <c r="AU177" s="240" t="s">
        <v>82</v>
      </c>
      <c r="AV177" s="13" t="s">
        <v>80</v>
      </c>
      <c r="AW177" s="13" t="s">
        <v>33</v>
      </c>
      <c r="AX177" s="13" t="s">
        <v>72</v>
      </c>
      <c r="AY177" s="240" t="s">
        <v>130</v>
      </c>
    </row>
    <row r="178" s="14" customFormat="1">
      <c r="A178" s="14"/>
      <c r="B178" s="241"/>
      <c r="C178" s="242"/>
      <c r="D178" s="232" t="s">
        <v>208</v>
      </c>
      <c r="E178" s="243" t="s">
        <v>19</v>
      </c>
      <c r="F178" s="244" t="s">
        <v>317</v>
      </c>
      <c r="G178" s="242"/>
      <c r="H178" s="245">
        <v>25.744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208</v>
      </c>
      <c r="AU178" s="251" t="s">
        <v>82</v>
      </c>
      <c r="AV178" s="14" t="s">
        <v>82</v>
      </c>
      <c r="AW178" s="14" t="s">
        <v>33</v>
      </c>
      <c r="AX178" s="14" t="s">
        <v>72</v>
      </c>
      <c r="AY178" s="251" t="s">
        <v>130</v>
      </c>
    </row>
    <row r="179" s="15" customFormat="1">
      <c r="A179" s="15"/>
      <c r="B179" s="252"/>
      <c r="C179" s="253"/>
      <c r="D179" s="232" t="s">
        <v>208</v>
      </c>
      <c r="E179" s="254" t="s">
        <v>19</v>
      </c>
      <c r="F179" s="255" t="s">
        <v>212</v>
      </c>
      <c r="G179" s="253"/>
      <c r="H179" s="256">
        <v>540.62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2" t="s">
        <v>208</v>
      </c>
      <c r="AU179" s="262" t="s">
        <v>82</v>
      </c>
      <c r="AV179" s="15" t="s">
        <v>144</v>
      </c>
      <c r="AW179" s="15" t="s">
        <v>33</v>
      </c>
      <c r="AX179" s="15" t="s">
        <v>80</v>
      </c>
      <c r="AY179" s="262" t="s">
        <v>130</v>
      </c>
    </row>
    <row r="180" s="2" customFormat="1" ht="24.15" customHeight="1">
      <c r="A180" s="41"/>
      <c r="B180" s="42"/>
      <c r="C180" s="263" t="s">
        <v>318</v>
      </c>
      <c r="D180" s="263" t="s">
        <v>213</v>
      </c>
      <c r="E180" s="264" t="s">
        <v>319</v>
      </c>
      <c r="F180" s="265" t="s">
        <v>320</v>
      </c>
      <c r="G180" s="266" t="s">
        <v>199</v>
      </c>
      <c r="H180" s="267">
        <v>700.52599999999995</v>
      </c>
      <c r="I180" s="268"/>
      <c r="J180" s="269">
        <f>ROUND(I180*H180,2)</f>
        <v>0</v>
      </c>
      <c r="K180" s="265" t="s">
        <v>200</v>
      </c>
      <c r="L180" s="270"/>
      <c r="M180" s="271" t="s">
        <v>19</v>
      </c>
      <c r="N180" s="272" t="s">
        <v>43</v>
      </c>
      <c r="O180" s="87"/>
      <c r="P180" s="208">
        <f>O180*H180</f>
        <v>0</v>
      </c>
      <c r="Q180" s="208">
        <v>0.0054000000000000003</v>
      </c>
      <c r="R180" s="208">
        <f>Q180*H180</f>
        <v>3.7828404</v>
      </c>
      <c r="S180" s="208">
        <v>0</v>
      </c>
      <c r="T180" s="209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0" t="s">
        <v>306</v>
      </c>
      <c r="AT180" s="210" t="s">
        <v>213</v>
      </c>
      <c r="AU180" s="210" t="s">
        <v>82</v>
      </c>
      <c r="AY180" s="20" t="s">
        <v>130</v>
      </c>
      <c r="BE180" s="211">
        <f>IF(N180="základní",J180,0)</f>
        <v>0</v>
      </c>
      <c r="BF180" s="211">
        <f>IF(N180="snížená",J180,0)</f>
        <v>0</v>
      </c>
      <c r="BG180" s="211">
        <f>IF(N180="zákl. přenesená",J180,0)</f>
        <v>0</v>
      </c>
      <c r="BH180" s="211">
        <f>IF(N180="sníž. přenesená",J180,0)</f>
        <v>0</v>
      </c>
      <c r="BI180" s="211">
        <f>IF(N180="nulová",J180,0)</f>
        <v>0</v>
      </c>
      <c r="BJ180" s="20" t="s">
        <v>80</v>
      </c>
      <c r="BK180" s="211">
        <f>ROUND(I180*H180,2)</f>
        <v>0</v>
      </c>
      <c r="BL180" s="20" t="s">
        <v>285</v>
      </c>
      <c r="BM180" s="210" t="s">
        <v>321</v>
      </c>
    </row>
    <row r="181" s="13" customFormat="1">
      <c r="A181" s="13"/>
      <c r="B181" s="230"/>
      <c r="C181" s="231"/>
      <c r="D181" s="232" t="s">
        <v>208</v>
      </c>
      <c r="E181" s="233" t="s">
        <v>19</v>
      </c>
      <c r="F181" s="234" t="s">
        <v>217</v>
      </c>
      <c r="G181" s="231"/>
      <c r="H181" s="233" t="s">
        <v>19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208</v>
      </c>
      <c r="AU181" s="240" t="s">
        <v>82</v>
      </c>
      <c r="AV181" s="13" t="s">
        <v>80</v>
      </c>
      <c r="AW181" s="13" t="s">
        <v>33</v>
      </c>
      <c r="AX181" s="13" t="s">
        <v>72</v>
      </c>
      <c r="AY181" s="240" t="s">
        <v>130</v>
      </c>
    </row>
    <row r="182" s="14" customFormat="1">
      <c r="A182" s="14"/>
      <c r="B182" s="241"/>
      <c r="C182" s="242"/>
      <c r="D182" s="232" t="s">
        <v>208</v>
      </c>
      <c r="E182" s="243" t="s">
        <v>19</v>
      </c>
      <c r="F182" s="244" t="s">
        <v>322</v>
      </c>
      <c r="G182" s="242"/>
      <c r="H182" s="245">
        <v>540.62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1" t="s">
        <v>208</v>
      </c>
      <c r="AU182" s="251" t="s">
        <v>82</v>
      </c>
      <c r="AV182" s="14" t="s">
        <v>82</v>
      </c>
      <c r="AW182" s="14" t="s">
        <v>33</v>
      </c>
      <c r="AX182" s="14" t="s">
        <v>72</v>
      </c>
      <c r="AY182" s="251" t="s">
        <v>130</v>
      </c>
    </row>
    <row r="183" s="14" customFormat="1">
      <c r="A183" s="14"/>
      <c r="B183" s="241"/>
      <c r="C183" s="242"/>
      <c r="D183" s="232" t="s">
        <v>208</v>
      </c>
      <c r="E183" s="243" t="s">
        <v>19</v>
      </c>
      <c r="F183" s="244" t="s">
        <v>323</v>
      </c>
      <c r="G183" s="242"/>
      <c r="H183" s="245">
        <v>93.221999999999994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1" t="s">
        <v>208</v>
      </c>
      <c r="AU183" s="251" t="s">
        <v>82</v>
      </c>
      <c r="AV183" s="14" t="s">
        <v>82</v>
      </c>
      <c r="AW183" s="14" t="s">
        <v>33</v>
      </c>
      <c r="AX183" s="14" t="s">
        <v>72</v>
      </c>
      <c r="AY183" s="251" t="s">
        <v>130</v>
      </c>
    </row>
    <row r="184" s="14" customFormat="1">
      <c r="A184" s="14"/>
      <c r="B184" s="241"/>
      <c r="C184" s="242"/>
      <c r="D184" s="232" t="s">
        <v>208</v>
      </c>
      <c r="E184" s="243" t="s">
        <v>19</v>
      </c>
      <c r="F184" s="244" t="s">
        <v>324</v>
      </c>
      <c r="G184" s="242"/>
      <c r="H184" s="245">
        <v>3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208</v>
      </c>
      <c r="AU184" s="251" t="s">
        <v>82</v>
      </c>
      <c r="AV184" s="14" t="s">
        <v>82</v>
      </c>
      <c r="AW184" s="14" t="s">
        <v>33</v>
      </c>
      <c r="AX184" s="14" t="s">
        <v>72</v>
      </c>
      <c r="AY184" s="251" t="s">
        <v>130</v>
      </c>
    </row>
    <row r="185" s="15" customFormat="1">
      <c r="A185" s="15"/>
      <c r="B185" s="252"/>
      <c r="C185" s="253"/>
      <c r="D185" s="232" t="s">
        <v>208</v>
      </c>
      <c r="E185" s="254" t="s">
        <v>19</v>
      </c>
      <c r="F185" s="255" t="s">
        <v>212</v>
      </c>
      <c r="G185" s="253"/>
      <c r="H185" s="256">
        <v>636.84199999999998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2" t="s">
        <v>208</v>
      </c>
      <c r="AU185" s="262" t="s">
        <v>82</v>
      </c>
      <c r="AV185" s="15" t="s">
        <v>144</v>
      </c>
      <c r="AW185" s="15" t="s">
        <v>33</v>
      </c>
      <c r="AX185" s="15" t="s">
        <v>80</v>
      </c>
      <c r="AY185" s="262" t="s">
        <v>130</v>
      </c>
    </row>
    <row r="186" s="14" customFormat="1">
      <c r="A186" s="14"/>
      <c r="B186" s="241"/>
      <c r="C186" s="242"/>
      <c r="D186" s="232" t="s">
        <v>208</v>
      </c>
      <c r="E186" s="242"/>
      <c r="F186" s="244" t="s">
        <v>325</v>
      </c>
      <c r="G186" s="242"/>
      <c r="H186" s="245">
        <v>700.52599999999995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1" t="s">
        <v>208</v>
      </c>
      <c r="AU186" s="251" t="s">
        <v>82</v>
      </c>
      <c r="AV186" s="14" t="s">
        <v>82</v>
      </c>
      <c r="AW186" s="14" t="s">
        <v>4</v>
      </c>
      <c r="AX186" s="14" t="s">
        <v>80</v>
      </c>
      <c r="AY186" s="251" t="s">
        <v>130</v>
      </c>
    </row>
    <row r="187" s="2" customFormat="1" ht="24.15" customHeight="1">
      <c r="A187" s="41"/>
      <c r="B187" s="42"/>
      <c r="C187" s="199" t="s">
        <v>7</v>
      </c>
      <c r="D187" s="199" t="s">
        <v>131</v>
      </c>
      <c r="E187" s="200" t="s">
        <v>326</v>
      </c>
      <c r="F187" s="201" t="s">
        <v>327</v>
      </c>
      <c r="G187" s="202" t="s">
        <v>328</v>
      </c>
      <c r="H187" s="203">
        <v>104.62000000000001</v>
      </c>
      <c r="I187" s="204"/>
      <c r="J187" s="205">
        <f>ROUND(I187*H187,2)</f>
        <v>0</v>
      </c>
      <c r="K187" s="201" t="s">
        <v>200</v>
      </c>
      <c r="L187" s="47"/>
      <c r="M187" s="206" t="s">
        <v>19</v>
      </c>
      <c r="N187" s="207" t="s">
        <v>43</v>
      </c>
      <c r="O187" s="87"/>
      <c r="P187" s="208">
        <f>O187*H187</f>
        <v>0</v>
      </c>
      <c r="Q187" s="208">
        <v>0.00059999999999999995</v>
      </c>
      <c r="R187" s="208">
        <f>Q187*H187</f>
        <v>0.062771999999999994</v>
      </c>
      <c r="S187" s="208">
        <v>0</v>
      </c>
      <c r="T187" s="209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0" t="s">
        <v>285</v>
      </c>
      <c r="AT187" s="210" t="s">
        <v>131</v>
      </c>
      <c r="AU187" s="210" t="s">
        <v>82</v>
      </c>
      <c r="AY187" s="20" t="s">
        <v>130</v>
      </c>
      <c r="BE187" s="211">
        <f>IF(N187="základní",J187,0)</f>
        <v>0</v>
      </c>
      <c r="BF187" s="211">
        <f>IF(N187="snížená",J187,0)</f>
        <v>0</v>
      </c>
      <c r="BG187" s="211">
        <f>IF(N187="zákl. přenesená",J187,0)</f>
        <v>0</v>
      </c>
      <c r="BH187" s="211">
        <f>IF(N187="sníž. přenesená",J187,0)</f>
        <v>0</v>
      </c>
      <c r="BI187" s="211">
        <f>IF(N187="nulová",J187,0)</f>
        <v>0</v>
      </c>
      <c r="BJ187" s="20" t="s">
        <v>80</v>
      </c>
      <c r="BK187" s="211">
        <f>ROUND(I187*H187,2)</f>
        <v>0</v>
      </c>
      <c r="BL187" s="20" t="s">
        <v>285</v>
      </c>
      <c r="BM187" s="210" t="s">
        <v>329</v>
      </c>
    </row>
    <row r="188" s="2" customFormat="1">
      <c r="A188" s="41"/>
      <c r="B188" s="42"/>
      <c r="C188" s="43"/>
      <c r="D188" s="225" t="s">
        <v>202</v>
      </c>
      <c r="E188" s="43"/>
      <c r="F188" s="226" t="s">
        <v>330</v>
      </c>
      <c r="G188" s="43"/>
      <c r="H188" s="43"/>
      <c r="I188" s="227"/>
      <c r="J188" s="43"/>
      <c r="K188" s="43"/>
      <c r="L188" s="47"/>
      <c r="M188" s="228"/>
      <c r="N188" s="229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202</v>
      </c>
      <c r="AU188" s="20" t="s">
        <v>82</v>
      </c>
    </row>
    <row r="189" s="13" customFormat="1">
      <c r="A189" s="13"/>
      <c r="B189" s="230"/>
      <c r="C189" s="231"/>
      <c r="D189" s="232" t="s">
        <v>208</v>
      </c>
      <c r="E189" s="233" t="s">
        <v>19</v>
      </c>
      <c r="F189" s="234" t="s">
        <v>294</v>
      </c>
      <c r="G189" s="231"/>
      <c r="H189" s="233" t="s">
        <v>19</v>
      </c>
      <c r="I189" s="235"/>
      <c r="J189" s="231"/>
      <c r="K189" s="231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208</v>
      </c>
      <c r="AU189" s="240" t="s">
        <v>82</v>
      </c>
      <c r="AV189" s="13" t="s">
        <v>80</v>
      </c>
      <c r="AW189" s="13" t="s">
        <v>33</v>
      </c>
      <c r="AX189" s="13" t="s">
        <v>72</v>
      </c>
      <c r="AY189" s="240" t="s">
        <v>130</v>
      </c>
    </row>
    <row r="190" s="14" customFormat="1">
      <c r="A190" s="14"/>
      <c r="B190" s="241"/>
      <c r="C190" s="242"/>
      <c r="D190" s="232" t="s">
        <v>208</v>
      </c>
      <c r="E190" s="243" t="s">
        <v>19</v>
      </c>
      <c r="F190" s="244" t="s">
        <v>331</v>
      </c>
      <c r="G190" s="242"/>
      <c r="H190" s="245">
        <v>100.98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1" t="s">
        <v>208</v>
      </c>
      <c r="AU190" s="251" t="s">
        <v>82</v>
      </c>
      <c r="AV190" s="14" t="s">
        <v>82</v>
      </c>
      <c r="AW190" s="14" t="s">
        <v>33</v>
      </c>
      <c r="AX190" s="14" t="s">
        <v>72</v>
      </c>
      <c r="AY190" s="251" t="s">
        <v>130</v>
      </c>
    </row>
    <row r="191" s="13" customFormat="1">
      <c r="A191" s="13"/>
      <c r="B191" s="230"/>
      <c r="C191" s="231"/>
      <c r="D191" s="232" t="s">
        <v>208</v>
      </c>
      <c r="E191" s="233" t="s">
        <v>19</v>
      </c>
      <c r="F191" s="234" t="s">
        <v>332</v>
      </c>
      <c r="G191" s="231"/>
      <c r="H191" s="233" t="s">
        <v>19</v>
      </c>
      <c r="I191" s="235"/>
      <c r="J191" s="231"/>
      <c r="K191" s="231"/>
      <c r="L191" s="236"/>
      <c r="M191" s="237"/>
      <c r="N191" s="238"/>
      <c r="O191" s="238"/>
      <c r="P191" s="238"/>
      <c r="Q191" s="238"/>
      <c r="R191" s="238"/>
      <c r="S191" s="238"/>
      <c r="T191" s="23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0" t="s">
        <v>208</v>
      </c>
      <c r="AU191" s="240" t="s">
        <v>82</v>
      </c>
      <c r="AV191" s="13" t="s">
        <v>80</v>
      </c>
      <c r="AW191" s="13" t="s">
        <v>33</v>
      </c>
      <c r="AX191" s="13" t="s">
        <v>72</v>
      </c>
      <c r="AY191" s="240" t="s">
        <v>130</v>
      </c>
    </row>
    <row r="192" s="14" customFormat="1">
      <c r="A192" s="14"/>
      <c r="B192" s="241"/>
      <c r="C192" s="242"/>
      <c r="D192" s="232" t="s">
        <v>208</v>
      </c>
      <c r="E192" s="243" t="s">
        <v>19</v>
      </c>
      <c r="F192" s="244" t="s">
        <v>333</v>
      </c>
      <c r="G192" s="242"/>
      <c r="H192" s="245">
        <v>3.6400000000000001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1" t="s">
        <v>208</v>
      </c>
      <c r="AU192" s="251" t="s">
        <v>82</v>
      </c>
      <c r="AV192" s="14" t="s">
        <v>82</v>
      </c>
      <c r="AW192" s="14" t="s">
        <v>33</v>
      </c>
      <c r="AX192" s="14" t="s">
        <v>72</v>
      </c>
      <c r="AY192" s="251" t="s">
        <v>130</v>
      </c>
    </row>
    <row r="193" s="15" customFormat="1">
      <c r="A193" s="15"/>
      <c r="B193" s="252"/>
      <c r="C193" s="253"/>
      <c r="D193" s="232" t="s">
        <v>208</v>
      </c>
      <c r="E193" s="254" t="s">
        <v>19</v>
      </c>
      <c r="F193" s="255" t="s">
        <v>212</v>
      </c>
      <c r="G193" s="253"/>
      <c r="H193" s="256">
        <v>104.62000000000001</v>
      </c>
      <c r="I193" s="257"/>
      <c r="J193" s="253"/>
      <c r="K193" s="253"/>
      <c r="L193" s="258"/>
      <c r="M193" s="259"/>
      <c r="N193" s="260"/>
      <c r="O193" s="260"/>
      <c r="P193" s="260"/>
      <c r="Q193" s="260"/>
      <c r="R193" s="260"/>
      <c r="S193" s="260"/>
      <c r="T193" s="26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2" t="s">
        <v>208</v>
      </c>
      <c r="AU193" s="262" t="s">
        <v>82</v>
      </c>
      <c r="AV193" s="15" t="s">
        <v>144</v>
      </c>
      <c r="AW193" s="15" t="s">
        <v>33</v>
      </c>
      <c r="AX193" s="15" t="s">
        <v>80</v>
      </c>
      <c r="AY193" s="262" t="s">
        <v>130</v>
      </c>
    </row>
    <row r="194" s="2" customFormat="1" ht="24.15" customHeight="1">
      <c r="A194" s="41"/>
      <c r="B194" s="42"/>
      <c r="C194" s="199" t="s">
        <v>334</v>
      </c>
      <c r="D194" s="199" t="s">
        <v>131</v>
      </c>
      <c r="E194" s="200" t="s">
        <v>335</v>
      </c>
      <c r="F194" s="201" t="s">
        <v>336</v>
      </c>
      <c r="G194" s="202" t="s">
        <v>328</v>
      </c>
      <c r="H194" s="203">
        <v>104.62000000000001</v>
      </c>
      <c r="I194" s="204"/>
      <c r="J194" s="205">
        <f>ROUND(I194*H194,2)</f>
        <v>0</v>
      </c>
      <c r="K194" s="201" t="s">
        <v>200</v>
      </c>
      <c r="L194" s="47"/>
      <c r="M194" s="206" t="s">
        <v>19</v>
      </c>
      <c r="N194" s="207" t="s">
        <v>43</v>
      </c>
      <c r="O194" s="87"/>
      <c r="P194" s="208">
        <f>O194*H194</f>
        <v>0</v>
      </c>
      <c r="Q194" s="208">
        <v>0.00059999999999999995</v>
      </c>
      <c r="R194" s="208">
        <f>Q194*H194</f>
        <v>0.062771999999999994</v>
      </c>
      <c r="S194" s="208">
        <v>0</v>
      </c>
      <c r="T194" s="209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0" t="s">
        <v>285</v>
      </c>
      <c r="AT194" s="210" t="s">
        <v>131</v>
      </c>
      <c r="AU194" s="210" t="s">
        <v>82</v>
      </c>
      <c r="AY194" s="20" t="s">
        <v>130</v>
      </c>
      <c r="BE194" s="211">
        <f>IF(N194="základní",J194,0)</f>
        <v>0</v>
      </c>
      <c r="BF194" s="211">
        <f>IF(N194="snížená",J194,0)</f>
        <v>0</v>
      </c>
      <c r="BG194" s="211">
        <f>IF(N194="zákl. přenesená",J194,0)</f>
        <v>0</v>
      </c>
      <c r="BH194" s="211">
        <f>IF(N194="sníž. přenesená",J194,0)</f>
        <v>0</v>
      </c>
      <c r="BI194" s="211">
        <f>IF(N194="nulová",J194,0)</f>
        <v>0</v>
      </c>
      <c r="BJ194" s="20" t="s">
        <v>80</v>
      </c>
      <c r="BK194" s="211">
        <f>ROUND(I194*H194,2)</f>
        <v>0</v>
      </c>
      <c r="BL194" s="20" t="s">
        <v>285</v>
      </c>
      <c r="BM194" s="210" t="s">
        <v>337</v>
      </c>
    </row>
    <row r="195" s="2" customFormat="1">
      <c r="A195" s="41"/>
      <c r="B195" s="42"/>
      <c r="C195" s="43"/>
      <c r="D195" s="225" t="s">
        <v>202</v>
      </c>
      <c r="E195" s="43"/>
      <c r="F195" s="226" t="s">
        <v>338</v>
      </c>
      <c r="G195" s="43"/>
      <c r="H195" s="43"/>
      <c r="I195" s="227"/>
      <c r="J195" s="43"/>
      <c r="K195" s="43"/>
      <c r="L195" s="47"/>
      <c r="M195" s="228"/>
      <c r="N195" s="22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202</v>
      </c>
      <c r="AU195" s="20" t="s">
        <v>82</v>
      </c>
    </row>
    <row r="196" s="13" customFormat="1">
      <c r="A196" s="13"/>
      <c r="B196" s="230"/>
      <c r="C196" s="231"/>
      <c r="D196" s="232" t="s">
        <v>208</v>
      </c>
      <c r="E196" s="233" t="s">
        <v>19</v>
      </c>
      <c r="F196" s="234" t="s">
        <v>294</v>
      </c>
      <c r="G196" s="231"/>
      <c r="H196" s="233" t="s">
        <v>19</v>
      </c>
      <c r="I196" s="235"/>
      <c r="J196" s="231"/>
      <c r="K196" s="231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208</v>
      </c>
      <c r="AU196" s="240" t="s">
        <v>82</v>
      </c>
      <c r="AV196" s="13" t="s">
        <v>80</v>
      </c>
      <c r="AW196" s="13" t="s">
        <v>33</v>
      </c>
      <c r="AX196" s="13" t="s">
        <v>72</v>
      </c>
      <c r="AY196" s="240" t="s">
        <v>130</v>
      </c>
    </row>
    <row r="197" s="14" customFormat="1">
      <c r="A197" s="14"/>
      <c r="B197" s="241"/>
      <c r="C197" s="242"/>
      <c r="D197" s="232" t="s">
        <v>208</v>
      </c>
      <c r="E197" s="243" t="s">
        <v>19</v>
      </c>
      <c r="F197" s="244" t="s">
        <v>331</v>
      </c>
      <c r="G197" s="242"/>
      <c r="H197" s="245">
        <v>100.98</v>
      </c>
      <c r="I197" s="246"/>
      <c r="J197" s="242"/>
      <c r="K197" s="242"/>
      <c r="L197" s="247"/>
      <c r="M197" s="248"/>
      <c r="N197" s="249"/>
      <c r="O197" s="249"/>
      <c r="P197" s="249"/>
      <c r="Q197" s="249"/>
      <c r="R197" s="249"/>
      <c r="S197" s="249"/>
      <c r="T197" s="25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1" t="s">
        <v>208</v>
      </c>
      <c r="AU197" s="251" t="s">
        <v>82</v>
      </c>
      <c r="AV197" s="14" t="s">
        <v>82</v>
      </c>
      <c r="AW197" s="14" t="s">
        <v>33</v>
      </c>
      <c r="AX197" s="14" t="s">
        <v>72</v>
      </c>
      <c r="AY197" s="251" t="s">
        <v>130</v>
      </c>
    </row>
    <row r="198" s="13" customFormat="1">
      <c r="A198" s="13"/>
      <c r="B198" s="230"/>
      <c r="C198" s="231"/>
      <c r="D198" s="232" t="s">
        <v>208</v>
      </c>
      <c r="E198" s="233" t="s">
        <v>19</v>
      </c>
      <c r="F198" s="234" t="s">
        <v>332</v>
      </c>
      <c r="G198" s="231"/>
      <c r="H198" s="233" t="s">
        <v>19</v>
      </c>
      <c r="I198" s="235"/>
      <c r="J198" s="231"/>
      <c r="K198" s="231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208</v>
      </c>
      <c r="AU198" s="240" t="s">
        <v>82</v>
      </c>
      <c r="AV198" s="13" t="s">
        <v>80</v>
      </c>
      <c r="AW198" s="13" t="s">
        <v>33</v>
      </c>
      <c r="AX198" s="13" t="s">
        <v>72</v>
      </c>
      <c r="AY198" s="240" t="s">
        <v>130</v>
      </c>
    </row>
    <row r="199" s="14" customFormat="1">
      <c r="A199" s="14"/>
      <c r="B199" s="241"/>
      <c r="C199" s="242"/>
      <c r="D199" s="232" t="s">
        <v>208</v>
      </c>
      <c r="E199" s="243" t="s">
        <v>19</v>
      </c>
      <c r="F199" s="244" t="s">
        <v>333</v>
      </c>
      <c r="G199" s="242"/>
      <c r="H199" s="245">
        <v>3.6400000000000001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1" t="s">
        <v>208</v>
      </c>
      <c r="AU199" s="251" t="s">
        <v>82</v>
      </c>
      <c r="AV199" s="14" t="s">
        <v>82</v>
      </c>
      <c r="AW199" s="14" t="s">
        <v>33</v>
      </c>
      <c r="AX199" s="14" t="s">
        <v>72</v>
      </c>
      <c r="AY199" s="251" t="s">
        <v>130</v>
      </c>
    </row>
    <row r="200" s="15" customFormat="1">
      <c r="A200" s="15"/>
      <c r="B200" s="252"/>
      <c r="C200" s="253"/>
      <c r="D200" s="232" t="s">
        <v>208</v>
      </c>
      <c r="E200" s="254" t="s">
        <v>19</v>
      </c>
      <c r="F200" s="255" t="s">
        <v>212</v>
      </c>
      <c r="G200" s="253"/>
      <c r="H200" s="256">
        <v>104.62000000000001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2" t="s">
        <v>208</v>
      </c>
      <c r="AU200" s="262" t="s">
        <v>82</v>
      </c>
      <c r="AV200" s="15" t="s">
        <v>144</v>
      </c>
      <c r="AW200" s="15" t="s">
        <v>33</v>
      </c>
      <c r="AX200" s="15" t="s">
        <v>80</v>
      </c>
      <c r="AY200" s="262" t="s">
        <v>130</v>
      </c>
    </row>
    <row r="201" s="2" customFormat="1" ht="21.75" customHeight="1">
      <c r="A201" s="41"/>
      <c r="B201" s="42"/>
      <c r="C201" s="199" t="s">
        <v>339</v>
      </c>
      <c r="D201" s="199" t="s">
        <v>131</v>
      </c>
      <c r="E201" s="200" t="s">
        <v>340</v>
      </c>
      <c r="F201" s="201" t="s">
        <v>341</v>
      </c>
      <c r="G201" s="202" t="s">
        <v>328</v>
      </c>
      <c r="H201" s="203">
        <v>15.77</v>
      </c>
      <c r="I201" s="204"/>
      <c r="J201" s="205">
        <f>ROUND(I201*H201,2)</f>
        <v>0</v>
      </c>
      <c r="K201" s="201" t="s">
        <v>200</v>
      </c>
      <c r="L201" s="47"/>
      <c r="M201" s="206" t="s">
        <v>19</v>
      </c>
      <c r="N201" s="207" t="s">
        <v>43</v>
      </c>
      <c r="O201" s="87"/>
      <c r="P201" s="208">
        <f>O201*H201</f>
        <v>0</v>
      </c>
      <c r="Q201" s="208">
        <v>0.0015</v>
      </c>
      <c r="R201" s="208">
        <f>Q201*H201</f>
        <v>0.023654999999999999</v>
      </c>
      <c r="S201" s="208">
        <v>0</v>
      </c>
      <c r="T201" s="209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0" t="s">
        <v>285</v>
      </c>
      <c r="AT201" s="210" t="s">
        <v>131</v>
      </c>
      <c r="AU201" s="210" t="s">
        <v>82</v>
      </c>
      <c r="AY201" s="20" t="s">
        <v>130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20" t="s">
        <v>80</v>
      </c>
      <c r="BK201" s="211">
        <f>ROUND(I201*H201,2)</f>
        <v>0</v>
      </c>
      <c r="BL201" s="20" t="s">
        <v>285</v>
      </c>
      <c r="BM201" s="210" t="s">
        <v>342</v>
      </c>
    </row>
    <row r="202" s="2" customFormat="1">
      <c r="A202" s="41"/>
      <c r="B202" s="42"/>
      <c r="C202" s="43"/>
      <c r="D202" s="225" t="s">
        <v>202</v>
      </c>
      <c r="E202" s="43"/>
      <c r="F202" s="226" t="s">
        <v>343</v>
      </c>
      <c r="G202" s="43"/>
      <c r="H202" s="43"/>
      <c r="I202" s="227"/>
      <c r="J202" s="43"/>
      <c r="K202" s="43"/>
      <c r="L202" s="47"/>
      <c r="M202" s="228"/>
      <c r="N202" s="229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202</v>
      </c>
      <c r="AU202" s="20" t="s">
        <v>82</v>
      </c>
    </row>
    <row r="203" s="13" customFormat="1">
      <c r="A203" s="13"/>
      <c r="B203" s="230"/>
      <c r="C203" s="231"/>
      <c r="D203" s="232" t="s">
        <v>208</v>
      </c>
      <c r="E203" s="233" t="s">
        <v>19</v>
      </c>
      <c r="F203" s="234" t="s">
        <v>332</v>
      </c>
      <c r="G203" s="231"/>
      <c r="H203" s="233" t="s">
        <v>19</v>
      </c>
      <c r="I203" s="235"/>
      <c r="J203" s="231"/>
      <c r="K203" s="231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208</v>
      </c>
      <c r="AU203" s="240" t="s">
        <v>82</v>
      </c>
      <c r="AV203" s="13" t="s">
        <v>80</v>
      </c>
      <c r="AW203" s="13" t="s">
        <v>33</v>
      </c>
      <c r="AX203" s="13" t="s">
        <v>72</v>
      </c>
      <c r="AY203" s="240" t="s">
        <v>130</v>
      </c>
    </row>
    <row r="204" s="14" customFormat="1">
      <c r="A204" s="14"/>
      <c r="B204" s="241"/>
      <c r="C204" s="242"/>
      <c r="D204" s="232" t="s">
        <v>208</v>
      </c>
      <c r="E204" s="243" t="s">
        <v>19</v>
      </c>
      <c r="F204" s="244" t="s">
        <v>344</v>
      </c>
      <c r="G204" s="242"/>
      <c r="H204" s="245">
        <v>15.77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1" t="s">
        <v>208</v>
      </c>
      <c r="AU204" s="251" t="s">
        <v>82</v>
      </c>
      <c r="AV204" s="14" t="s">
        <v>82</v>
      </c>
      <c r="AW204" s="14" t="s">
        <v>33</v>
      </c>
      <c r="AX204" s="14" t="s">
        <v>72</v>
      </c>
      <c r="AY204" s="251" t="s">
        <v>130</v>
      </c>
    </row>
    <row r="205" s="15" customFormat="1">
      <c r="A205" s="15"/>
      <c r="B205" s="252"/>
      <c r="C205" s="253"/>
      <c r="D205" s="232" t="s">
        <v>208</v>
      </c>
      <c r="E205" s="254" t="s">
        <v>19</v>
      </c>
      <c r="F205" s="255" t="s">
        <v>212</v>
      </c>
      <c r="G205" s="253"/>
      <c r="H205" s="256">
        <v>15.77</v>
      </c>
      <c r="I205" s="257"/>
      <c r="J205" s="253"/>
      <c r="K205" s="253"/>
      <c r="L205" s="258"/>
      <c r="M205" s="259"/>
      <c r="N205" s="260"/>
      <c r="O205" s="260"/>
      <c r="P205" s="260"/>
      <c r="Q205" s="260"/>
      <c r="R205" s="260"/>
      <c r="S205" s="260"/>
      <c r="T205" s="26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2" t="s">
        <v>208</v>
      </c>
      <c r="AU205" s="262" t="s">
        <v>82</v>
      </c>
      <c r="AV205" s="15" t="s">
        <v>144</v>
      </c>
      <c r="AW205" s="15" t="s">
        <v>33</v>
      </c>
      <c r="AX205" s="15" t="s">
        <v>80</v>
      </c>
      <c r="AY205" s="262" t="s">
        <v>130</v>
      </c>
    </row>
    <row r="206" s="2" customFormat="1" ht="21.75" customHeight="1">
      <c r="A206" s="41"/>
      <c r="B206" s="42"/>
      <c r="C206" s="199" t="s">
        <v>345</v>
      </c>
      <c r="D206" s="199" t="s">
        <v>131</v>
      </c>
      <c r="E206" s="200" t="s">
        <v>346</v>
      </c>
      <c r="F206" s="201" t="s">
        <v>347</v>
      </c>
      <c r="G206" s="202" t="s">
        <v>328</v>
      </c>
      <c r="H206" s="203">
        <v>15.77</v>
      </c>
      <c r="I206" s="204"/>
      <c r="J206" s="205">
        <f>ROUND(I206*H206,2)</f>
        <v>0</v>
      </c>
      <c r="K206" s="201" t="s">
        <v>200</v>
      </c>
      <c r="L206" s="47"/>
      <c r="M206" s="206" t="s">
        <v>19</v>
      </c>
      <c r="N206" s="207" t="s">
        <v>43</v>
      </c>
      <c r="O206" s="87"/>
      <c r="P206" s="208">
        <f>O206*H206</f>
        <v>0</v>
      </c>
      <c r="Q206" s="208">
        <v>0.0016199999999999999</v>
      </c>
      <c r="R206" s="208">
        <f>Q206*H206</f>
        <v>0.025547399999999998</v>
      </c>
      <c r="S206" s="208">
        <v>0</v>
      </c>
      <c r="T206" s="209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0" t="s">
        <v>285</v>
      </c>
      <c r="AT206" s="210" t="s">
        <v>131</v>
      </c>
      <c r="AU206" s="210" t="s">
        <v>82</v>
      </c>
      <c r="AY206" s="20" t="s">
        <v>130</v>
      </c>
      <c r="BE206" s="211">
        <f>IF(N206="základní",J206,0)</f>
        <v>0</v>
      </c>
      <c r="BF206" s="211">
        <f>IF(N206="snížená",J206,0)</f>
        <v>0</v>
      </c>
      <c r="BG206" s="211">
        <f>IF(N206="zákl. přenesená",J206,0)</f>
        <v>0</v>
      </c>
      <c r="BH206" s="211">
        <f>IF(N206="sníž. přenesená",J206,0)</f>
        <v>0</v>
      </c>
      <c r="BI206" s="211">
        <f>IF(N206="nulová",J206,0)</f>
        <v>0</v>
      </c>
      <c r="BJ206" s="20" t="s">
        <v>80</v>
      </c>
      <c r="BK206" s="211">
        <f>ROUND(I206*H206,2)</f>
        <v>0</v>
      </c>
      <c r="BL206" s="20" t="s">
        <v>285</v>
      </c>
      <c r="BM206" s="210" t="s">
        <v>348</v>
      </c>
    </row>
    <row r="207" s="2" customFormat="1">
      <c r="A207" s="41"/>
      <c r="B207" s="42"/>
      <c r="C207" s="43"/>
      <c r="D207" s="225" t="s">
        <v>202</v>
      </c>
      <c r="E207" s="43"/>
      <c r="F207" s="226" t="s">
        <v>349</v>
      </c>
      <c r="G207" s="43"/>
      <c r="H207" s="43"/>
      <c r="I207" s="227"/>
      <c r="J207" s="43"/>
      <c r="K207" s="43"/>
      <c r="L207" s="47"/>
      <c r="M207" s="228"/>
      <c r="N207" s="229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202</v>
      </c>
      <c r="AU207" s="20" t="s">
        <v>82</v>
      </c>
    </row>
    <row r="208" s="13" customFormat="1">
      <c r="A208" s="13"/>
      <c r="B208" s="230"/>
      <c r="C208" s="231"/>
      <c r="D208" s="232" t="s">
        <v>208</v>
      </c>
      <c r="E208" s="233" t="s">
        <v>19</v>
      </c>
      <c r="F208" s="234" t="s">
        <v>332</v>
      </c>
      <c r="G208" s="231"/>
      <c r="H208" s="233" t="s">
        <v>19</v>
      </c>
      <c r="I208" s="235"/>
      <c r="J208" s="231"/>
      <c r="K208" s="231"/>
      <c r="L208" s="236"/>
      <c r="M208" s="237"/>
      <c r="N208" s="238"/>
      <c r="O208" s="238"/>
      <c r="P208" s="238"/>
      <c r="Q208" s="238"/>
      <c r="R208" s="238"/>
      <c r="S208" s="238"/>
      <c r="T208" s="23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0" t="s">
        <v>208</v>
      </c>
      <c r="AU208" s="240" t="s">
        <v>82</v>
      </c>
      <c r="AV208" s="13" t="s">
        <v>80</v>
      </c>
      <c r="AW208" s="13" t="s">
        <v>33</v>
      </c>
      <c r="AX208" s="13" t="s">
        <v>72</v>
      </c>
      <c r="AY208" s="240" t="s">
        <v>130</v>
      </c>
    </row>
    <row r="209" s="14" customFormat="1">
      <c r="A209" s="14"/>
      <c r="B209" s="241"/>
      <c r="C209" s="242"/>
      <c r="D209" s="232" t="s">
        <v>208</v>
      </c>
      <c r="E209" s="243" t="s">
        <v>19</v>
      </c>
      <c r="F209" s="244" t="s">
        <v>344</v>
      </c>
      <c r="G209" s="242"/>
      <c r="H209" s="245">
        <v>15.77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1" t="s">
        <v>208</v>
      </c>
      <c r="AU209" s="251" t="s">
        <v>82</v>
      </c>
      <c r="AV209" s="14" t="s">
        <v>82</v>
      </c>
      <c r="AW209" s="14" t="s">
        <v>33</v>
      </c>
      <c r="AX209" s="14" t="s">
        <v>72</v>
      </c>
      <c r="AY209" s="251" t="s">
        <v>130</v>
      </c>
    </row>
    <row r="210" s="15" customFormat="1">
      <c r="A210" s="15"/>
      <c r="B210" s="252"/>
      <c r="C210" s="253"/>
      <c r="D210" s="232" t="s">
        <v>208</v>
      </c>
      <c r="E210" s="254" t="s">
        <v>19</v>
      </c>
      <c r="F210" s="255" t="s">
        <v>212</v>
      </c>
      <c r="G210" s="253"/>
      <c r="H210" s="256">
        <v>15.77</v>
      </c>
      <c r="I210" s="257"/>
      <c r="J210" s="253"/>
      <c r="K210" s="253"/>
      <c r="L210" s="258"/>
      <c r="M210" s="259"/>
      <c r="N210" s="260"/>
      <c r="O210" s="260"/>
      <c r="P210" s="260"/>
      <c r="Q210" s="260"/>
      <c r="R210" s="260"/>
      <c r="S210" s="260"/>
      <c r="T210" s="26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2" t="s">
        <v>208</v>
      </c>
      <c r="AU210" s="262" t="s">
        <v>82</v>
      </c>
      <c r="AV210" s="15" t="s">
        <v>144</v>
      </c>
      <c r="AW210" s="15" t="s">
        <v>33</v>
      </c>
      <c r="AX210" s="15" t="s">
        <v>80</v>
      </c>
      <c r="AY210" s="262" t="s">
        <v>130</v>
      </c>
    </row>
    <row r="211" s="2" customFormat="1" ht="24.15" customHeight="1">
      <c r="A211" s="41"/>
      <c r="B211" s="42"/>
      <c r="C211" s="199" t="s">
        <v>350</v>
      </c>
      <c r="D211" s="199" t="s">
        <v>131</v>
      </c>
      <c r="E211" s="200" t="s">
        <v>351</v>
      </c>
      <c r="F211" s="201" t="s">
        <v>352</v>
      </c>
      <c r="G211" s="202" t="s">
        <v>199</v>
      </c>
      <c r="H211" s="203">
        <v>29.053999999999998</v>
      </c>
      <c r="I211" s="204"/>
      <c r="J211" s="205">
        <f>ROUND(I211*H211,2)</f>
        <v>0</v>
      </c>
      <c r="K211" s="201" t="s">
        <v>200</v>
      </c>
      <c r="L211" s="47"/>
      <c r="M211" s="206" t="s">
        <v>19</v>
      </c>
      <c r="N211" s="207" t="s">
        <v>43</v>
      </c>
      <c r="O211" s="87"/>
      <c r="P211" s="208">
        <f>O211*H211</f>
        <v>0</v>
      </c>
      <c r="Q211" s="208">
        <v>0.010800000000000001</v>
      </c>
      <c r="R211" s="208">
        <f>Q211*H211</f>
        <v>0.31378319999999998</v>
      </c>
      <c r="S211" s="208">
        <v>0</v>
      </c>
      <c r="T211" s="209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0" t="s">
        <v>285</v>
      </c>
      <c r="AT211" s="210" t="s">
        <v>131</v>
      </c>
      <c r="AU211" s="210" t="s">
        <v>82</v>
      </c>
      <c r="AY211" s="20" t="s">
        <v>130</v>
      </c>
      <c r="BE211" s="211">
        <f>IF(N211="základní",J211,0)</f>
        <v>0</v>
      </c>
      <c r="BF211" s="211">
        <f>IF(N211="snížená",J211,0)</f>
        <v>0</v>
      </c>
      <c r="BG211" s="211">
        <f>IF(N211="zákl. přenesená",J211,0)</f>
        <v>0</v>
      </c>
      <c r="BH211" s="211">
        <f>IF(N211="sníž. přenesená",J211,0)</f>
        <v>0</v>
      </c>
      <c r="BI211" s="211">
        <f>IF(N211="nulová",J211,0)</f>
        <v>0</v>
      </c>
      <c r="BJ211" s="20" t="s">
        <v>80</v>
      </c>
      <c r="BK211" s="211">
        <f>ROUND(I211*H211,2)</f>
        <v>0</v>
      </c>
      <c r="BL211" s="20" t="s">
        <v>285</v>
      </c>
      <c r="BM211" s="210" t="s">
        <v>353</v>
      </c>
    </row>
    <row r="212" s="2" customFormat="1">
      <c r="A212" s="41"/>
      <c r="B212" s="42"/>
      <c r="C212" s="43"/>
      <c r="D212" s="225" t="s">
        <v>202</v>
      </c>
      <c r="E212" s="43"/>
      <c r="F212" s="226" t="s">
        <v>354</v>
      </c>
      <c r="G212" s="43"/>
      <c r="H212" s="43"/>
      <c r="I212" s="227"/>
      <c r="J212" s="43"/>
      <c r="K212" s="43"/>
      <c r="L212" s="47"/>
      <c r="M212" s="228"/>
      <c r="N212" s="229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202</v>
      </c>
      <c r="AU212" s="20" t="s">
        <v>82</v>
      </c>
    </row>
    <row r="213" s="13" customFormat="1">
      <c r="A213" s="13"/>
      <c r="B213" s="230"/>
      <c r="C213" s="231"/>
      <c r="D213" s="232" t="s">
        <v>208</v>
      </c>
      <c r="E213" s="233" t="s">
        <v>19</v>
      </c>
      <c r="F213" s="234" t="s">
        <v>294</v>
      </c>
      <c r="G213" s="231"/>
      <c r="H213" s="233" t="s">
        <v>19</v>
      </c>
      <c r="I213" s="235"/>
      <c r="J213" s="231"/>
      <c r="K213" s="231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208</v>
      </c>
      <c r="AU213" s="240" t="s">
        <v>82</v>
      </c>
      <c r="AV213" s="13" t="s">
        <v>80</v>
      </c>
      <c r="AW213" s="13" t="s">
        <v>33</v>
      </c>
      <c r="AX213" s="13" t="s">
        <v>72</v>
      </c>
      <c r="AY213" s="240" t="s">
        <v>130</v>
      </c>
    </row>
    <row r="214" s="14" customFormat="1">
      <c r="A214" s="14"/>
      <c r="B214" s="241"/>
      <c r="C214" s="242"/>
      <c r="D214" s="232" t="s">
        <v>208</v>
      </c>
      <c r="E214" s="243" t="s">
        <v>19</v>
      </c>
      <c r="F214" s="244" t="s">
        <v>355</v>
      </c>
      <c r="G214" s="242"/>
      <c r="H214" s="245">
        <v>13.127000000000001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1" t="s">
        <v>208</v>
      </c>
      <c r="AU214" s="251" t="s">
        <v>82</v>
      </c>
      <c r="AV214" s="14" t="s">
        <v>82</v>
      </c>
      <c r="AW214" s="14" t="s">
        <v>33</v>
      </c>
      <c r="AX214" s="14" t="s">
        <v>72</v>
      </c>
      <c r="AY214" s="251" t="s">
        <v>130</v>
      </c>
    </row>
    <row r="215" s="14" customFormat="1">
      <c r="A215" s="14"/>
      <c r="B215" s="241"/>
      <c r="C215" s="242"/>
      <c r="D215" s="232" t="s">
        <v>208</v>
      </c>
      <c r="E215" s="243" t="s">
        <v>19</v>
      </c>
      <c r="F215" s="244" t="s">
        <v>356</v>
      </c>
      <c r="G215" s="242"/>
      <c r="H215" s="245">
        <v>15.927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1" t="s">
        <v>208</v>
      </c>
      <c r="AU215" s="251" t="s">
        <v>82</v>
      </c>
      <c r="AV215" s="14" t="s">
        <v>82</v>
      </c>
      <c r="AW215" s="14" t="s">
        <v>33</v>
      </c>
      <c r="AX215" s="14" t="s">
        <v>72</v>
      </c>
      <c r="AY215" s="251" t="s">
        <v>130</v>
      </c>
    </row>
    <row r="216" s="15" customFormat="1">
      <c r="A216" s="15"/>
      <c r="B216" s="252"/>
      <c r="C216" s="253"/>
      <c r="D216" s="232" t="s">
        <v>208</v>
      </c>
      <c r="E216" s="254" t="s">
        <v>19</v>
      </c>
      <c r="F216" s="255" t="s">
        <v>212</v>
      </c>
      <c r="G216" s="253"/>
      <c r="H216" s="256">
        <v>29.053999999999998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2" t="s">
        <v>208</v>
      </c>
      <c r="AU216" s="262" t="s">
        <v>82</v>
      </c>
      <c r="AV216" s="15" t="s">
        <v>144</v>
      </c>
      <c r="AW216" s="15" t="s">
        <v>33</v>
      </c>
      <c r="AX216" s="15" t="s">
        <v>80</v>
      </c>
      <c r="AY216" s="262" t="s">
        <v>130</v>
      </c>
    </row>
    <row r="217" s="2" customFormat="1" ht="37.8" customHeight="1">
      <c r="A217" s="41"/>
      <c r="B217" s="42"/>
      <c r="C217" s="199" t="s">
        <v>357</v>
      </c>
      <c r="D217" s="199" t="s">
        <v>131</v>
      </c>
      <c r="E217" s="200" t="s">
        <v>358</v>
      </c>
      <c r="F217" s="201" t="s">
        <v>359</v>
      </c>
      <c r="G217" s="202" t="s">
        <v>199</v>
      </c>
      <c r="H217" s="203">
        <v>456.69600000000003</v>
      </c>
      <c r="I217" s="204"/>
      <c r="J217" s="205">
        <f>ROUND(I217*H217,2)</f>
        <v>0</v>
      </c>
      <c r="K217" s="201" t="s">
        <v>200</v>
      </c>
      <c r="L217" s="47"/>
      <c r="M217" s="206" t="s">
        <v>19</v>
      </c>
      <c r="N217" s="207" t="s">
        <v>43</v>
      </c>
      <c r="O217" s="87"/>
      <c r="P217" s="208">
        <f>O217*H217</f>
        <v>0</v>
      </c>
      <c r="Q217" s="208">
        <v>5.0000000000000002E-05</v>
      </c>
      <c r="R217" s="208">
        <f>Q217*H217</f>
        <v>0.022834800000000002</v>
      </c>
      <c r="S217" s="208">
        <v>0</v>
      </c>
      <c r="T217" s="209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0" t="s">
        <v>285</v>
      </c>
      <c r="AT217" s="210" t="s">
        <v>131</v>
      </c>
      <c r="AU217" s="210" t="s">
        <v>82</v>
      </c>
      <c r="AY217" s="20" t="s">
        <v>130</v>
      </c>
      <c r="BE217" s="211">
        <f>IF(N217="základní",J217,0)</f>
        <v>0</v>
      </c>
      <c r="BF217" s="211">
        <f>IF(N217="snížená",J217,0)</f>
        <v>0</v>
      </c>
      <c r="BG217" s="211">
        <f>IF(N217="zákl. přenesená",J217,0)</f>
        <v>0</v>
      </c>
      <c r="BH217" s="211">
        <f>IF(N217="sníž. přenesená",J217,0)</f>
        <v>0</v>
      </c>
      <c r="BI217" s="211">
        <f>IF(N217="nulová",J217,0)</f>
        <v>0</v>
      </c>
      <c r="BJ217" s="20" t="s">
        <v>80</v>
      </c>
      <c r="BK217" s="211">
        <f>ROUND(I217*H217,2)</f>
        <v>0</v>
      </c>
      <c r="BL217" s="20" t="s">
        <v>285</v>
      </c>
      <c r="BM217" s="210" t="s">
        <v>360</v>
      </c>
    </row>
    <row r="218" s="2" customFormat="1">
      <c r="A218" s="41"/>
      <c r="B218" s="42"/>
      <c r="C218" s="43"/>
      <c r="D218" s="225" t="s">
        <v>202</v>
      </c>
      <c r="E218" s="43"/>
      <c r="F218" s="226" t="s">
        <v>361</v>
      </c>
      <c r="G218" s="43"/>
      <c r="H218" s="43"/>
      <c r="I218" s="227"/>
      <c r="J218" s="43"/>
      <c r="K218" s="43"/>
      <c r="L218" s="47"/>
      <c r="M218" s="228"/>
      <c r="N218" s="229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202</v>
      </c>
      <c r="AU218" s="20" t="s">
        <v>82</v>
      </c>
    </row>
    <row r="219" s="13" customFormat="1">
      <c r="A219" s="13"/>
      <c r="B219" s="230"/>
      <c r="C219" s="231"/>
      <c r="D219" s="232" t="s">
        <v>208</v>
      </c>
      <c r="E219" s="233" t="s">
        <v>19</v>
      </c>
      <c r="F219" s="234" t="s">
        <v>362</v>
      </c>
      <c r="G219" s="231"/>
      <c r="H219" s="233" t="s">
        <v>19</v>
      </c>
      <c r="I219" s="235"/>
      <c r="J219" s="231"/>
      <c r="K219" s="231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208</v>
      </c>
      <c r="AU219" s="240" t="s">
        <v>82</v>
      </c>
      <c r="AV219" s="13" t="s">
        <v>80</v>
      </c>
      <c r="AW219" s="13" t="s">
        <v>33</v>
      </c>
      <c r="AX219" s="13" t="s">
        <v>72</v>
      </c>
      <c r="AY219" s="240" t="s">
        <v>130</v>
      </c>
    </row>
    <row r="220" s="14" customFormat="1">
      <c r="A220" s="14"/>
      <c r="B220" s="241"/>
      <c r="C220" s="242"/>
      <c r="D220" s="232" t="s">
        <v>208</v>
      </c>
      <c r="E220" s="243" t="s">
        <v>19</v>
      </c>
      <c r="F220" s="244" t="s">
        <v>363</v>
      </c>
      <c r="G220" s="242"/>
      <c r="H220" s="245">
        <v>417.89600000000002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1" t="s">
        <v>208</v>
      </c>
      <c r="AU220" s="251" t="s">
        <v>82</v>
      </c>
      <c r="AV220" s="14" t="s">
        <v>82</v>
      </c>
      <c r="AW220" s="14" t="s">
        <v>33</v>
      </c>
      <c r="AX220" s="14" t="s">
        <v>72</v>
      </c>
      <c r="AY220" s="251" t="s">
        <v>130</v>
      </c>
    </row>
    <row r="221" s="16" customFormat="1">
      <c r="A221" s="16"/>
      <c r="B221" s="273"/>
      <c r="C221" s="274"/>
      <c r="D221" s="232" t="s">
        <v>208</v>
      </c>
      <c r="E221" s="275" t="s">
        <v>19</v>
      </c>
      <c r="F221" s="276" t="s">
        <v>364</v>
      </c>
      <c r="G221" s="274"/>
      <c r="H221" s="277">
        <v>417.89600000000002</v>
      </c>
      <c r="I221" s="278"/>
      <c r="J221" s="274"/>
      <c r="K221" s="274"/>
      <c r="L221" s="279"/>
      <c r="M221" s="280"/>
      <c r="N221" s="281"/>
      <c r="O221" s="281"/>
      <c r="P221" s="281"/>
      <c r="Q221" s="281"/>
      <c r="R221" s="281"/>
      <c r="S221" s="281"/>
      <c r="T221" s="282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83" t="s">
        <v>208</v>
      </c>
      <c r="AU221" s="283" t="s">
        <v>82</v>
      </c>
      <c r="AV221" s="16" t="s">
        <v>140</v>
      </c>
      <c r="AW221" s="16" t="s">
        <v>33</v>
      </c>
      <c r="AX221" s="16" t="s">
        <v>72</v>
      </c>
      <c r="AY221" s="283" t="s">
        <v>130</v>
      </c>
    </row>
    <row r="222" s="14" customFormat="1">
      <c r="A222" s="14"/>
      <c r="B222" s="241"/>
      <c r="C222" s="242"/>
      <c r="D222" s="232" t="s">
        <v>208</v>
      </c>
      <c r="E222" s="243" t="s">
        <v>19</v>
      </c>
      <c r="F222" s="244" t="s">
        <v>365</v>
      </c>
      <c r="G222" s="242"/>
      <c r="H222" s="245">
        <v>38.799999999999997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1" t="s">
        <v>208</v>
      </c>
      <c r="AU222" s="251" t="s">
        <v>82</v>
      </c>
      <c r="AV222" s="14" t="s">
        <v>82</v>
      </c>
      <c r="AW222" s="14" t="s">
        <v>33</v>
      </c>
      <c r="AX222" s="14" t="s">
        <v>72</v>
      </c>
      <c r="AY222" s="251" t="s">
        <v>130</v>
      </c>
    </row>
    <row r="223" s="16" customFormat="1">
      <c r="A223" s="16"/>
      <c r="B223" s="273"/>
      <c r="C223" s="274"/>
      <c r="D223" s="232" t="s">
        <v>208</v>
      </c>
      <c r="E223" s="275" t="s">
        <v>19</v>
      </c>
      <c r="F223" s="276" t="s">
        <v>364</v>
      </c>
      <c r="G223" s="274"/>
      <c r="H223" s="277">
        <v>38.799999999999997</v>
      </c>
      <c r="I223" s="278"/>
      <c r="J223" s="274"/>
      <c r="K223" s="274"/>
      <c r="L223" s="279"/>
      <c r="M223" s="280"/>
      <c r="N223" s="281"/>
      <c r="O223" s="281"/>
      <c r="P223" s="281"/>
      <c r="Q223" s="281"/>
      <c r="R223" s="281"/>
      <c r="S223" s="281"/>
      <c r="T223" s="282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83" t="s">
        <v>208</v>
      </c>
      <c r="AU223" s="283" t="s">
        <v>82</v>
      </c>
      <c r="AV223" s="16" t="s">
        <v>140</v>
      </c>
      <c r="AW223" s="16" t="s">
        <v>33</v>
      </c>
      <c r="AX223" s="16" t="s">
        <v>72</v>
      </c>
      <c r="AY223" s="283" t="s">
        <v>130</v>
      </c>
    </row>
    <row r="224" s="15" customFormat="1">
      <c r="A224" s="15"/>
      <c r="B224" s="252"/>
      <c r="C224" s="253"/>
      <c r="D224" s="232" t="s">
        <v>208</v>
      </c>
      <c r="E224" s="254" t="s">
        <v>19</v>
      </c>
      <c r="F224" s="255" t="s">
        <v>212</v>
      </c>
      <c r="G224" s="253"/>
      <c r="H224" s="256">
        <v>456.69600000000003</v>
      </c>
      <c r="I224" s="257"/>
      <c r="J224" s="253"/>
      <c r="K224" s="253"/>
      <c r="L224" s="258"/>
      <c r="M224" s="259"/>
      <c r="N224" s="260"/>
      <c r="O224" s="260"/>
      <c r="P224" s="260"/>
      <c r="Q224" s="260"/>
      <c r="R224" s="260"/>
      <c r="S224" s="260"/>
      <c r="T224" s="26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2" t="s">
        <v>208</v>
      </c>
      <c r="AU224" s="262" t="s">
        <v>82</v>
      </c>
      <c r="AV224" s="15" t="s">
        <v>144</v>
      </c>
      <c r="AW224" s="15" t="s">
        <v>33</v>
      </c>
      <c r="AX224" s="15" t="s">
        <v>80</v>
      </c>
      <c r="AY224" s="262" t="s">
        <v>130</v>
      </c>
    </row>
    <row r="225" s="2" customFormat="1" ht="37.8" customHeight="1">
      <c r="A225" s="41"/>
      <c r="B225" s="42"/>
      <c r="C225" s="199" t="s">
        <v>366</v>
      </c>
      <c r="D225" s="199" t="s">
        <v>131</v>
      </c>
      <c r="E225" s="200" t="s">
        <v>367</v>
      </c>
      <c r="F225" s="201" t="s">
        <v>368</v>
      </c>
      <c r="G225" s="202" t="s">
        <v>199</v>
      </c>
      <c r="H225" s="203">
        <v>103.12000000000001</v>
      </c>
      <c r="I225" s="204"/>
      <c r="J225" s="205">
        <f>ROUND(I225*H225,2)</f>
        <v>0</v>
      </c>
      <c r="K225" s="201" t="s">
        <v>200</v>
      </c>
      <c r="L225" s="47"/>
      <c r="M225" s="206" t="s">
        <v>19</v>
      </c>
      <c r="N225" s="207" t="s">
        <v>43</v>
      </c>
      <c r="O225" s="87"/>
      <c r="P225" s="208">
        <f>O225*H225</f>
        <v>0</v>
      </c>
      <c r="Q225" s="208">
        <v>0.00010000000000000001</v>
      </c>
      <c r="R225" s="208">
        <f>Q225*H225</f>
        <v>0.010312000000000002</v>
      </c>
      <c r="S225" s="208">
        <v>0</v>
      </c>
      <c r="T225" s="209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0" t="s">
        <v>285</v>
      </c>
      <c r="AT225" s="210" t="s">
        <v>131</v>
      </c>
      <c r="AU225" s="210" t="s">
        <v>82</v>
      </c>
      <c r="AY225" s="20" t="s">
        <v>130</v>
      </c>
      <c r="BE225" s="211">
        <f>IF(N225="základní",J225,0)</f>
        <v>0</v>
      </c>
      <c r="BF225" s="211">
        <f>IF(N225="snížená",J225,0)</f>
        <v>0</v>
      </c>
      <c r="BG225" s="211">
        <f>IF(N225="zákl. přenesená",J225,0)</f>
        <v>0</v>
      </c>
      <c r="BH225" s="211">
        <f>IF(N225="sníž. přenesená",J225,0)</f>
        <v>0</v>
      </c>
      <c r="BI225" s="211">
        <f>IF(N225="nulová",J225,0)</f>
        <v>0</v>
      </c>
      <c r="BJ225" s="20" t="s">
        <v>80</v>
      </c>
      <c r="BK225" s="211">
        <f>ROUND(I225*H225,2)</f>
        <v>0</v>
      </c>
      <c r="BL225" s="20" t="s">
        <v>285</v>
      </c>
      <c r="BM225" s="210" t="s">
        <v>369</v>
      </c>
    </row>
    <row r="226" s="2" customFormat="1">
      <c r="A226" s="41"/>
      <c r="B226" s="42"/>
      <c r="C226" s="43"/>
      <c r="D226" s="225" t="s">
        <v>202</v>
      </c>
      <c r="E226" s="43"/>
      <c r="F226" s="226" t="s">
        <v>370</v>
      </c>
      <c r="G226" s="43"/>
      <c r="H226" s="43"/>
      <c r="I226" s="227"/>
      <c r="J226" s="43"/>
      <c r="K226" s="43"/>
      <c r="L226" s="47"/>
      <c r="M226" s="228"/>
      <c r="N226" s="229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202</v>
      </c>
      <c r="AU226" s="20" t="s">
        <v>82</v>
      </c>
    </row>
    <row r="227" s="13" customFormat="1">
      <c r="A227" s="13"/>
      <c r="B227" s="230"/>
      <c r="C227" s="231"/>
      <c r="D227" s="232" t="s">
        <v>208</v>
      </c>
      <c r="E227" s="233" t="s">
        <v>19</v>
      </c>
      <c r="F227" s="234" t="s">
        <v>362</v>
      </c>
      <c r="G227" s="231"/>
      <c r="H227" s="233" t="s">
        <v>19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208</v>
      </c>
      <c r="AU227" s="240" t="s">
        <v>82</v>
      </c>
      <c r="AV227" s="13" t="s">
        <v>80</v>
      </c>
      <c r="AW227" s="13" t="s">
        <v>33</v>
      </c>
      <c r="AX227" s="13" t="s">
        <v>72</v>
      </c>
      <c r="AY227" s="240" t="s">
        <v>130</v>
      </c>
    </row>
    <row r="228" s="14" customFormat="1">
      <c r="A228" s="14"/>
      <c r="B228" s="241"/>
      <c r="C228" s="242"/>
      <c r="D228" s="232" t="s">
        <v>208</v>
      </c>
      <c r="E228" s="243" t="s">
        <v>19</v>
      </c>
      <c r="F228" s="244" t="s">
        <v>371</v>
      </c>
      <c r="G228" s="242"/>
      <c r="H228" s="245">
        <v>81.379999999999995</v>
      </c>
      <c r="I228" s="246"/>
      <c r="J228" s="242"/>
      <c r="K228" s="242"/>
      <c r="L228" s="247"/>
      <c r="M228" s="248"/>
      <c r="N228" s="249"/>
      <c r="O228" s="249"/>
      <c r="P228" s="249"/>
      <c r="Q228" s="249"/>
      <c r="R228" s="249"/>
      <c r="S228" s="249"/>
      <c r="T228" s="25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1" t="s">
        <v>208</v>
      </c>
      <c r="AU228" s="251" t="s">
        <v>82</v>
      </c>
      <c r="AV228" s="14" t="s">
        <v>82</v>
      </c>
      <c r="AW228" s="14" t="s">
        <v>33</v>
      </c>
      <c r="AX228" s="14" t="s">
        <v>72</v>
      </c>
      <c r="AY228" s="251" t="s">
        <v>130</v>
      </c>
    </row>
    <row r="229" s="16" customFormat="1">
      <c r="A229" s="16"/>
      <c r="B229" s="273"/>
      <c r="C229" s="274"/>
      <c r="D229" s="232" t="s">
        <v>208</v>
      </c>
      <c r="E229" s="275" t="s">
        <v>19</v>
      </c>
      <c r="F229" s="276" t="s">
        <v>364</v>
      </c>
      <c r="G229" s="274"/>
      <c r="H229" s="277">
        <v>81.379999999999995</v>
      </c>
      <c r="I229" s="278"/>
      <c r="J229" s="274"/>
      <c r="K229" s="274"/>
      <c r="L229" s="279"/>
      <c r="M229" s="280"/>
      <c r="N229" s="281"/>
      <c r="O229" s="281"/>
      <c r="P229" s="281"/>
      <c r="Q229" s="281"/>
      <c r="R229" s="281"/>
      <c r="S229" s="281"/>
      <c r="T229" s="282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83" t="s">
        <v>208</v>
      </c>
      <c r="AU229" s="283" t="s">
        <v>82</v>
      </c>
      <c r="AV229" s="16" t="s">
        <v>140</v>
      </c>
      <c r="AW229" s="16" t="s">
        <v>33</v>
      </c>
      <c r="AX229" s="16" t="s">
        <v>72</v>
      </c>
      <c r="AY229" s="283" t="s">
        <v>130</v>
      </c>
    </row>
    <row r="230" s="14" customFormat="1">
      <c r="A230" s="14"/>
      <c r="B230" s="241"/>
      <c r="C230" s="242"/>
      <c r="D230" s="232" t="s">
        <v>208</v>
      </c>
      <c r="E230" s="243" t="s">
        <v>19</v>
      </c>
      <c r="F230" s="244" t="s">
        <v>372</v>
      </c>
      <c r="G230" s="242"/>
      <c r="H230" s="245">
        <v>21.739999999999998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1" t="s">
        <v>208</v>
      </c>
      <c r="AU230" s="251" t="s">
        <v>82</v>
      </c>
      <c r="AV230" s="14" t="s">
        <v>82</v>
      </c>
      <c r="AW230" s="14" t="s">
        <v>33</v>
      </c>
      <c r="AX230" s="14" t="s">
        <v>72</v>
      </c>
      <c r="AY230" s="251" t="s">
        <v>130</v>
      </c>
    </row>
    <row r="231" s="16" customFormat="1">
      <c r="A231" s="16"/>
      <c r="B231" s="273"/>
      <c r="C231" s="274"/>
      <c r="D231" s="232" t="s">
        <v>208</v>
      </c>
      <c r="E231" s="275" t="s">
        <v>19</v>
      </c>
      <c r="F231" s="276" t="s">
        <v>364</v>
      </c>
      <c r="G231" s="274"/>
      <c r="H231" s="277">
        <v>21.739999999999998</v>
      </c>
      <c r="I231" s="278"/>
      <c r="J231" s="274"/>
      <c r="K231" s="274"/>
      <c r="L231" s="279"/>
      <c r="M231" s="280"/>
      <c r="N231" s="281"/>
      <c r="O231" s="281"/>
      <c r="P231" s="281"/>
      <c r="Q231" s="281"/>
      <c r="R231" s="281"/>
      <c r="S231" s="281"/>
      <c r="T231" s="282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83" t="s">
        <v>208</v>
      </c>
      <c r="AU231" s="283" t="s">
        <v>82</v>
      </c>
      <c r="AV231" s="16" t="s">
        <v>140</v>
      </c>
      <c r="AW231" s="16" t="s">
        <v>33</v>
      </c>
      <c r="AX231" s="16" t="s">
        <v>72</v>
      </c>
      <c r="AY231" s="283" t="s">
        <v>130</v>
      </c>
    </row>
    <row r="232" s="15" customFormat="1">
      <c r="A232" s="15"/>
      <c r="B232" s="252"/>
      <c r="C232" s="253"/>
      <c r="D232" s="232" t="s">
        <v>208</v>
      </c>
      <c r="E232" s="254" t="s">
        <v>19</v>
      </c>
      <c r="F232" s="255" t="s">
        <v>212</v>
      </c>
      <c r="G232" s="253"/>
      <c r="H232" s="256">
        <v>103.12000000000001</v>
      </c>
      <c r="I232" s="257"/>
      <c r="J232" s="253"/>
      <c r="K232" s="253"/>
      <c r="L232" s="258"/>
      <c r="M232" s="259"/>
      <c r="N232" s="260"/>
      <c r="O232" s="260"/>
      <c r="P232" s="260"/>
      <c r="Q232" s="260"/>
      <c r="R232" s="260"/>
      <c r="S232" s="260"/>
      <c r="T232" s="26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2" t="s">
        <v>208</v>
      </c>
      <c r="AU232" s="262" t="s">
        <v>82</v>
      </c>
      <c r="AV232" s="15" t="s">
        <v>144</v>
      </c>
      <c r="AW232" s="15" t="s">
        <v>33</v>
      </c>
      <c r="AX232" s="15" t="s">
        <v>80</v>
      </c>
      <c r="AY232" s="262" t="s">
        <v>130</v>
      </c>
    </row>
    <row r="233" s="2" customFormat="1" ht="37.8" customHeight="1">
      <c r="A233" s="41"/>
      <c r="B233" s="42"/>
      <c r="C233" s="199" t="s">
        <v>373</v>
      </c>
      <c r="D233" s="199" t="s">
        <v>131</v>
      </c>
      <c r="E233" s="200" t="s">
        <v>374</v>
      </c>
      <c r="F233" s="201" t="s">
        <v>375</v>
      </c>
      <c r="G233" s="202" t="s">
        <v>199</v>
      </c>
      <c r="H233" s="203">
        <v>31.02</v>
      </c>
      <c r="I233" s="204"/>
      <c r="J233" s="205">
        <f>ROUND(I233*H233,2)</f>
        <v>0</v>
      </c>
      <c r="K233" s="201" t="s">
        <v>200</v>
      </c>
      <c r="L233" s="47"/>
      <c r="M233" s="206" t="s">
        <v>19</v>
      </c>
      <c r="N233" s="207" t="s">
        <v>43</v>
      </c>
      <c r="O233" s="87"/>
      <c r="P233" s="208">
        <f>O233*H233</f>
        <v>0</v>
      </c>
      <c r="Q233" s="208">
        <v>0.00014999999999999999</v>
      </c>
      <c r="R233" s="208">
        <f>Q233*H233</f>
        <v>0.0046529999999999992</v>
      </c>
      <c r="S233" s="208">
        <v>0</v>
      </c>
      <c r="T233" s="209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0" t="s">
        <v>285</v>
      </c>
      <c r="AT233" s="210" t="s">
        <v>131</v>
      </c>
      <c r="AU233" s="210" t="s">
        <v>82</v>
      </c>
      <c r="AY233" s="20" t="s">
        <v>130</v>
      </c>
      <c r="BE233" s="211">
        <f>IF(N233="základní",J233,0)</f>
        <v>0</v>
      </c>
      <c r="BF233" s="211">
        <f>IF(N233="snížená",J233,0)</f>
        <v>0</v>
      </c>
      <c r="BG233" s="211">
        <f>IF(N233="zákl. přenesená",J233,0)</f>
        <v>0</v>
      </c>
      <c r="BH233" s="211">
        <f>IF(N233="sníž. přenesená",J233,0)</f>
        <v>0</v>
      </c>
      <c r="BI233" s="211">
        <f>IF(N233="nulová",J233,0)</f>
        <v>0</v>
      </c>
      <c r="BJ233" s="20" t="s">
        <v>80</v>
      </c>
      <c r="BK233" s="211">
        <f>ROUND(I233*H233,2)</f>
        <v>0</v>
      </c>
      <c r="BL233" s="20" t="s">
        <v>285</v>
      </c>
      <c r="BM233" s="210" t="s">
        <v>376</v>
      </c>
    </row>
    <row r="234" s="2" customFormat="1">
      <c r="A234" s="41"/>
      <c r="B234" s="42"/>
      <c r="C234" s="43"/>
      <c r="D234" s="225" t="s">
        <v>202</v>
      </c>
      <c r="E234" s="43"/>
      <c r="F234" s="226" t="s">
        <v>377</v>
      </c>
      <c r="G234" s="43"/>
      <c r="H234" s="43"/>
      <c r="I234" s="227"/>
      <c r="J234" s="43"/>
      <c r="K234" s="43"/>
      <c r="L234" s="47"/>
      <c r="M234" s="228"/>
      <c r="N234" s="229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202</v>
      </c>
      <c r="AU234" s="20" t="s">
        <v>82</v>
      </c>
    </row>
    <row r="235" s="13" customFormat="1">
      <c r="A235" s="13"/>
      <c r="B235" s="230"/>
      <c r="C235" s="231"/>
      <c r="D235" s="232" t="s">
        <v>208</v>
      </c>
      <c r="E235" s="233" t="s">
        <v>19</v>
      </c>
      <c r="F235" s="234" t="s">
        <v>362</v>
      </c>
      <c r="G235" s="231"/>
      <c r="H235" s="233" t="s">
        <v>19</v>
      </c>
      <c r="I235" s="235"/>
      <c r="J235" s="231"/>
      <c r="K235" s="231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208</v>
      </c>
      <c r="AU235" s="240" t="s">
        <v>82</v>
      </c>
      <c r="AV235" s="13" t="s">
        <v>80</v>
      </c>
      <c r="AW235" s="13" t="s">
        <v>33</v>
      </c>
      <c r="AX235" s="13" t="s">
        <v>72</v>
      </c>
      <c r="AY235" s="240" t="s">
        <v>130</v>
      </c>
    </row>
    <row r="236" s="14" customFormat="1">
      <c r="A236" s="14"/>
      <c r="B236" s="241"/>
      <c r="C236" s="242"/>
      <c r="D236" s="232" t="s">
        <v>208</v>
      </c>
      <c r="E236" s="243" t="s">
        <v>19</v>
      </c>
      <c r="F236" s="244" t="s">
        <v>378</v>
      </c>
      <c r="G236" s="242"/>
      <c r="H236" s="245">
        <v>15.6</v>
      </c>
      <c r="I236" s="246"/>
      <c r="J236" s="242"/>
      <c r="K236" s="242"/>
      <c r="L236" s="247"/>
      <c r="M236" s="248"/>
      <c r="N236" s="249"/>
      <c r="O236" s="249"/>
      <c r="P236" s="249"/>
      <c r="Q236" s="249"/>
      <c r="R236" s="249"/>
      <c r="S236" s="249"/>
      <c r="T236" s="25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1" t="s">
        <v>208</v>
      </c>
      <c r="AU236" s="251" t="s">
        <v>82</v>
      </c>
      <c r="AV236" s="14" t="s">
        <v>82</v>
      </c>
      <c r="AW236" s="14" t="s">
        <v>33</v>
      </c>
      <c r="AX236" s="14" t="s">
        <v>72</v>
      </c>
      <c r="AY236" s="251" t="s">
        <v>130</v>
      </c>
    </row>
    <row r="237" s="16" customFormat="1">
      <c r="A237" s="16"/>
      <c r="B237" s="273"/>
      <c r="C237" s="274"/>
      <c r="D237" s="232" t="s">
        <v>208</v>
      </c>
      <c r="E237" s="275" t="s">
        <v>19</v>
      </c>
      <c r="F237" s="276" t="s">
        <v>364</v>
      </c>
      <c r="G237" s="274"/>
      <c r="H237" s="277">
        <v>15.6</v>
      </c>
      <c r="I237" s="278"/>
      <c r="J237" s="274"/>
      <c r="K237" s="274"/>
      <c r="L237" s="279"/>
      <c r="M237" s="280"/>
      <c r="N237" s="281"/>
      <c r="O237" s="281"/>
      <c r="P237" s="281"/>
      <c r="Q237" s="281"/>
      <c r="R237" s="281"/>
      <c r="S237" s="281"/>
      <c r="T237" s="282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283" t="s">
        <v>208</v>
      </c>
      <c r="AU237" s="283" t="s">
        <v>82</v>
      </c>
      <c r="AV237" s="16" t="s">
        <v>140</v>
      </c>
      <c r="AW237" s="16" t="s">
        <v>33</v>
      </c>
      <c r="AX237" s="16" t="s">
        <v>72</v>
      </c>
      <c r="AY237" s="283" t="s">
        <v>130</v>
      </c>
    </row>
    <row r="238" s="14" customFormat="1">
      <c r="A238" s="14"/>
      <c r="B238" s="241"/>
      <c r="C238" s="242"/>
      <c r="D238" s="232" t="s">
        <v>208</v>
      </c>
      <c r="E238" s="243" t="s">
        <v>19</v>
      </c>
      <c r="F238" s="244" t="s">
        <v>379</v>
      </c>
      <c r="G238" s="242"/>
      <c r="H238" s="245">
        <v>15.42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1" t="s">
        <v>208</v>
      </c>
      <c r="AU238" s="251" t="s">
        <v>82</v>
      </c>
      <c r="AV238" s="14" t="s">
        <v>82</v>
      </c>
      <c r="AW238" s="14" t="s">
        <v>33</v>
      </c>
      <c r="AX238" s="14" t="s">
        <v>72</v>
      </c>
      <c r="AY238" s="251" t="s">
        <v>130</v>
      </c>
    </row>
    <row r="239" s="16" customFormat="1">
      <c r="A239" s="16"/>
      <c r="B239" s="273"/>
      <c r="C239" s="274"/>
      <c r="D239" s="232" t="s">
        <v>208</v>
      </c>
      <c r="E239" s="275" t="s">
        <v>19</v>
      </c>
      <c r="F239" s="276" t="s">
        <v>364</v>
      </c>
      <c r="G239" s="274"/>
      <c r="H239" s="277">
        <v>15.42</v>
      </c>
      <c r="I239" s="278"/>
      <c r="J239" s="274"/>
      <c r="K239" s="274"/>
      <c r="L239" s="279"/>
      <c r="M239" s="280"/>
      <c r="N239" s="281"/>
      <c r="O239" s="281"/>
      <c r="P239" s="281"/>
      <c r="Q239" s="281"/>
      <c r="R239" s="281"/>
      <c r="S239" s="281"/>
      <c r="T239" s="282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83" t="s">
        <v>208</v>
      </c>
      <c r="AU239" s="283" t="s">
        <v>82</v>
      </c>
      <c r="AV239" s="16" t="s">
        <v>140</v>
      </c>
      <c r="AW239" s="16" t="s">
        <v>33</v>
      </c>
      <c r="AX239" s="16" t="s">
        <v>72</v>
      </c>
      <c r="AY239" s="283" t="s">
        <v>130</v>
      </c>
    </row>
    <row r="240" s="15" customFormat="1">
      <c r="A240" s="15"/>
      <c r="B240" s="252"/>
      <c r="C240" s="253"/>
      <c r="D240" s="232" t="s">
        <v>208</v>
      </c>
      <c r="E240" s="254" t="s">
        <v>19</v>
      </c>
      <c r="F240" s="255" t="s">
        <v>212</v>
      </c>
      <c r="G240" s="253"/>
      <c r="H240" s="256">
        <v>31.02</v>
      </c>
      <c r="I240" s="257"/>
      <c r="J240" s="253"/>
      <c r="K240" s="253"/>
      <c r="L240" s="258"/>
      <c r="M240" s="259"/>
      <c r="N240" s="260"/>
      <c r="O240" s="260"/>
      <c r="P240" s="260"/>
      <c r="Q240" s="260"/>
      <c r="R240" s="260"/>
      <c r="S240" s="260"/>
      <c r="T240" s="26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2" t="s">
        <v>208</v>
      </c>
      <c r="AU240" s="262" t="s">
        <v>82</v>
      </c>
      <c r="AV240" s="15" t="s">
        <v>144</v>
      </c>
      <c r="AW240" s="15" t="s">
        <v>33</v>
      </c>
      <c r="AX240" s="15" t="s">
        <v>80</v>
      </c>
      <c r="AY240" s="262" t="s">
        <v>130</v>
      </c>
    </row>
    <row r="241" s="2" customFormat="1" ht="21.75" customHeight="1">
      <c r="A241" s="41"/>
      <c r="B241" s="42"/>
      <c r="C241" s="263" t="s">
        <v>380</v>
      </c>
      <c r="D241" s="263" t="s">
        <v>213</v>
      </c>
      <c r="E241" s="264" t="s">
        <v>381</v>
      </c>
      <c r="F241" s="265" t="s">
        <v>382</v>
      </c>
      <c r="G241" s="266" t="s">
        <v>199</v>
      </c>
      <c r="H241" s="267">
        <v>829.65700000000004</v>
      </c>
      <c r="I241" s="268"/>
      <c r="J241" s="269">
        <f>ROUND(I241*H241,2)</f>
        <v>0</v>
      </c>
      <c r="K241" s="265" t="s">
        <v>200</v>
      </c>
      <c r="L241" s="270"/>
      <c r="M241" s="271" t="s">
        <v>19</v>
      </c>
      <c r="N241" s="272" t="s">
        <v>43</v>
      </c>
      <c r="O241" s="87"/>
      <c r="P241" s="208">
        <f>O241*H241</f>
        <v>0</v>
      </c>
      <c r="Q241" s="208">
        <v>0.0022000000000000001</v>
      </c>
      <c r="R241" s="208">
        <f>Q241*H241</f>
        <v>1.8252454000000002</v>
      </c>
      <c r="S241" s="208">
        <v>0</v>
      </c>
      <c r="T241" s="209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0" t="s">
        <v>306</v>
      </c>
      <c r="AT241" s="210" t="s">
        <v>213</v>
      </c>
      <c r="AU241" s="210" t="s">
        <v>82</v>
      </c>
      <c r="AY241" s="20" t="s">
        <v>130</v>
      </c>
      <c r="BE241" s="211">
        <f>IF(N241="základní",J241,0)</f>
        <v>0</v>
      </c>
      <c r="BF241" s="211">
        <f>IF(N241="snížená",J241,0)</f>
        <v>0</v>
      </c>
      <c r="BG241" s="211">
        <f>IF(N241="zákl. přenesená",J241,0)</f>
        <v>0</v>
      </c>
      <c r="BH241" s="211">
        <f>IF(N241="sníž. přenesená",J241,0)</f>
        <v>0</v>
      </c>
      <c r="BI241" s="211">
        <f>IF(N241="nulová",J241,0)</f>
        <v>0</v>
      </c>
      <c r="BJ241" s="20" t="s">
        <v>80</v>
      </c>
      <c r="BK241" s="211">
        <f>ROUND(I241*H241,2)</f>
        <v>0</v>
      </c>
      <c r="BL241" s="20" t="s">
        <v>285</v>
      </c>
      <c r="BM241" s="210" t="s">
        <v>383</v>
      </c>
    </row>
    <row r="242" s="13" customFormat="1">
      <c r="A242" s="13"/>
      <c r="B242" s="230"/>
      <c r="C242" s="231"/>
      <c r="D242" s="232" t="s">
        <v>208</v>
      </c>
      <c r="E242" s="233" t="s">
        <v>19</v>
      </c>
      <c r="F242" s="234" t="s">
        <v>217</v>
      </c>
      <c r="G242" s="231"/>
      <c r="H242" s="233" t="s">
        <v>19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208</v>
      </c>
      <c r="AU242" s="240" t="s">
        <v>82</v>
      </c>
      <c r="AV242" s="13" t="s">
        <v>80</v>
      </c>
      <c r="AW242" s="13" t="s">
        <v>33</v>
      </c>
      <c r="AX242" s="13" t="s">
        <v>72</v>
      </c>
      <c r="AY242" s="240" t="s">
        <v>130</v>
      </c>
    </row>
    <row r="243" s="14" customFormat="1">
      <c r="A243" s="14"/>
      <c r="B243" s="241"/>
      <c r="C243" s="242"/>
      <c r="D243" s="232" t="s">
        <v>208</v>
      </c>
      <c r="E243" s="243" t="s">
        <v>19</v>
      </c>
      <c r="F243" s="244" t="s">
        <v>384</v>
      </c>
      <c r="G243" s="242"/>
      <c r="H243" s="245">
        <v>514.87599999999998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1" t="s">
        <v>208</v>
      </c>
      <c r="AU243" s="251" t="s">
        <v>82</v>
      </c>
      <c r="AV243" s="14" t="s">
        <v>82</v>
      </c>
      <c r="AW243" s="14" t="s">
        <v>33</v>
      </c>
      <c r="AX243" s="14" t="s">
        <v>72</v>
      </c>
      <c r="AY243" s="251" t="s">
        <v>130</v>
      </c>
    </row>
    <row r="244" s="14" customFormat="1">
      <c r="A244" s="14"/>
      <c r="B244" s="241"/>
      <c r="C244" s="242"/>
      <c r="D244" s="232" t="s">
        <v>208</v>
      </c>
      <c r="E244" s="243" t="s">
        <v>19</v>
      </c>
      <c r="F244" s="244" t="s">
        <v>385</v>
      </c>
      <c r="G244" s="242"/>
      <c r="H244" s="245">
        <v>119.117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1" t="s">
        <v>208</v>
      </c>
      <c r="AU244" s="251" t="s">
        <v>82</v>
      </c>
      <c r="AV244" s="14" t="s">
        <v>82</v>
      </c>
      <c r="AW244" s="14" t="s">
        <v>33</v>
      </c>
      <c r="AX244" s="14" t="s">
        <v>72</v>
      </c>
      <c r="AY244" s="251" t="s">
        <v>130</v>
      </c>
    </row>
    <row r="245" s="14" customFormat="1">
      <c r="A245" s="14"/>
      <c r="B245" s="241"/>
      <c r="C245" s="242"/>
      <c r="D245" s="232" t="s">
        <v>208</v>
      </c>
      <c r="E245" s="243" t="s">
        <v>19</v>
      </c>
      <c r="F245" s="244" t="s">
        <v>386</v>
      </c>
      <c r="G245" s="242"/>
      <c r="H245" s="245">
        <v>75.959999999999994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1" t="s">
        <v>208</v>
      </c>
      <c r="AU245" s="251" t="s">
        <v>82</v>
      </c>
      <c r="AV245" s="14" t="s">
        <v>82</v>
      </c>
      <c r="AW245" s="14" t="s">
        <v>33</v>
      </c>
      <c r="AX245" s="14" t="s">
        <v>72</v>
      </c>
      <c r="AY245" s="251" t="s">
        <v>130</v>
      </c>
    </row>
    <row r="246" s="14" customFormat="1">
      <c r="A246" s="14"/>
      <c r="B246" s="241"/>
      <c r="C246" s="242"/>
      <c r="D246" s="232" t="s">
        <v>208</v>
      </c>
      <c r="E246" s="243" t="s">
        <v>19</v>
      </c>
      <c r="F246" s="244" t="s">
        <v>387</v>
      </c>
      <c r="G246" s="242"/>
      <c r="H246" s="245">
        <v>1.893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1" t="s">
        <v>208</v>
      </c>
      <c r="AU246" s="251" t="s">
        <v>82</v>
      </c>
      <c r="AV246" s="14" t="s">
        <v>82</v>
      </c>
      <c r="AW246" s="14" t="s">
        <v>33</v>
      </c>
      <c r="AX246" s="14" t="s">
        <v>72</v>
      </c>
      <c r="AY246" s="251" t="s">
        <v>130</v>
      </c>
    </row>
    <row r="247" s="15" customFormat="1">
      <c r="A247" s="15"/>
      <c r="B247" s="252"/>
      <c r="C247" s="253"/>
      <c r="D247" s="232" t="s">
        <v>208</v>
      </c>
      <c r="E247" s="254" t="s">
        <v>19</v>
      </c>
      <c r="F247" s="255" t="s">
        <v>212</v>
      </c>
      <c r="G247" s="253"/>
      <c r="H247" s="256">
        <v>711.846</v>
      </c>
      <c r="I247" s="257"/>
      <c r="J247" s="253"/>
      <c r="K247" s="253"/>
      <c r="L247" s="258"/>
      <c r="M247" s="259"/>
      <c r="N247" s="260"/>
      <c r="O247" s="260"/>
      <c r="P247" s="260"/>
      <c r="Q247" s="260"/>
      <c r="R247" s="260"/>
      <c r="S247" s="260"/>
      <c r="T247" s="261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2" t="s">
        <v>208</v>
      </c>
      <c r="AU247" s="262" t="s">
        <v>82</v>
      </c>
      <c r="AV247" s="15" t="s">
        <v>144</v>
      </c>
      <c r="AW247" s="15" t="s">
        <v>33</v>
      </c>
      <c r="AX247" s="15" t="s">
        <v>80</v>
      </c>
      <c r="AY247" s="262" t="s">
        <v>130</v>
      </c>
    </row>
    <row r="248" s="14" customFormat="1">
      <c r="A248" s="14"/>
      <c r="B248" s="241"/>
      <c r="C248" s="242"/>
      <c r="D248" s="232" t="s">
        <v>208</v>
      </c>
      <c r="E248" s="242"/>
      <c r="F248" s="244" t="s">
        <v>388</v>
      </c>
      <c r="G248" s="242"/>
      <c r="H248" s="245">
        <v>829.65700000000004</v>
      </c>
      <c r="I248" s="246"/>
      <c r="J248" s="242"/>
      <c r="K248" s="242"/>
      <c r="L248" s="247"/>
      <c r="M248" s="248"/>
      <c r="N248" s="249"/>
      <c r="O248" s="249"/>
      <c r="P248" s="249"/>
      <c r="Q248" s="249"/>
      <c r="R248" s="249"/>
      <c r="S248" s="249"/>
      <c r="T248" s="25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1" t="s">
        <v>208</v>
      </c>
      <c r="AU248" s="251" t="s">
        <v>82</v>
      </c>
      <c r="AV248" s="14" t="s">
        <v>82</v>
      </c>
      <c r="AW248" s="14" t="s">
        <v>4</v>
      </c>
      <c r="AX248" s="14" t="s">
        <v>80</v>
      </c>
      <c r="AY248" s="251" t="s">
        <v>130</v>
      </c>
    </row>
    <row r="249" s="2" customFormat="1" ht="21.75" customHeight="1">
      <c r="A249" s="41"/>
      <c r="B249" s="42"/>
      <c r="C249" s="199" t="s">
        <v>389</v>
      </c>
      <c r="D249" s="199" t="s">
        <v>131</v>
      </c>
      <c r="E249" s="200" t="s">
        <v>390</v>
      </c>
      <c r="F249" s="201" t="s">
        <v>391</v>
      </c>
      <c r="G249" s="202" t="s">
        <v>199</v>
      </c>
      <c r="H249" s="203">
        <v>590.88699999999994</v>
      </c>
      <c r="I249" s="204"/>
      <c r="J249" s="205">
        <f>ROUND(I249*H249,2)</f>
        <v>0</v>
      </c>
      <c r="K249" s="201" t="s">
        <v>200</v>
      </c>
      <c r="L249" s="47"/>
      <c r="M249" s="206" t="s">
        <v>19</v>
      </c>
      <c r="N249" s="207" t="s">
        <v>43</v>
      </c>
      <c r="O249" s="87"/>
      <c r="P249" s="208">
        <f>O249*H249</f>
        <v>0</v>
      </c>
      <c r="Q249" s="208">
        <v>0</v>
      </c>
      <c r="R249" s="208">
        <f>Q249*H249</f>
        <v>0</v>
      </c>
      <c r="S249" s="208">
        <v>0</v>
      </c>
      <c r="T249" s="209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0" t="s">
        <v>285</v>
      </c>
      <c r="AT249" s="210" t="s">
        <v>131</v>
      </c>
      <c r="AU249" s="210" t="s">
        <v>82</v>
      </c>
      <c r="AY249" s="20" t="s">
        <v>130</v>
      </c>
      <c r="BE249" s="211">
        <f>IF(N249="základní",J249,0)</f>
        <v>0</v>
      </c>
      <c r="BF249" s="211">
        <f>IF(N249="snížená",J249,0)</f>
        <v>0</v>
      </c>
      <c r="BG249" s="211">
        <f>IF(N249="zákl. přenesená",J249,0)</f>
        <v>0</v>
      </c>
      <c r="BH249" s="211">
        <f>IF(N249="sníž. přenesená",J249,0)</f>
        <v>0</v>
      </c>
      <c r="BI249" s="211">
        <f>IF(N249="nulová",J249,0)</f>
        <v>0</v>
      </c>
      <c r="BJ249" s="20" t="s">
        <v>80</v>
      </c>
      <c r="BK249" s="211">
        <f>ROUND(I249*H249,2)</f>
        <v>0</v>
      </c>
      <c r="BL249" s="20" t="s">
        <v>285</v>
      </c>
      <c r="BM249" s="210" t="s">
        <v>392</v>
      </c>
    </row>
    <row r="250" s="2" customFormat="1">
      <c r="A250" s="41"/>
      <c r="B250" s="42"/>
      <c r="C250" s="43"/>
      <c r="D250" s="225" t="s">
        <v>202</v>
      </c>
      <c r="E250" s="43"/>
      <c r="F250" s="226" t="s">
        <v>393</v>
      </c>
      <c r="G250" s="43"/>
      <c r="H250" s="43"/>
      <c r="I250" s="227"/>
      <c r="J250" s="43"/>
      <c r="K250" s="43"/>
      <c r="L250" s="47"/>
      <c r="M250" s="228"/>
      <c r="N250" s="229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202</v>
      </c>
      <c r="AU250" s="20" t="s">
        <v>82</v>
      </c>
    </row>
    <row r="251" s="13" customFormat="1">
      <c r="A251" s="13"/>
      <c r="B251" s="230"/>
      <c r="C251" s="231"/>
      <c r="D251" s="232" t="s">
        <v>208</v>
      </c>
      <c r="E251" s="233" t="s">
        <v>19</v>
      </c>
      <c r="F251" s="234" t="s">
        <v>294</v>
      </c>
      <c r="G251" s="231"/>
      <c r="H251" s="233" t="s">
        <v>19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208</v>
      </c>
      <c r="AU251" s="240" t="s">
        <v>82</v>
      </c>
      <c r="AV251" s="13" t="s">
        <v>80</v>
      </c>
      <c r="AW251" s="13" t="s">
        <v>33</v>
      </c>
      <c r="AX251" s="13" t="s">
        <v>72</v>
      </c>
      <c r="AY251" s="240" t="s">
        <v>130</v>
      </c>
    </row>
    <row r="252" s="14" customFormat="1">
      <c r="A252" s="14"/>
      <c r="B252" s="241"/>
      <c r="C252" s="242"/>
      <c r="D252" s="232" t="s">
        <v>208</v>
      </c>
      <c r="E252" s="243" t="s">
        <v>19</v>
      </c>
      <c r="F252" s="244" t="s">
        <v>301</v>
      </c>
      <c r="G252" s="242"/>
      <c r="H252" s="245">
        <v>514.87599999999998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1" t="s">
        <v>208</v>
      </c>
      <c r="AU252" s="251" t="s">
        <v>82</v>
      </c>
      <c r="AV252" s="14" t="s">
        <v>82</v>
      </c>
      <c r="AW252" s="14" t="s">
        <v>33</v>
      </c>
      <c r="AX252" s="14" t="s">
        <v>72</v>
      </c>
      <c r="AY252" s="251" t="s">
        <v>130</v>
      </c>
    </row>
    <row r="253" s="13" customFormat="1">
      <c r="A253" s="13"/>
      <c r="B253" s="230"/>
      <c r="C253" s="231"/>
      <c r="D253" s="232" t="s">
        <v>208</v>
      </c>
      <c r="E253" s="233" t="s">
        <v>19</v>
      </c>
      <c r="F253" s="234" t="s">
        <v>332</v>
      </c>
      <c r="G253" s="231"/>
      <c r="H253" s="233" t="s">
        <v>19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208</v>
      </c>
      <c r="AU253" s="240" t="s">
        <v>82</v>
      </c>
      <c r="AV253" s="13" t="s">
        <v>80</v>
      </c>
      <c r="AW253" s="13" t="s">
        <v>33</v>
      </c>
      <c r="AX253" s="13" t="s">
        <v>72</v>
      </c>
      <c r="AY253" s="240" t="s">
        <v>130</v>
      </c>
    </row>
    <row r="254" s="14" customFormat="1">
      <c r="A254" s="14"/>
      <c r="B254" s="241"/>
      <c r="C254" s="242"/>
      <c r="D254" s="232" t="s">
        <v>208</v>
      </c>
      <c r="E254" s="243" t="s">
        <v>19</v>
      </c>
      <c r="F254" s="244" t="s">
        <v>394</v>
      </c>
      <c r="G254" s="242"/>
      <c r="H254" s="245">
        <v>76.010999999999996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1" t="s">
        <v>208</v>
      </c>
      <c r="AU254" s="251" t="s">
        <v>82</v>
      </c>
      <c r="AV254" s="14" t="s">
        <v>82</v>
      </c>
      <c r="AW254" s="14" t="s">
        <v>33</v>
      </c>
      <c r="AX254" s="14" t="s">
        <v>72</v>
      </c>
      <c r="AY254" s="251" t="s">
        <v>130</v>
      </c>
    </row>
    <row r="255" s="15" customFormat="1">
      <c r="A255" s="15"/>
      <c r="B255" s="252"/>
      <c r="C255" s="253"/>
      <c r="D255" s="232" t="s">
        <v>208</v>
      </c>
      <c r="E255" s="254" t="s">
        <v>19</v>
      </c>
      <c r="F255" s="255" t="s">
        <v>212</v>
      </c>
      <c r="G255" s="253"/>
      <c r="H255" s="256">
        <v>590.88699999999994</v>
      </c>
      <c r="I255" s="257"/>
      <c r="J255" s="253"/>
      <c r="K255" s="253"/>
      <c r="L255" s="258"/>
      <c r="M255" s="259"/>
      <c r="N255" s="260"/>
      <c r="O255" s="260"/>
      <c r="P255" s="260"/>
      <c r="Q255" s="260"/>
      <c r="R255" s="260"/>
      <c r="S255" s="260"/>
      <c r="T255" s="26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2" t="s">
        <v>208</v>
      </c>
      <c r="AU255" s="262" t="s">
        <v>82</v>
      </c>
      <c r="AV255" s="15" t="s">
        <v>144</v>
      </c>
      <c r="AW255" s="15" t="s">
        <v>33</v>
      </c>
      <c r="AX255" s="15" t="s">
        <v>80</v>
      </c>
      <c r="AY255" s="262" t="s">
        <v>130</v>
      </c>
    </row>
    <row r="256" s="2" customFormat="1" ht="21.75" customHeight="1">
      <c r="A256" s="41"/>
      <c r="B256" s="42"/>
      <c r="C256" s="263" t="s">
        <v>395</v>
      </c>
      <c r="D256" s="263" t="s">
        <v>213</v>
      </c>
      <c r="E256" s="264" t="s">
        <v>396</v>
      </c>
      <c r="F256" s="265" t="s">
        <v>397</v>
      </c>
      <c r="G256" s="266" t="s">
        <v>199</v>
      </c>
      <c r="H256" s="267">
        <v>762.83600000000001</v>
      </c>
      <c r="I256" s="268"/>
      <c r="J256" s="269">
        <f>ROUND(I256*H256,2)</f>
        <v>0</v>
      </c>
      <c r="K256" s="265" t="s">
        <v>19</v>
      </c>
      <c r="L256" s="270"/>
      <c r="M256" s="271" t="s">
        <v>19</v>
      </c>
      <c r="N256" s="272" t="s">
        <v>43</v>
      </c>
      <c r="O256" s="87"/>
      <c r="P256" s="208">
        <f>O256*H256</f>
        <v>0</v>
      </c>
      <c r="Q256" s="208">
        <v>0.00010000000000000001</v>
      </c>
      <c r="R256" s="208">
        <f>Q256*H256</f>
        <v>0.076283600000000007</v>
      </c>
      <c r="S256" s="208">
        <v>0</v>
      </c>
      <c r="T256" s="209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0" t="s">
        <v>306</v>
      </c>
      <c r="AT256" s="210" t="s">
        <v>213</v>
      </c>
      <c r="AU256" s="210" t="s">
        <v>82</v>
      </c>
      <c r="AY256" s="20" t="s">
        <v>130</v>
      </c>
      <c r="BE256" s="211">
        <f>IF(N256="základní",J256,0)</f>
        <v>0</v>
      </c>
      <c r="BF256" s="211">
        <f>IF(N256="snížená",J256,0)</f>
        <v>0</v>
      </c>
      <c r="BG256" s="211">
        <f>IF(N256="zákl. přenesená",J256,0)</f>
        <v>0</v>
      </c>
      <c r="BH256" s="211">
        <f>IF(N256="sníž. přenesená",J256,0)</f>
        <v>0</v>
      </c>
      <c r="BI256" s="211">
        <f>IF(N256="nulová",J256,0)</f>
        <v>0</v>
      </c>
      <c r="BJ256" s="20" t="s">
        <v>80</v>
      </c>
      <c r="BK256" s="211">
        <f>ROUND(I256*H256,2)</f>
        <v>0</v>
      </c>
      <c r="BL256" s="20" t="s">
        <v>285</v>
      </c>
      <c r="BM256" s="210" t="s">
        <v>398</v>
      </c>
    </row>
    <row r="257" s="13" customFormat="1">
      <c r="A257" s="13"/>
      <c r="B257" s="230"/>
      <c r="C257" s="231"/>
      <c r="D257" s="232" t="s">
        <v>208</v>
      </c>
      <c r="E257" s="233" t="s">
        <v>19</v>
      </c>
      <c r="F257" s="234" t="s">
        <v>217</v>
      </c>
      <c r="G257" s="231"/>
      <c r="H257" s="233" t="s">
        <v>19</v>
      </c>
      <c r="I257" s="235"/>
      <c r="J257" s="231"/>
      <c r="K257" s="231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208</v>
      </c>
      <c r="AU257" s="240" t="s">
        <v>82</v>
      </c>
      <c r="AV257" s="13" t="s">
        <v>80</v>
      </c>
      <c r="AW257" s="13" t="s">
        <v>33</v>
      </c>
      <c r="AX257" s="13" t="s">
        <v>72</v>
      </c>
      <c r="AY257" s="240" t="s">
        <v>130</v>
      </c>
    </row>
    <row r="258" s="14" customFormat="1">
      <c r="A258" s="14"/>
      <c r="B258" s="241"/>
      <c r="C258" s="242"/>
      <c r="D258" s="232" t="s">
        <v>208</v>
      </c>
      <c r="E258" s="243" t="s">
        <v>19</v>
      </c>
      <c r="F258" s="244" t="s">
        <v>399</v>
      </c>
      <c r="G258" s="242"/>
      <c r="H258" s="245">
        <v>590.88699999999994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1" t="s">
        <v>208</v>
      </c>
      <c r="AU258" s="251" t="s">
        <v>82</v>
      </c>
      <c r="AV258" s="14" t="s">
        <v>82</v>
      </c>
      <c r="AW258" s="14" t="s">
        <v>33</v>
      </c>
      <c r="AX258" s="14" t="s">
        <v>72</v>
      </c>
      <c r="AY258" s="251" t="s">
        <v>130</v>
      </c>
    </row>
    <row r="259" s="14" customFormat="1">
      <c r="A259" s="14"/>
      <c r="B259" s="241"/>
      <c r="C259" s="242"/>
      <c r="D259" s="232" t="s">
        <v>208</v>
      </c>
      <c r="E259" s="243" t="s">
        <v>19</v>
      </c>
      <c r="F259" s="244" t="s">
        <v>400</v>
      </c>
      <c r="G259" s="242"/>
      <c r="H259" s="245">
        <v>102.59999999999999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1" t="s">
        <v>208</v>
      </c>
      <c r="AU259" s="251" t="s">
        <v>82</v>
      </c>
      <c r="AV259" s="14" t="s">
        <v>82</v>
      </c>
      <c r="AW259" s="14" t="s">
        <v>33</v>
      </c>
      <c r="AX259" s="14" t="s">
        <v>72</v>
      </c>
      <c r="AY259" s="251" t="s">
        <v>130</v>
      </c>
    </row>
    <row r="260" s="15" customFormat="1">
      <c r="A260" s="15"/>
      <c r="B260" s="252"/>
      <c r="C260" s="253"/>
      <c r="D260" s="232" t="s">
        <v>208</v>
      </c>
      <c r="E260" s="254" t="s">
        <v>19</v>
      </c>
      <c r="F260" s="255" t="s">
        <v>212</v>
      </c>
      <c r="G260" s="253"/>
      <c r="H260" s="256">
        <v>693.48699999999997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2" t="s">
        <v>208</v>
      </c>
      <c r="AU260" s="262" t="s">
        <v>82</v>
      </c>
      <c r="AV260" s="15" t="s">
        <v>144</v>
      </c>
      <c r="AW260" s="15" t="s">
        <v>33</v>
      </c>
      <c r="AX260" s="15" t="s">
        <v>80</v>
      </c>
      <c r="AY260" s="262" t="s">
        <v>130</v>
      </c>
    </row>
    <row r="261" s="14" customFormat="1">
      <c r="A261" s="14"/>
      <c r="B261" s="241"/>
      <c r="C261" s="242"/>
      <c r="D261" s="232" t="s">
        <v>208</v>
      </c>
      <c r="E261" s="242"/>
      <c r="F261" s="244" t="s">
        <v>401</v>
      </c>
      <c r="G261" s="242"/>
      <c r="H261" s="245">
        <v>762.83600000000001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1" t="s">
        <v>208</v>
      </c>
      <c r="AU261" s="251" t="s">
        <v>82</v>
      </c>
      <c r="AV261" s="14" t="s">
        <v>82</v>
      </c>
      <c r="AW261" s="14" t="s">
        <v>4</v>
      </c>
      <c r="AX261" s="14" t="s">
        <v>80</v>
      </c>
      <c r="AY261" s="251" t="s">
        <v>130</v>
      </c>
    </row>
    <row r="262" s="2" customFormat="1" ht="16.5" customHeight="1">
      <c r="A262" s="41"/>
      <c r="B262" s="42"/>
      <c r="C262" s="199" t="s">
        <v>306</v>
      </c>
      <c r="D262" s="199" t="s">
        <v>131</v>
      </c>
      <c r="E262" s="200" t="s">
        <v>402</v>
      </c>
      <c r="F262" s="201" t="s">
        <v>403</v>
      </c>
      <c r="G262" s="202" t="s">
        <v>328</v>
      </c>
      <c r="H262" s="203">
        <v>103.58</v>
      </c>
      <c r="I262" s="204"/>
      <c r="J262" s="205">
        <f>ROUND(I262*H262,2)</f>
        <v>0</v>
      </c>
      <c r="K262" s="201" t="s">
        <v>200</v>
      </c>
      <c r="L262" s="47"/>
      <c r="M262" s="206" t="s">
        <v>19</v>
      </c>
      <c r="N262" s="207" t="s">
        <v>43</v>
      </c>
      <c r="O262" s="87"/>
      <c r="P262" s="208">
        <f>O262*H262</f>
        <v>0</v>
      </c>
      <c r="Q262" s="208">
        <v>0.00032000000000000003</v>
      </c>
      <c r="R262" s="208">
        <f>Q262*H262</f>
        <v>0.033145600000000004</v>
      </c>
      <c r="S262" s="208">
        <v>0</v>
      </c>
      <c r="T262" s="209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0" t="s">
        <v>285</v>
      </c>
      <c r="AT262" s="210" t="s">
        <v>131</v>
      </c>
      <c r="AU262" s="210" t="s">
        <v>82</v>
      </c>
      <c r="AY262" s="20" t="s">
        <v>130</v>
      </c>
      <c r="BE262" s="211">
        <f>IF(N262="základní",J262,0)</f>
        <v>0</v>
      </c>
      <c r="BF262" s="211">
        <f>IF(N262="snížená",J262,0)</f>
        <v>0</v>
      </c>
      <c r="BG262" s="211">
        <f>IF(N262="zákl. přenesená",J262,0)</f>
        <v>0</v>
      </c>
      <c r="BH262" s="211">
        <f>IF(N262="sníž. přenesená",J262,0)</f>
        <v>0</v>
      </c>
      <c r="BI262" s="211">
        <f>IF(N262="nulová",J262,0)</f>
        <v>0</v>
      </c>
      <c r="BJ262" s="20" t="s">
        <v>80</v>
      </c>
      <c r="BK262" s="211">
        <f>ROUND(I262*H262,2)</f>
        <v>0</v>
      </c>
      <c r="BL262" s="20" t="s">
        <v>285</v>
      </c>
      <c r="BM262" s="210" t="s">
        <v>404</v>
      </c>
    </row>
    <row r="263" s="2" customFormat="1">
      <c r="A263" s="41"/>
      <c r="B263" s="42"/>
      <c r="C263" s="43"/>
      <c r="D263" s="225" t="s">
        <v>202</v>
      </c>
      <c r="E263" s="43"/>
      <c r="F263" s="226" t="s">
        <v>405</v>
      </c>
      <c r="G263" s="43"/>
      <c r="H263" s="43"/>
      <c r="I263" s="227"/>
      <c r="J263" s="43"/>
      <c r="K263" s="43"/>
      <c r="L263" s="47"/>
      <c r="M263" s="228"/>
      <c r="N263" s="229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202</v>
      </c>
      <c r="AU263" s="20" t="s">
        <v>82</v>
      </c>
    </row>
    <row r="264" s="13" customFormat="1">
      <c r="A264" s="13"/>
      <c r="B264" s="230"/>
      <c r="C264" s="231"/>
      <c r="D264" s="232" t="s">
        <v>208</v>
      </c>
      <c r="E264" s="233" t="s">
        <v>19</v>
      </c>
      <c r="F264" s="234" t="s">
        <v>294</v>
      </c>
      <c r="G264" s="231"/>
      <c r="H264" s="233" t="s">
        <v>19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208</v>
      </c>
      <c r="AU264" s="240" t="s">
        <v>82</v>
      </c>
      <c r="AV264" s="13" t="s">
        <v>80</v>
      </c>
      <c r="AW264" s="13" t="s">
        <v>33</v>
      </c>
      <c r="AX264" s="13" t="s">
        <v>72</v>
      </c>
      <c r="AY264" s="240" t="s">
        <v>130</v>
      </c>
    </row>
    <row r="265" s="14" customFormat="1">
      <c r="A265" s="14"/>
      <c r="B265" s="241"/>
      <c r="C265" s="242"/>
      <c r="D265" s="232" t="s">
        <v>208</v>
      </c>
      <c r="E265" s="243" t="s">
        <v>19</v>
      </c>
      <c r="F265" s="244" t="s">
        <v>406</v>
      </c>
      <c r="G265" s="242"/>
      <c r="H265" s="245">
        <v>103.58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1" t="s">
        <v>208</v>
      </c>
      <c r="AU265" s="251" t="s">
        <v>82</v>
      </c>
      <c r="AV265" s="14" t="s">
        <v>82</v>
      </c>
      <c r="AW265" s="14" t="s">
        <v>33</v>
      </c>
      <c r="AX265" s="14" t="s">
        <v>72</v>
      </c>
      <c r="AY265" s="251" t="s">
        <v>130</v>
      </c>
    </row>
    <row r="266" s="15" customFormat="1">
      <c r="A266" s="15"/>
      <c r="B266" s="252"/>
      <c r="C266" s="253"/>
      <c r="D266" s="232" t="s">
        <v>208</v>
      </c>
      <c r="E266" s="254" t="s">
        <v>19</v>
      </c>
      <c r="F266" s="255" t="s">
        <v>212</v>
      </c>
      <c r="G266" s="253"/>
      <c r="H266" s="256">
        <v>103.58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2" t="s">
        <v>208</v>
      </c>
      <c r="AU266" s="262" t="s">
        <v>82</v>
      </c>
      <c r="AV266" s="15" t="s">
        <v>144</v>
      </c>
      <c r="AW266" s="15" t="s">
        <v>33</v>
      </c>
      <c r="AX266" s="15" t="s">
        <v>80</v>
      </c>
      <c r="AY266" s="262" t="s">
        <v>130</v>
      </c>
    </row>
    <row r="267" s="2" customFormat="1" ht="24.15" customHeight="1">
      <c r="A267" s="41"/>
      <c r="B267" s="42"/>
      <c r="C267" s="263" t="s">
        <v>407</v>
      </c>
      <c r="D267" s="263" t="s">
        <v>213</v>
      </c>
      <c r="E267" s="264" t="s">
        <v>319</v>
      </c>
      <c r="F267" s="265" t="s">
        <v>320</v>
      </c>
      <c r="G267" s="266" t="s">
        <v>199</v>
      </c>
      <c r="H267" s="267">
        <v>28.484999999999999</v>
      </c>
      <c r="I267" s="268"/>
      <c r="J267" s="269">
        <f>ROUND(I267*H267,2)</f>
        <v>0</v>
      </c>
      <c r="K267" s="265" t="s">
        <v>200</v>
      </c>
      <c r="L267" s="270"/>
      <c r="M267" s="271" t="s">
        <v>19</v>
      </c>
      <c r="N267" s="272" t="s">
        <v>43</v>
      </c>
      <c r="O267" s="87"/>
      <c r="P267" s="208">
        <f>O267*H267</f>
        <v>0</v>
      </c>
      <c r="Q267" s="208">
        <v>0.0054000000000000003</v>
      </c>
      <c r="R267" s="208">
        <f>Q267*H267</f>
        <v>0.15381900000000001</v>
      </c>
      <c r="S267" s="208">
        <v>0</v>
      </c>
      <c r="T267" s="209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0" t="s">
        <v>306</v>
      </c>
      <c r="AT267" s="210" t="s">
        <v>213</v>
      </c>
      <c r="AU267" s="210" t="s">
        <v>82</v>
      </c>
      <c r="AY267" s="20" t="s">
        <v>130</v>
      </c>
      <c r="BE267" s="211">
        <f>IF(N267="základní",J267,0)</f>
        <v>0</v>
      </c>
      <c r="BF267" s="211">
        <f>IF(N267="snížená",J267,0)</f>
        <v>0</v>
      </c>
      <c r="BG267" s="211">
        <f>IF(N267="zákl. přenesená",J267,0)</f>
        <v>0</v>
      </c>
      <c r="BH267" s="211">
        <f>IF(N267="sníž. přenesená",J267,0)</f>
        <v>0</v>
      </c>
      <c r="BI267" s="211">
        <f>IF(N267="nulová",J267,0)</f>
        <v>0</v>
      </c>
      <c r="BJ267" s="20" t="s">
        <v>80</v>
      </c>
      <c r="BK267" s="211">
        <f>ROUND(I267*H267,2)</f>
        <v>0</v>
      </c>
      <c r="BL267" s="20" t="s">
        <v>285</v>
      </c>
      <c r="BM267" s="210" t="s">
        <v>408</v>
      </c>
    </row>
    <row r="268" s="13" customFormat="1">
      <c r="A268" s="13"/>
      <c r="B268" s="230"/>
      <c r="C268" s="231"/>
      <c r="D268" s="232" t="s">
        <v>208</v>
      </c>
      <c r="E268" s="233" t="s">
        <v>19</v>
      </c>
      <c r="F268" s="234" t="s">
        <v>217</v>
      </c>
      <c r="G268" s="231"/>
      <c r="H268" s="233" t="s">
        <v>19</v>
      </c>
      <c r="I268" s="235"/>
      <c r="J268" s="231"/>
      <c r="K268" s="231"/>
      <c r="L268" s="236"/>
      <c r="M268" s="237"/>
      <c r="N268" s="238"/>
      <c r="O268" s="238"/>
      <c r="P268" s="238"/>
      <c r="Q268" s="238"/>
      <c r="R268" s="238"/>
      <c r="S268" s="238"/>
      <c r="T268" s="23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0" t="s">
        <v>208</v>
      </c>
      <c r="AU268" s="240" t="s">
        <v>82</v>
      </c>
      <c r="AV268" s="13" t="s">
        <v>80</v>
      </c>
      <c r="AW268" s="13" t="s">
        <v>33</v>
      </c>
      <c r="AX268" s="13" t="s">
        <v>72</v>
      </c>
      <c r="AY268" s="240" t="s">
        <v>130</v>
      </c>
    </row>
    <row r="269" s="13" customFormat="1">
      <c r="A269" s="13"/>
      <c r="B269" s="230"/>
      <c r="C269" s="231"/>
      <c r="D269" s="232" t="s">
        <v>208</v>
      </c>
      <c r="E269" s="233" t="s">
        <v>19</v>
      </c>
      <c r="F269" s="234" t="s">
        <v>294</v>
      </c>
      <c r="G269" s="231"/>
      <c r="H269" s="233" t="s">
        <v>19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0" t="s">
        <v>208</v>
      </c>
      <c r="AU269" s="240" t="s">
        <v>82</v>
      </c>
      <c r="AV269" s="13" t="s">
        <v>80</v>
      </c>
      <c r="AW269" s="13" t="s">
        <v>33</v>
      </c>
      <c r="AX269" s="13" t="s">
        <v>72</v>
      </c>
      <c r="AY269" s="240" t="s">
        <v>130</v>
      </c>
    </row>
    <row r="270" s="14" customFormat="1">
      <c r="A270" s="14"/>
      <c r="B270" s="241"/>
      <c r="C270" s="242"/>
      <c r="D270" s="232" t="s">
        <v>208</v>
      </c>
      <c r="E270" s="243" t="s">
        <v>19</v>
      </c>
      <c r="F270" s="244" t="s">
        <v>409</v>
      </c>
      <c r="G270" s="242"/>
      <c r="H270" s="245">
        <v>25.895</v>
      </c>
      <c r="I270" s="246"/>
      <c r="J270" s="242"/>
      <c r="K270" s="242"/>
      <c r="L270" s="247"/>
      <c r="M270" s="248"/>
      <c r="N270" s="249"/>
      <c r="O270" s="249"/>
      <c r="P270" s="249"/>
      <c r="Q270" s="249"/>
      <c r="R270" s="249"/>
      <c r="S270" s="249"/>
      <c r="T270" s="25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1" t="s">
        <v>208</v>
      </c>
      <c r="AU270" s="251" t="s">
        <v>82</v>
      </c>
      <c r="AV270" s="14" t="s">
        <v>82</v>
      </c>
      <c r="AW270" s="14" t="s">
        <v>33</v>
      </c>
      <c r="AX270" s="14" t="s">
        <v>72</v>
      </c>
      <c r="AY270" s="251" t="s">
        <v>130</v>
      </c>
    </row>
    <row r="271" s="15" customFormat="1">
      <c r="A271" s="15"/>
      <c r="B271" s="252"/>
      <c r="C271" s="253"/>
      <c r="D271" s="232" t="s">
        <v>208</v>
      </c>
      <c r="E271" s="254" t="s">
        <v>19</v>
      </c>
      <c r="F271" s="255" t="s">
        <v>212</v>
      </c>
      <c r="G271" s="253"/>
      <c r="H271" s="256">
        <v>25.895</v>
      </c>
      <c r="I271" s="257"/>
      <c r="J271" s="253"/>
      <c r="K271" s="253"/>
      <c r="L271" s="258"/>
      <c r="M271" s="259"/>
      <c r="N271" s="260"/>
      <c r="O271" s="260"/>
      <c r="P271" s="260"/>
      <c r="Q271" s="260"/>
      <c r="R271" s="260"/>
      <c r="S271" s="260"/>
      <c r="T271" s="261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2" t="s">
        <v>208</v>
      </c>
      <c r="AU271" s="262" t="s">
        <v>82</v>
      </c>
      <c r="AV271" s="15" t="s">
        <v>144</v>
      </c>
      <c r="AW271" s="15" t="s">
        <v>33</v>
      </c>
      <c r="AX271" s="15" t="s">
        <v>80</v>
      </c>
      <c r="AY271" s="262" t="s">
        <v>130</v>
      </c>
    </row>
    <row r="272" s="14" customFormat="1">
      <c r="A272" s="14"/>
      <c r="B272" s="241"/>
      <c r="C272" s="242"/>
      <c r="D272" s="232" t="s">
        <v>208</v>
      </c>
      <c r="E272" s="242"/>
      <c r="F272" s="244" t="s">
        <v>410</v>
      </c>
      <c r="G272" s="242"/>
      <c r="H272" s="245">
        <v>28.484999999999999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1" t="s">
        <v>208</v>
      </c>
      <c r="AU272" s="251" t="s">
        <v>82</v>
      </c>
      <c r="AV272" s="14" t="s">
        <v>82</v>
      </c>
      <c r="AW272" s="14" t="s">
        <v>4</v>
      </c>
      <c r="AX272" s="14" t="s">
        <v>80</v>
      </c>
      <c r="AY272" s="251" t="s">
        <v>130</v>
      </c>
    </row>
    <row r="273" s="2" customFormat="1" ht="24.15" customHeight="1">
      <c r="A273" s="41"/>
      <c r="B273" s="42"/>
      <c r="C273" s="199" t="s">
        <v>411</v>
      </c>
      <c r="D273" s="199" t="s">
        <v>131</v>
      </c>
      <c r="E273" s="200" t="s">
        <v>412</v>
      </c>
      <c r="F273" s="201" t="s">
        <v>413</v>
      </c>
      <c r="G273" s="202" t="s">
        <v>199</v>
      </c>
      <c r="H273" s="203">
        <v>93.221999999999994</v>
      </c>
      <c r="I273" s="204"/>
      <c r="J273" s="205">
        <f>ROUND(I273*H273,2)</f>
        <v>0</v>
      </c>
      <c r="K273" s="201" t="s">
        <v>200</v>
      </c>
      <c r="L273" s="47"/>
      <c r="M273" s="206" t="s">
        <v>19</v>
      </c>
      <c r="N273" s="207" t="s">
        <v>43</v>
      </c>
      <c r="O273" s="87"/>
      <c r="P273" s="208">
        <f>O273*H273</f>
        <v>0</v>
      </c>
      <c r="Q273" s="208">
        <v>0</v>
      </c>
      <c r="R273" s="208">
        <f>Q273*H273</f>
        <v>0</v>
      </c>
      <c r="S273" s="208">
        <v>0</v>
      </c>
      <c r="T273" s="209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0" t="s">
        <v>285</v>
      </c>
      <c r="AT273" s="210" t="s">
        <v>131</v>
      </c>
      <c r="AU273" s="210" t="s">
        <v>82</v>
      </c>
      <c r="AY273" s="20" t="s">
        <v>130</v>
      </c>
      <c r="BE273" s="211">
        <f>IF(N273="základní",J273,0)</f>
        <v>0</v>
      </c>
      <c r="BF273" s="211">
        <f>IF(N273="snížená",J273,0)</f>
        <v>0</v>
      </c>
      <c r="BG273" s="211">
        <f>IF(N273="zákl. přenesená",J273,0)</f>
        <v>0</v>
      </c>
      <c r="BH273" s="211">
        <f>IF(N273="sníž. přenesená",J273,0)</f>
        <v>0</v>
      </c>
      <c r="BI273" s="211">
        <f>IF(N273="nulová",J273,0)</f>
        <v>0</v>
      </c>
      <c r="BJ273" s="20" t="s">
        <v>80</v>
      </c>
      <c r="BK273" s="211">
        <f>ROUND(I273*H273,2)</f>
        <v>0</v>
      </c>
      <c r="BL273" s="20" t="s">
        <v>285</v>
      </c>
      <c r="BM273" s="210" t="s">
        <v>414</v>
      </c>
    </row>
    <row r="274" s="2" customFormat="1">
      <c r="A274" s="41"/>
      <c r="B274" s="42"/>
      <c r="C274" s="43"/>
      <c r="D274" s="225" t="s">
        <v>202</v>
      </c>
      <c r="E274" s="43"/>
      <c r="F274" s="226" t="s">
        <v>415</v>
      </c>
      <c r="G274" s="43"/>
      <c r="H274" s="43"/>
      <c r="I274" s="227"/>
      <c r="J274" s="43"/>
      <c r="K274" s="43"/>
      <c r="L274" s="47"/>
      <c r="M274" s="228"/>
      <c r="N274" s="229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202</v>
      </c>
      <c r="AU274" s="20" t="s">
        <v>82</v>
      </c>
    </row>
    <row r="275" s="13" customFormat="1">
      <c r="A275" s="13"/>
      <c r="B275" s="230"/>
      <c r="C275" s="231"/>
      <c r="D275" s="232" t="s">
        <v>208</v>
      </c>
      <c r="E275" s="233" t="s">
        <v>19</v>
      </c>
      <c r="F275" s="234" t="s">
        <v>294</v>
      </c>
      <c r="G275" s="231"/>
      <c r="H275" s="233" t="s">
        <v>19</v>
      </c>
      <c r="I275" s="235"/>
      <c r="J275" s="231"/>
      <c r="K275" s="231"/>
      <c r="L275" s="236"/>
      <c r="M275" s="237"/>
      <c r="N275" s="238"/>
      <c r="O275" s="238"/>
      <c r="P275" s="238"/>
      <c r="Q275" s="238"/>
      <c r="R275" s="238"/>
      <c r="S275" s="238"/>
      <c r="T275" s="23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0" t="s">
        <v>208</v>
      </c>
      <c r="AU275" s="240" t="s">
        <v>82</v>
      </c>
      <c r="AV275" s="13" t="s">
        <v>80</v>
      </c>
      <c r="AW275" s="13" t="s">
        <v>33</v>
      </c>
      <c r="AX275" s="13" t="s">
        <v>72</v>
      </c>
      <c r="AY275" s="240" t="s">
        <v>130</v>
      </c>
    </row>
    <row r="276" s="14" customFormat="1">
      <c r="A276" s="14"/>
      <c r="B276" s="241"/>
      <c r="C276" s="242"/>
      <c r="D276" s="232" t="s">
        <v>208</v>
      </c>
      <c r="E276" s="243" t="s">
        <v>19</v>
      </c>
      <c r="F276" s="244" t="s">
        <v>416</v>
      </c>
      <c r="G276" s="242"/>
      <c r="H276" s="245">
        <v>93.221999999999994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1" t="s">
        <v>208</v>
      </c>
      <c r="AU276" s="251" t="s">
        <v>82</v>
      </c>
      <c r="AV276" s="14" t="s">
        <v>82</v>
      </c>
      <c r="AW276" s="14" t="s">
        <v>33</v>
      </c>
      <c r="AX276" s="14" t="s">
        <v>72</v>
      </c>
      <c r="AY276" s="251" t="s">
        <v>130</v>
      </c>
    </row>
    <row r="277" s="15" customFormat="1">
      <c r="A277" s="15"/>
      <c r="B277" s="252"/>
      <c r="C277" s="253"/>
      <c r="D277" s="232" t="s">
        <v>208</v>
      </c>
      <c r="E277" s="254" t="s">
        <v>19</v>
      </c>
      <c r="F277" s="255" t="s">
        <v>212</v>
      </c>
      <c r="G277" s="253"/>
      <c r="H277" s="256">
        <v>93.221999999999994</v>
      </c>
      <c r="I277" s="257"/>
      <c r="J277" s="253"/>
      <c r="K277" s="253"/>
      <c r="L277" s="258"/>
      <c r="M277" s="259"/>
      <c r="N277" s="260"/>
      <c r="O277" s="260"/>
      <c r="P277" s="260"/>
      <c r="Q277" s="260"/>
      <c r="R277" s="260"/>
      <c r="S277" s="260"/>
      <c r="T277" s="261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2" t="s">
        <v>208</v>
      </c>
      <c r="AU277" s="262" t="s">
        <v>82</v>
      </c>
      <c r="AV277" s="15" t="s">
        <v>144</v>
      </c>
      <c r="AW277" s="15" t="s">
        <v>33</v>
      </c>
      <c r="AX277" s="15" t="s">
        <v>80</v>
      </c>
      <c r="AY277" s="262" t="s">
        <v>130</v>
      </c>
    </row>
    <row r="278" s="2" customFormat="1" ht="24.15" customHeight="1">
      <c r="A278" s="41"/>
      <c r="B278" s="42"/>
      <c r="C278" s="199" t="s">
        <v>417</v>
      </c>
      <c r="D278" s="199" t="s">
        <v>131</v>
      </c>
      <c r="E278" s="200" t="s">
        <v>418</v>
      </c>
      <c r="F278" s="201" t="s">
        <v>419</v>
      </c>
      <c r="G278" s="202" t="s">
        <v>199</v>
      </c>
      <c r="H278" s="203">
        <v>102.59999999999999</v>
      </c>
      <c r="I278" s="204"/>
      <c r="J278" s="205">
        <f>ROUND(I278*H278,2)</f>
        <v>0</v>
      </c>
      <c r="K278" s="201" t="s">
        <v>200</v>
      </c>
      <c r="L278" s="47"/>
      <c r="M278" s="206" t="s">
        <v>19</v>
      </c>
      <c r="N278" s="207" t="s">
        <v>43</v>
      </c>
      <c r="O278" s="87"/>
      <c r="P278" s="208">
        <f>O278*H278</f>
        <v>0</v>
      </c>
      <c r="Q278" s="208">
        <v>0</v>
      </c>
      <c r="R278" s="208">
        <f>Q278*H278</f>
        <v>0</v>
      </c>
      <c r="S278" s="208">
        <v>0</v>
      </c>
      <c r="T278" s="209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0" t="s">
        <v>285</v>
      </c>
      <c r="AT278" s="210" t="s">
        <v>131</v>
      </c>
      <c r="AU278" s="210" t="s">
        <v>82</v>
      </c>
      <c r="AY278" s="20" t="s">
        <v>130</v>
      </c>
      <c r="BE278" s="211">
        <f>IF(N278="základní",J278,0)</f>
        <v>0</v>
      </c>
      <c r="BF278" s="211">
        <f>IF(N278="snížená",J278,0)</f>
        <v>0</v>
      </c>
      <c r="BG278" s="211">
        <f>IF(N278="zákl. přenesená",J278,0)</f>
        <v>0</v>
      </c>
      <c r="BH278" s="211">
        <f>IF(N278="sníž. přenesená",J278,0)</f>
        <v>0</v>
      </c>
      <c r="BI278" s="211">
        <f>IF(N278="nulová",J278,0)</f>
        <v>0</v>
      </c>
      <c r="BJ278" s="20" t="s">
        <v>80</v>
      </c>
      <c r="BK278" s="211">
        <f>ROUND(I278*H278,2)</f>
        <v>0</v>
      </c>
      <c r="BL278" s="20" t="s">
        <v>285</v>
      </c>
      <c r="BM278" s="210" t="s">
        <v>420</v>
      </c>
    </row>
    <row r="279" s="2" customFormat="1">
      <c r="A279" s="41"/>
      <c r="B279" s="42"/>
      <c r="C279" s="43"/>
      <c r="D279" s="225" t="s">
        <v>202</v>
      </c>
      <c r="E279" s="43"/>
      <c r="F279" s="226" t="s">
        <v>421</v>
      </c>
      <c r="G279" s="43"/>
      <c r="H279" s="43"/>
      <c r="I279" s="227"/>
      <c r="J279" s="43"/>
      <c r="K279" s="43"/>
      <c r="L279" s="47"/>
      <c r="M279" s="228"/>
      <c r="N279" s="229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202</v>
      </c>
      <c r="AU279" s="20" t="s">
        <v>82</v>
      </c>
    </row>
    <row r="280" s="13" customFormat="1">
      <c r="A280" s="13"/>
      <c r="B280" s="230"/>
      <c r="C280" s="231"/>
      <c r="D280" s="232" t="s">
        <v>208</v>
      </c>
      <c r="E280" s="233" t="s">
        <v>19</v>
      </c>
      <c r="F280" s="234" t="s">
        <v>294</v>
      </c>
      <c r="G280" s="231"/>
      <c r="H280" s="233" t="s">
        <v>19</v>
      </c>
      <c r="I280" s="235"/>
      <c r="J280" s="231"/>
      <c r="K280" s="231"/>
      <c r="L280" s="236"/>
      <c r="M280" s="237"/>
      <c r="N280" s="238"/>
      <c r="O280" s="238"/>
      <c r="P280" s="238"/>
      <c r="Q280" s="238"/>
      <c r="R280" s="238"/>
      <c r="S280" s="238"/>
      <c r="T280" s="23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0" t="s">
        <v>208</v>
      </c>
      <c r="AU280" s="240" t="s">
        <v>82</v>
      </c>
      <c r="AV280" s="13" t="s">
        <v>80</v>
      </c>
      <c r="AW280" s="13" t="s">
        <v>33</v>
      </c>
      <c r="AX280" s="13" t="s">
        <v>72</v>
      </c>
      <c r="AY280" s="240" t="s">
        <v>130</v>
      </c>
    </row>
    <row r="281" s="14" customFormat="1">
      <c r="A281" s="14"/>
      <c r="B281" s="241"/>
      <c r="C281" s="242"/>
      <c r="D281" s="232" t="s">
        <v>208</v>
      </c>
      <c r="E281" s="243" t="s">
        <v>19</v>
      </c>
      <c r="F281" s="244" t="s">
        <v>422</v>
      </c>
      <c r="G281" s="242"/>
      <c r="H281" s="245">
        <v>101.508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1" t="s">
        <v>208</v>
      </c>
      <c r="AU281" s="251" t="s">
        <v>82</v>
      </c>
      <c r="AV281" s="14" t="s">
        <v>82</v>
      </c>
      <c r="AW281" s="14" t="s">
        <v>33</v>
      </c>
      <c r="AX281" s="14" t="s">
        <v>72</v>
      </c>
      <c r="AY281" s="251" t="s">
        <v>130</v>
      </c>
    </row>
    <row r="282" s="13" customFormat="1">
      <c r="A282" s="13"/>
      <c r="B282" s="230"/>
      <c r="C282" s="231"/>
      <c r="D282" s="232" t="s">
        <v>208</v>
      </c>
      <c r="E282" s="233" t="s">
        <v>19</v>
      </c>
      <c r="F282" s="234" t="s">
        <v>332</v>
      </c>
      <c r="G282" s="231"/>
      <c r="H282" s="233" t="s">
        <v>19</v>
      </c>
      <c r="I282" s="235"/>
      <c r="J282" s="231"/>
      <c r="K282" s="231"/>
      <c r="L282" s="236"/>
      <c r="M282" s="237"/>
      <c r="N282" s="238"/>
      <c r="O282" s="238"/>
      <c r="P282" s="238"/>
      <c r="Q282" s="238"/>
      <c r="R282" s="238"/>
      <c r="S282" s="238"/>
      <c r="T282" s="23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0" t="s">
        <v>208</v>
      </c>
      <c r="AU282" s="240" t="s">
        <v>82</v>
      </c>
      <c r="AV282" s="13" t="s">
        <v>80</v>
      </c>
      <c r="AW282" s="13" t="s">
        <v>33</v>
      </c>
      <c r="AX282" s="13" t="s">
        <v>72</v>
      </c>
      <c r="AY282" s="240" t="s">
        <v>130</v>
      </c>
    </row>
    <row r="283" s="14" customFormat="1">
      <c r="A283" s="14"/>
      <c r="B283" s="241"/>
      <c r="C283" s="242"/>
      <c r="D283" s="232" t="s">
        <v>208</v>
      </c>
      <c r="E283" s="243" t="s">
        <v>19</v>
      </c>
      <c r="F283" s="244" t="s">
        <v>423</v>
      </c>
      <c r="G283" s="242"/>
      <c r="H283" s="245">
        <v>1.0920000000000001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1" t="s">
        <v>208</v>
      </c>
      <c r="AU283" s="251" t="s">
        <v>82</v>
      </c>
      <c r="AV283" s="14" t="s">
        <v>82</v>
      </c>
      <c r="AW283" s="14" t="s">
        <v>33</v>
      </c>
      <c r="AX283" s="14" t="s">
        <v>72</v>
      </c>
      <c r="AY283" s="251" t="s">
        <v>130</v>
      </c>
    </row>
    <row r="284" s="15" customFormat="1">
      <c r="A284" s="15"/>
      <c r="B284" s="252"/>
      <c r="C284" s="253"/>
      <c r="D284" s="232" t="s">
        <v>208</v>
      </c>
      <c r="E284" s="254" t="s">
        <v>19</v>
      </c>
      <c r="F284" s="255" t="s">
        <v>212</v>
      </c>
      <c r="G284" s="253"/>
      <c r="H284" s="256">
        <v>102.59999999999999</v>
      </c>
      <c r="I284" s="257"/>
      <c r="J284" s="253"/>
      <c r="K284" s="253"/>
      <c r="L284" s="258"/>
      <c r="M284" s="259"/>
      <c r="N284" s="260"/>
      <c r="O284" s="260"/>
      <c r="P284" s="260"/>
      <c r="Q284" s="260"/>
      <c r="R284" s="260"/>
      <c r="S284" s="260"/>
      <c r="T284" s="26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2" t="s">
        <v>208</v>
      </c>
      <c r="AU284" s="262" t="s">
        <v>82</v>
      </c>
      <c r="AV284" s="15" t="s">
        <v>144</v>
      </c>
      <c r="AW284" s="15" t="s">
        <v>33</v>
      </c>
      <c r="AX284" s="15" t="s">
        <v>80</v>
      </c>
      <c r="AY284" s="262" t="s">
        <v>130</v>
      </c>
    </row>
    <row r="285" s="2" customFormat="1" ht="24.15" customHeight="1">
      <c r="A285" s="41"/>
      <c r="B285" s="42"/>
      <c r="C285" s="199" t="s">
        <v>424</v>
      </c>
      <c r="D285" s="199" t="s">
        <v>131</v>
      </c>
      <c r="E285" s="200" t="s">
        <v>425</v>
      </c>
      <c r="F285" s="201" t="s">
        <v>426</v>
      </c>
      <c r="G285" s="202" t="s">
        <v>199</v>
      </c>
      <c r="H285" s="203">
        <v>93.221999999999994</v>
      </c>
      <c r="I285" s="204"/>
      <c r="J285" s="205">
        <f>ROUND(I285*H285,2)</f>
        <v>0</v>
      </c>
      <c r="K285" s="201" t="s">
        <v>200</v>
      </c>
      <c r="L285" s="47"/>
      <c r="M285" s="206" t="s">
        <v>19</v>
      </c>
      <c r="N285" s="207" t="s">
        <v>43</v>
      </c>
      <c r="O285" s="87"/>
      <c r="P285" s="208">
        <f>O285*H285</f>
        <v>0</v>
      </c>
      <c r="Q285" s="208">
        <v>0.00093999999999999997</v>
      </c>
      <c r="R285" s="208">
        <f>Q285*H285</f>
        <v>0.087628679999999987</v>
      </c>
      <c r="S285" s="208">
        <v>0</v>
      </c>
      <c r="T285" s="209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0" t="s">
        <v>285</v>
      </c>
      <c r="AT285" s="210" t="s">
        <v>131</v>
      </c>
      <c r="AU285" s="210" t="s">
        <v>82</v>
      </c>
      <c r="AY285" s="20" t="s">
        <v>130</v>
      </c>
      <c r="BE285" s="211">
        <f>IF(N285="základní",J285,0)</f>
        <v>0</v>
      </c>
      <c r="BF285" s="211">
        <f>IF(N285="snížená",J285,0)</f>
        <v>0</v>
      </c>
      <c r="BG285" s="211">
        <f>IF(N285="zákl. přenesená",J285,0)</f>
        <v>0</v>
      </c>
      <c r="BH285" s="211">
        <f>IF(N285="sníž. přenesená",J285,0)</f>
        <v>0</v>
      </c>
      <c r="BI285" s="211">
        <f>IF(N285="nulová",J285,0)</f>
        <v>0</v>
      </c>
      <c r="BJ285" s="20" t="s">
        <v>80</v>
      </c>
      <c r="BK285" s="211">
        <f>ROUND(I285*H285,2)</f>
        <v>0</v>
      </c>
      <c r="BL285" s="20" t="s">
        <v>285</v>
      </c>
      <c r="BM285" s="210" t="s">
        <v>427</v>
      </c>
    </row>
    <row r="286" s="2" customFormat="1">
      <c r="A286" s="41"/>
      <c r="B286" s="42"/>
      <c r="C286" s="43"/>
      <c r="D286" s="225" t="s">
        <v>202</v>
      </c>
      <c r="E286" s="43"/>
      <c r="F286" s="226" t="s">
        <v>428</v>
      </c>
      <c r="G286" s="43"/>
      <c r="H286" s="43"/>
      <c r="I286" s="227"/>
      <c r="J286" s="43"/>
      <c r="K286" s="43"/>
      <c r="L286" s="47"/>
      <c r="M286" s="228"/>
      <c r="N286" s="229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202</v>
      </c>
      <c r="AU286" s="20" t="s">
        <v>82</v>
      </c>
    </row>
    <row r="287" s="13" customFormat="1">
      <c r="A287" s="13"/>
      <c r="B287" s="230"/>
      <c r="C287" s="231"/>
      <c r="D287" s="232" t="s">
        <v>208</v>
      </c>
      <c r="E287" s="233" t="s">
        <v>19</v>
      </c>
      <c r="F287" s="234" t="s">
        <v>294</v>
      </c>
      <c r="G287" s="231"/>
      <c r="H287" s="233" t="s">
        <v>19</v>
      </c>
      <c r="I287" s="235"/>
      <c r="J287" s="231"/>
      <c r="K287" s="231"/>
      <c r="L287" s="236"/>
      <c r="M287" s="237"/>
      <c r="N287" s="238"/>
      <c r="O287" s="238"/>
      <c r="P287" s="238"/>
      <c r="Q287" s="238"/>
      <c r="R287" s="238"/>
      <c r="S287" s="238"/>
      <c r="T287" s="23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0" t="s">
        <v>208</v>
      </c>
      <c r="AU287" s="240" t="s">
        <v>82</v>
      </c>
      <c r="AV287" s="13" t="s">
        <v>80</v>
      </c>
      <c r="AW287" s="13" t="s">
        <v>33</v>
      </c>
      <c r="AX287" s="13" t="s">
        <v>72</v>
      </c>
      <c r="AY287" s="240" t="s">
        <v>130</v>
      </c>
    </row>
    <row r="288" s="14" customFormat="1">
      <c r="A288" s="14"/>
      <c r="B288" s="241"/>
      <c r="C288" s="242"/>
      <c r="D288" s="232" t="s">
        <v>208</v>
      </c>
      <c r="E288" s="243" t="s">
        <v>19</v>
      </c>
      <c r="F288" s="244" t="s">
        <v>416</v>
      </c>
      <c r="G288" s="242"/>
      <c r="H288" s="245">
        <v>93.221999999999994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1" t="s">
        <v>208</v>
      </c>
      <c r="AU288" s="251" t="s">
        <v>82</v>
      </c>
      <c r="AV288" s="14" t="s">
        <v>82</v>
      </c>
      <c r="AW288" s="14" t="s">
        <v>33</v>
      </c>
      <c r="AX288" s="14" t="s">
        <v>72</v>
      </c>
      <c r="AY288" s="251" t="s">
        <v>130</v>
      </c>
    </row>
    <row r="289" s="15" customFormat="1">
      <c r="A289" s="15"/>
      <c r="B289" s="252"/>
      <c r="C289" s="253"/>
      <c r="D289" s="232" t="s">
        <v>208</v>
      </c>
      <c r="E289" s="254" t="s">
        <v>19</v>
      </c>
      <c r="F289" s="255" t="s">
        <v>212</v>
      </c>
      <c r="G289" s="253"/>
      <c r="H289" s="256">
        <v>93.221999999999994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2" t="s">
        <v>208</v>
      </c>
      <c r="AU289" s="262" t="s">
        <v>82</v>
      </c>
      <c r="AV289" s="15" t="s">
        <v>144</v>
      </c>
      <c r="AW289" s="15" t="s">
        <v>33</v>
      </c>
      <c r="AX289" s="15" t="s">
        <v>80</v>
      </c>
      <c r="AY289" s="262" t="s">
        <v>130</v>
      </c>
    </row>
    <row r="290" s="2" customFormat="1" ht="24.15" customHeight="1">
      <c r="A290" s="41"/>
      <c r="B290" s="42"/>
      <c r="C290" s="199" t="s">
        <v>429</v>
      </c>
      <c r="D290" s="199" t="s">
        <v>131</v>
      </c>
      <c r="E290" s="200" t="s">
        <v>430</v>
      </c>
      <c r="F290" s="201" t="s">
        <v>431</v>
      </c>
      <c r="G290" s="202" t="s">
        <v>199</v>
      </c>
      <c r="H290" s="203">
        <v>121.01000000000001</v>
      </c>
      <c r="I290" s="204"/>
      <c r="J290" s="205">
        <f>ROUND(I290*H290,2)</f>
        <v>0</v>
      </c>
      <c r="K290" s="201" t="s">
        <v>200</v>
      </c>
      <c r="L290" s="47"/>
      <c r="M290" s="206" t="s">
        <v>19</v>
      </c>
      <c r="N290" s="207" t="s">
        <v>43</v>
      </c>
      <c r="O290" s="87"/>
      <c r="P290" s="208">
        <f>O290*H290</f>
        <v>0</v>
      </c>
      <c r="Q290" s="208">
        <v>0.00050000000000000001</v>
      </c>
      <c r="R290" s="208">
        <f>Q290*H290</f>
        <v>0.060505000000000003</v>
      </c>
      <c r="S290" s="208">
        <v>0</v>
      </c>
      <c r="T290" s="209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0" t="s">
        <v>285</v>
      </c>
      <c r="AT290" s="210" t="s">
        <v>131</v>
      </c>
      <c r="AU290" s="210" t="s">
        <v>82</v>
      </c>
      <c r="AY290" s="20" t="s">
        <v>130</v>
      </c>
      <c r="BE290" s="211">
        <f>IF(N290="základní",J290,0)</f>
        <v>0</v>
      </c>
      <c r="BF290" s="211">
        <f>IF(N290="snížená",J290,0)</f>
        <v>0</v>
      </c>
      <c r="BG290" s="211">
        <f>IF(N290="zákl. přenesená",J290,0)</f>
        <v>0</v>
      </c>
      <c r="BH290" s="211">
        <f>IF(N290="sníž. přenesená",J290,0)</f>
        <v>0</v>
      </c>
      <c r="BI290" s="211">
        <f>IF(N290="nulová",J290,0)</f>
        <v>0</v>
      </c>
      <c r="BJ290" s="20" t="s">
        <v>80</v>
      </c>
      <c r="BK290" s="211">
        <f>ROUND(I290*H290,2)</f>
        <v>0</v>
      </c>
      <c r="BL290" s="20" t="s">
        <v>285</v>
      </c>
      <c r="BM290" s="210" t="s">
        <v>432</v>
      </c>
    </row>
    <row r="291" s="2" customFormat="1">
      <c r="A291" s="41"/>
      <c r="B291" s="42"/>
      <c r="C291" s="43"/>
      <c r="D291" s="225" t="s">
        <v>202</v>
      </c>
      <c r="E291" s="43"/>
      <c r="F291" s="226" t="s">
        <v>433</v>
      </c>
      <c r="G291" s="43"/>
      <c r="H291" s="43"/>
      <c r="I291" s="227"/>
      <c r="J291" s="43"/>
      <c r="K291" s="43"/>
      <c r="L291" s="47"/>
      <c r="M291" s="228"/>
      <c r="N291" s="229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202</v>
      </c>
      <c r="AU291" s="20" t="s">
        <v>82</v>
      </c>
    </row>
    <row r="292" s="13" customFormat="1">
      <c r="A292" s="13"/>
      <c r="B292" s="230"/>
      <c r="C292" s="231"/>
      <c r="D292" s="232" t="s">
        <v>208</v>
      </c>
      <c r="E292" s="233" t="s">
        <v>19</v>
      </c>
      <c r="F292" s="234" t="s">
        <v>294</v>
      </c>
      <c r="G292" s="231"/>
      <c r="H292" s="233" t="s">
        <v>19</v>
      </c>
      <c r="I292" s="235"/>
      <c r="J292" s="231"/>
      <c r="K292" s="231"/>
      <c r="L292" s="236"/>
      <c r="M292" s="237"/>
      <c r="N292" s="238"/>
      <c r="O292" s="238"/>
      <c r="P292" s="238"/>
      <c r="Q292" s="238"/>
      <c r="R292" s="238"/>
      <c r="S292" s="238"/>
      <c r="T292" s="23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0" t="s">
        <v>208</v>
      </c>
      <c r="AU292" s="240" t="s">
        <v>82</v>
      </c>
      <c r="AV292" s="13" t="s">
        <v>80</v>
      </c>
      <c r="AW292" s="13" t="s">
        <v>33</v>
      </c>
      <c r="AX292" s="13" t="s">
        <v>72</v>
      </c>
      <c r="AY292" s="240" t="s">
        <v>130</v>
      </c>
    </row>
    <row r="293" s="14" customFormat="1">
      <c r="A293" s="14"/>
      <c r="B293" s="241"/>
      <c r="C293" s="242"/>
      <c r="D293" s="232" t="s">
        <v>208</v>
      </c>
      <c r="E293" s="243" t="s">
        <v>19</v>
      </c>
      <c r="F293" s="244" t="s">
        <v>434</v>
      </c>
      <c r="G293" s="242"/>
      <c r="H293" s="245">
        <v>119.117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1" t="s">
        <v>208</v>
      </c>
      <c r="AU293" s="251" t="s">
        <v>82</v>
      </c>
      <c r="AV293" s="14" t="s">
        <v>82</v>
      </c>
      <c r="AW293" s="14" t="s">
        <v>33</v>
      </c>
      <c r="AX293" s="14" t="s">
        <v>72</v>
      </c>
      <c r="AY293" s="251" t="s">
        <v>130</v>
      </c>
    </row>
    <row r="294" s="16" customFormat="1">
      <c r="A294" s="16"/>
      <c r="B294" s="273"/>
      <c r="C294" s="274"/>
      <c r="D294" s="232" t="s">
        <v>208</v>
      </c>
      <c r="E294" s="275" t="s">
        <v>19</v>
      </c>
      <c r="F294" s="276" t="s">
        <v>364</v>
      </c>
      <c r="G294" s="274"/>
      <c r="H294" s="277">
        <v>119.117</v>
      </c>
      <c r="I294" s="278"/>
      <c r="J294" s="274"/>
      <c r="K294" s="274"/>
      <c r="L294" s="279"/>
      <c r="M294" s="280"/>
      <c r="N294" s="281"/>
      <c r="O294" s="281"/>
      <c r="P294" s="281"/>
      <c r="Q294" s="281"/>
      <c r="R294" s="281"/>
      <c r="S294" s="281"/>
      <c r="T294" s="282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T294" s="283" t="s">
        <v>208</v>
      </c>
      <c r="AU294" s="283" t="s">
        <v>82</v>
      </c>
      <c r="AV294" s="16" t="s">
        <v>140</v>
      </c>
      <c r="AW294" s="16" t="s">
        <v>33</v>
      </c>
      <c r="AX294" s="16" t="s">
        <v>72</v>
      </c>
      <c r="AY294" s="283" t="s">
        <v>130</v>
      </c>
    </row>
    <row r="295" s="13" customFormat="1">
      <c r="A295" s="13"/>
      <c r="B295" s="230"/>
      <c r="C295" s="231"/>
      <c r="D295" s="232" t="s">
        <v>208</v>
      </c>
      <c r="E295" s="233" t="s">
        <v>19</v>
      </c>
      <c r="F295" s="234" t="s">
        <v>332</v>
      </c>
      <c r="G295" s="231"/>
      <c r="H295" s="233" t="s">
        <v>19</v>
      </c>
      <c r="I295" s="235"/>
      <c r="J295" s="231"/>
      <c r="K295" s="231"/>
      <c r="L295" s="236"/>
      <c r="M295" s="237"/>
      <c r="N295" s="238"/>
      <c r="O295" s="238"/>
      <c r="P295" s="238"/>
      <c r="Q295" s="238"/>
      <c r="R295" s="238"/>
      <c r="S295" s="238"/>
      <c r="T295" s="23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0" t="s">
        <v>208</v>
      </c>
      <c r="AU295" s="240" t="s">
        <v>82</v>
      </c>
      <c r="AV295" s="13" t="s">
        <v>80</v>
      </c>
      <c r="AW295" s="13" t="s">
        <v>33</v>
      </c>
      <c r="AX295" s="13" t="s">
        <v>72</v>
      </c>
      <c r="AY295" s="240" t="s">
        <v>130</v>
      </c>
    </row>
    <row r="296" s="14" customFormat="1">
      <c r="A296" s="14"/>
      <c r="B296" s="241"/>
      <c r="C296" s="242"/>
      <c r="D296" s="232" t="s">
        <v>208</v>
      </c>
      <c r="E296" s="243" t="s">
        <v>19</v>
      </c>
      <c r="F296" s="244" t="s">
        <v>435</v>
      </c>
      <c r="G296" s="242"/>
      <c r="H296" s="245">
        <v>1.893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1" t="s">
        <v>208</v>
      </c>
      <c r="AU296" s="251" t="s">
        <v>82</v>
      </c>
      <c r="AV296" s="14" t="s">
        <v>82</v>
      </c>
      <c r="AW296" s="14" t="s">
        <v>33</v>
      </c>
      <c r="AX296" s="14" t="s">
        <v>72</v>
      </c>
      <c r="AY296" s="251" t="s">
        <v>130</v>
      </c>
    </row>
    <row r="297" s="16" customFormat="1">
      <c r="A297" s="16"/>
      <c r="B297" s="273"/>
      <c r="C297" s="274"/>
      <c r="D297" s="232" t="s">
        <v>208</v>
      </c>
      <c r="E297" s="275" t="s">
        <v>19</v>
      </c>
      <c r="F297" s="276" t="s">
        <v>364</v>
      </c>
      <c r="G297" s="274"/>
      <c r="H297" s="277">
        <v>1.893</v>
      </c>
      <c r="I297" s="278"/>
      <c r="J297" s="274"/>
      <c r="K297" s="274"/>
      <c r="L297" s="279"/>
      <c r="M297" s="280"/>
      <c r="N297" s="281"/>
      <c r="O297" s="281"/>
      <c r="P297" s="281"/>
      <c r="Q297" s="281"/>
      <c r="R297" s="281"/>
      <c r="S297" s="281"/>
      <c r="T297" s="282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83" t="s">
        <v>208</v>
      </c>
      <c r="AU297" s="283" t="s">
        <v>82</v>
      </c>
      <c r="AV297" s="16" t="s">
        <v>140</v>
      </c>
      <c r="AW297" s="16" t="s">
        <v>33</v>
      </c>
      <c r="AX297" s="16" t="s">
        <v>72</v>
      </c>
      <c r="AY297" s="283" t="s">
        <v>130</v>
      </c>
    </row>
    <row r="298" s="15" customFormat="1">
      <c r="A298" s="15"/>
      <c r="B298" s="252"/>
      <c r="C298" s="253"/>
      <c r="D298" s="232" t="s">
        <v>208</v>
      </c>
      <c r="E298" s="254" t="s">
        <v>19</v>
      </c>
      <c r="F298" s="255" t="s">
        <v>212</v>
      </c>
      <c r="G298" s="253"/>
      <c r="H298" s="256">
        <v>121.01000000000001</v>
      </c>
      <c r="I298" s="257"/>
      <c r="J298" s="253"/>
      <c r="K298" s="253"/>
      <c r="L298" s="258"/>
      <c r="M298" s="259"/>
      <c r="N298" s="260"/>
      <c r="O298" s="260"/>
      <c r="P298" s="260"/>
      <c r="Q298" s="260"/>
      <c r="R298" s="260"/>
      <c r="S298" s="260"/>
      <c r="T298" s="26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2" t="s">
        <v>208</v>
      </c>
      <c r="AU298" s="262" t="s">
        <v>82</v>
      </c>
      <c r="AV298" s="15" t="s">
        <v>144</v>
      </c>
      <c r="AW298" s="15" t="s">
        <v>33</v>
      </c>
      <c r="AX298" s="15" t="s">
        <v>80</v>
      </c>
      <c r="AY298" s="262" t="s">
        <v>130</v>
      </c>
    </row>
    <row r="299" s="2" customFormat="1" ht="21.75" customHeight="1">
      <c r="A299" s="41"/>
      <c r="B299" s="42"/>
      <c r="C299" s="199" t="s">
        <v>436</v>
      </c>
      <c r="D299" s="199" t="s">
        <v>131</v>
      </c>
      <c r="E299" s="200" t="s">
        <v>437</v>
      </c>
      <c r="F299" s="201" t="s">
        <v>438</v>
      </c>
      <c r="G299" s="202" t="s">
        <v>162</v>
      </c>
      <c r="H299" s="203">
        <v>3</v>
      </c>
      <c r="I299" s="204"/>
      <c r="J299" s="205">
        <f>ROUND(I299*H299,2)</f>
        <v>0</v>
      </c>
      <c r="K299" s="201" t="s">
        <v>19</v>
      </c>
      <c r="L299" s="47"/>
      <c r="M299" s="206" t="s">
        <v>19</v>
      </c>
      <c r="N299" s="207" t="s">
        <v>43</v>
      </c>
      <c r="O299" s="87"/>
      <c r="P299" s="208">
        <f>O299*H299</f>
        <v>0</v>
      </c>
      <c r="Q299" s="208">
        <v>0</v>
      </c>
      <c r="R299" s="208">
        <f>Q299*H299</f>
        <v>0</v>
      </c>
      <c r="S299" s="208">
        <v>0</v>
      </c>
      <c r="T299" s="209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0" t="s">
        <v>285</v>
      </c>
      <c r="AT299" s="210" t="s">
        <v>131</v>
      </c>
      <c r="AU299" s="210" t="s">
        <v>82</v>
      </c>
      <c r="AY299" s="20" t="s">
        <v>130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20" t="s">
        <v>80</v>
      </c>
      <c r="BK299" s="211">
        <f>ROUND(I299*H299,2)</f>
        <v>0</v>
      </c>
      <c r="BL299" s="20" t="s">
        <v>285</v>
      </c>
      <c r="BM299" s="210" t="s">
        <v>439</v>
      </c>
    </row>
    <row r="300" s="13" customFormat="1">
      <c r="A300" s="13"/>
      <c r="B300" s="230"/>
      <c r="C300" s="231"/>
      <c r="D300" s="232" t="s">
        <v>208</v>
      </c>
      <c r="E300" s="233" t="s">
        <v>19</v>
      </c>
      <c r="F300" s="234" t="s">
        <v>294</v>
      </c>
      <c r="G300" s="231"/>
      <c r="H300" s="233" t="s">
        <v>19</v>
      </c>
      <c r="I300" s="235"/>
      <c r="J300" s="231"/>
      <c r="K300" s="231"/>
      <c r="L300" s="236"/>
      <c r="M300" s="237"/>
      <c r="N300" s="238"/>
      <c r="O300" s="238"/>
      <c r="P300" s="238"/>
      <c r="Q300" s="238"/>
      <c r="R300" s="238"/>
      <c r="S300" s="238"/>
      <c r="T300" s="23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0" t="s">
        <v>208</v>
      </c>
      <c r="AU300" s="240" t="s">
        <v>82</v>
      </c>
      <c r="AV300" s="13" t="s">
        <v>80</v>
      </c>
      <c r="AW300" s="13" t="s">
        <v>33</v>
      </c>
      <c r="AX300" s="13" t="s">
        <v>72</v>
      </c>
      <c r="AY300" s="240" t="s">
        <v>130</v>
      </c>
    </row>
    <row r="301" s="14" customFormat="1">
      <c r="A301" s="14"/>
      <c r="B301" s="241"/>
      <c r="C301" s="242"/>
      <c r="D301" s="232" t="s">
        <v>208</v>
      </c>
      <c r="E301" s="243" t="s">
        <v>19</v>
      </c>
      <c r="F301" s="244" t="s">
        <v>295</v>
      </c>
      <c r="G301" s="242"/>
      <c r="H301" s="245">
        <v>3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1" t="s">
        <v>208</v>
      </c>
      <c r="AU301" s="251" t="s">
        <v>82</v>
      </c>
      <c r="AV301" s="14" t="s">
        <v>82</v>
      </c>
      <c r="AW301" s="14" t="s">
        <v>33</v>
      </c>
      <c r="AX301" s="14" t="s">
        <v>72</v>
      </c>
      <c r="AY301" s="251" t="s">
        <v>130</v>
      </c>
    </row>
    <row r="302" s="15" customFormat="1">
      <c r="A302" s="15"/>
      <c r="B302" s="252"/>
      <c r="C302" s="253"/>
      <c r="D302" s="232" t="s">
        <v>208</v>
      </c>
      <c r="E302" s="254" t="s">
        <v>19</v>
      </c>
      <c r="F302" s="255" t="s">
        <v>212</v>
      </c>
      <c r="G302" s="253"/>
      <c r="H302" s="256">
        <v>3</v>
      </c>
      <c r="I302" s="257"/>
      <c r="J302" s="253"/>
      <c r="K302" s="253"/>
      <c r="L302" s="258"/>
      <c r="M302" s="259"/>
      <c r="N302" s="260"/>
      <c r="O302" s="260"/>
      <c r="P302" s="260"/>
      <c r="Q302" s="260"/>
      <c r="R302" s="260"/>
      <c r="S302" s="260"/>
      <c r="T302" s="261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2" t="s">
        <v>208</v>
      </c>
      <c r="AU302" s="262" t="s">
        <v>82</v>
      </c>
      <c r="AV302" s="15" t="s">
        <v>144</v>
      </c>
      <c r="AW302" s="15" t="s">
        <v>33</v>
      </c>
      <c r="AX302" s="15" t="s">
        <v>80</v>
      </c>
      <c r="AY302" s="262" t="s">
        <v>130</v>
      </c>
    </row>
    <row r="303" s="2" customFormat="1" ht="24.15" customHeight="1">
      <c r="A303" s="41"/>
      <c r="B303" s="42"/>
      <c r="C303" s="199" t="s">
        <v>440</v>
      </c>
      <c r="D303" s="199" t="s">
        <v>131</v>
      </c>
      <c r="E303" s="200" t="s">
        <v>441</v>
      </c>
      <c r="F303" s="201" t="s">
        <v>442</v>
      </c>
      <c r="G303" s="202" t="s">
        <v>443</v>
      </c>
      <c r="H303" s="284"/>
      <c r="I303" s="204"/>
      <c r="J303" s="205">
        <f>ROUND(I303*H303,2)</f>
        <v>0</v>
      </c>
      <c r="K303" s="201" t="s">
        <v>200</v>
      </c>
      <c r="L303" s="47"/>
      <c r="M303" s="206" t="s">
        <v>19</v>
      </c>
      <c r="N303" s="207" t="s">
        <v>43</v>
      </c>
      <c r="O303" s="87"/>
      <c r="P303" s="208">
        <f>O303*H303</f>
        <v>0</v>
      </c>
      <c r="Q303" s="208">
        <v>0</v>
      </c>
      <c r="R303" s="208">
        <f>Q303*H303</f>
        <v>0</v>
      </c>
      <c r="S303" s="208">
        <v>0</v>
      </c>
      <c r="T303" s="209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0" t="s">
        <v>285</v>
      </c>
      <c r="AT303" s="210" t="s">
        <v>131</v>
      </c>
      <c r="AU303" s="210" t="s">
        <v>82</v>
      </c>
      <c r="AY303" s="20" t="s">
        <v>130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20" t="s">
        <v>80</v>
      </c>
      <c r="BK303" s="211">
        <f>ROUND(I303*H303,2)</f>
        <v>0</v>
      </c>
      <c r="BL303" s="20" t="s">
        <v>285</v>
      </c>
      <c r="BM303" s="210" t="s">
        <v>444</v>
      </c>
    </row>
    <row r="304" s="2" customFormat="1">
      <c r="A304" s="41"/>
      <c r="B304" s="42"/>
      <c r="C304" s="43"/>
      <c r="D304" s="225" t="s">
        <v>202</v>
      </c>
      <c r="E304" s="43"/>
      <c r="F304" s="226" t="s">
        <v>445</v>
      </c>
      <c r="G304" s="43"/>
      <c r="H304" s="43"/>
      <c r="I304" s="227"/>
      <c r="J304" s="43"/>
      <c r="K304" s="43"/>
      <c r="L304" s="47"/>
      <c r="M304" s="228"/>
      <c r="N304" s="229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202</v>
      </c>
      <c r="AU304" s="20" t="s">
        <v>82</v>
      </c>
    </row>
    <row r="305" s="11" customFormat="1" ht="22.8" customHeight="1">
      <c r="A305" s="11"/>
      <c r="B305" s="185"/>
      <c r="C305" s="186"/>
      <c r="D305" s="187" t="s">
        <v>71</v>
      </c>
      <c r="E305" s="223" t="s">
        <v>446</v>
      </c>
      <c r="F305" s="223" t="s">
        <v>447</v>
      </c>
      <c r="G305" s="186"/>
      <c r="H305" s="186"/>
      <c r="I305" s="189"/>
      <c r="J305" s="224">
        <f>BK305</f>
        <v>0</v>
      </c>
      <c r="K305" s="186"/>
      <c r="L305" s="191"/>
      <c r="M305" s="192"/>
      <c r="N305" s="193"/>
      <c r="O305" s="193"/>
      <c r="P305" s="194">
        <f>SUM(P306:P368)</f>
        <v>0</v>
      </c>
      <c r="Q305" s="193"/>
      <c r="R305" s="194">
        <f>SUM(R306:R368)</f>
        <v>2.4427744800000002</v>
      </c>
      <c r="S305" s="193"/>
      <c r="T305" s="195">
        <f>SUM(T306:T368)</f>
        <v>0</v>
      </c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R305" s="196" t="s">
        <v>82</v>
      </c>
      <c r="AT305" s="197" t="s">
        <v>71</v>
      </c>
      <c r="AU305" s="197" t="s">
        <v>80</v>
      </c>
      <c r="AY305" s="196" t="s">
        <v>130</v>
      </c>
      <c r="BK305" s="198">
        <f>SUM(BK306:BK368)</f>
        <v>0</v>
      </c>
    </row>
    <row r="306" s="2" customFormat="1" ht="24.15" customHeight="1">
      <c r="A306" s="41"/>
      <c r="B306" s="42"/>
      <c r="C306" s="199" t="s">
        <v>448</v>
      </c>
      <c r="D306" s="199" t="s">
        <v>131</v>
      </c>
      <c r="E306" s="200" t="s">
        <v>449</v>
      </c>
      <c r="F306" s="201" t="s">
        <v>450</v>
      </c>
      <c r="G306" s="202" t="s">
        <v>199</v>
      </c>
      <c r="H306" s="203">
        <v>43.420999999999999</v>
      </c>
      <c r="I306" s="204"/>
      <c r="J306" s="205">
        <f>ROUND(I306*H306,2)</f>
        <v>0</v>
      </c>
      <c r="K306" s="201" t="s">
        <v>200</v>
      </c>
      <c r="L306" s="47"/>
      <c r="M306" s="206" t="s">
        <v>19</v>
      </c>
      <c r="N306" s="207" t="s">
        <v>43</v>
      </c>
      <c r="O306" s="87"/>
      <c r="P306" s="208">
        <f>O306*H306</f>
        <v>0</v>
      </c>
      <c r="Q306" s="208">
        <v>0.0061199999999999996</v>
      </c>
      <c r="R306" s="208">
        <f>Q306*H306</f>
        <v>0.26573651999999998</v>
      </c>
      <c r="S306" s="208">
        <v>0</v>
      </c>
      <c r="T306" s="209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0" t="s">
        <v>285</v>
      </c>
      <c r="AT306" s="210" t="s">
        <v>131</v>
      </c>
      <c r="AU306" s="210" t="s">
        <v>82</v>
      </c>
      <c r="AY306" s="20" t="s">
        <v>130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20" t="s">
        <v>80</v>
      </c>
      <c r="BK306" s="211">
        <f>ROUND(I306*H306,2)</f>
        <v>0</v>
      </c>
      <c r="BL306" s="20" t="s">
        <v>285</v>
      </c>
      <c r="BM306" s="210" t="s">
        <v>451</v>
      </c>
    </row>
    <row r="307" s="2" customFormat="1">
      <c r="A307" s="41"/>
      <c r="B307" s="42"/>
      <c r="C307" s="43"/>
      <c r="D307" s="225" t="s">
        <v>202</v>
      </c>
      <c r="E307" s="43"/>
      <c r="F307" s="226" t="s">
        <v>452</v>
      </c>
      <c r="G307" s="43"/>
      <c r="H307" s="43"/>
      <c r="I307" s="227"/>
      <c r="J307" s="43"/>
      <c r="K307" s="43"/>
      <c r="L307" s="47"/>
      <c r="M307" s="228"/>
      <c r="N307" s="229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202</v>
      </c>
      <c r="AU307" s="20" t="s">
        <v>82</v>
      </c>
    </row>
    <row r="308" s="13" customFormat="1">
      <c r="A308" s="13"/>
      <c r="B308" s="230"/>
      <c r="C308" s="231"/>
      <c r="D308" s="232" t="s">
        <v>208</v>
      </c>
      <c r="E308" s="233" t="s">
        <v>19</v>
      </c>
      <c r="F308" s="234" t="s">
        <v>209</v>
      </c>
      <c r="G308" s="231"/>
      <c r="H308" s="233" t="s">
        <v>19</v>
      </c>
      <c r="I308" s="235"/>
      <c r="J308" s="231"/>
      <c r="K308" s="231"/>
      <c r="L308" s="236"/>
      <c r="M308" s="237"/>
      <c r="N308" s="238"/>
      <c r="O308" s="238"/>
      <c r="P308" s="238"/>
      <c r="Q308" s="238"/>
      <c r="R308" s="238"/>
      <c r="S308" s="238"/>
      <c r="T308" s="23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0" t="s">
        <v>208</v>
      </c>
      <c r="AU308" s="240" t="s">
        <v>82</v>
      </c>
      <c r="AV308" s="13" t="s">
        <v>80</v>
      </c>
      <c r="AW308" s="13" t="s">
        <v>33</v>
      </c>
      <c r="AX308" s="13" t="s">
        <v>72</v>
      </c>
      <c r="AY308" s="240" t="s">
        <v>130</v>
      </c>
    </row>
    <row r="309" s="13" customFormat="1">
      <c r="A309" s="13"/>
      <c r="B309" s="230"/>
      <c r="C309" s="231"/>
      <c r="D309" s="232" t="s">
        <v>208</v>
      </c>
      <c r="E309" s="233" t="s">
        <v>19</v>
      </c>
      <c r="F309" s="234" t="s">
        <v>294</v>
      </c>
      <c r="G309" s="231"/>
      <c r="H309" s="233" t="s">
        <v>19</v>
      </c>
      <c r="I309" s="235"/>
      <c r="J309" s="231"/>
      <c r="K309" s="231"/>
      <c r="L309" s="236"/>
      <c r="M309" s="237"/>
      <c r="N309" s="238"/>
      <c r="O309" s="238"/>
      <c r="P309" s="238"/>
      <c r="Q309" s="238"/>
      <c r="R309" s="238"/>
      <c r="S309" s="238"/>
      <c r="T309" s="23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0" t="s">
        <v>208</v>
      </c>
      <c r="AU309" s="240" t="s">
        <v>82</v>
      </c>
      <c r="AV309" s="13" t="s">
        <v>80</v>
      </c>
      <c r="AW309" s="13" t="s">
        <v>33</v>
      </c>
      <c r="AX309" s="13" t="s">
        <v>72</v>
      </c>
      <c r="AY309" s="240" t="s">
        <v>130</v>
      </c>
    </row>
    <row r="310" s="14" customFormat="1">
      <c r="A310" s="14"/>
      <c r="B310" s="241"/>
      <c r="C310" s="242"/>
      <c r="D310" s="232" t="s">
        <v>208</v>
      </c>
      <c r="E310" s="243" t="s">
        <v>19</v>
      </c>
      <c r="F310" s="244" t="s">
        <v>453</v>
      </c>
      <c r="G310" s="242"/>
      <c r="H310" s="245">
        <v>43.420999999999999</v>
      </c>
      <c r="I310" s="246"/>
      <c r="J310" s="242"/>
      <c r="K310" s="242"/>
      <c r="L310" s="247"/>
      <c r="M310" s="248"/>
      <c r="N310" s="249"/>
      <c r="O310" s="249"/>
      <c r="P310" s="249"/>
      <c r="Q310" s="249"/>
      <c r="R310" s="249"/>
      <c r="S310" s="249"/>
      <c r="T310" s="25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1" t="s">
        <v>208</v>
      </c>
      <c r="AU310" s="251" t="s">
        <v>82</v>
      </c>
      <c r="AV310" s="14" t="s">
        <v>82</v>
      </c>
      <c r="AW310" s="14" t="s">
        <v>33</v>
      </c>
      <c r="AX310" s="14" t="s">
        <v>72</v>
      </c>
      <c r="AY310" s="251" t="s">
        <v>130</v>
      </c>
    </row>
    <row r="311" s="15" customFormat="1">
      <c r="A311" s="15"/>
      <c r="B311" s="252"/>
      <c r="C311" s="253"/>
      <c r="D311" s="232" t="s">
        <v>208</v>
      </c>
      <c r="E311" s="254" t="s">
        <v>19</v>
      </c>
      <c r="F311" s="255" t="s">
        <v>212</v>
      </c>
      <c r="G311" s="253"/>
      <c r="H311" s="256">
        <v>43.420999999999999</v>
      </c>
      <c r="I311" s="257"/>
      <c r="J311" s="253"/>
      <c r="K311" s="253"/>
      <c r="L311" s="258"/>
      <c r="M311" s="259"/>
      <c r="N311" s="260"/>
      <c r="O311" s="260"/>
      <c r="P311" s="260"/>
      <c r="Q311" s="260"/>
      <c r="R311" s="260"/>
      <c r="S311" s="260"/>
      <c r="T311" s="261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2" t="s">
        <v>208</v>
      </c>
      <c r="AU311" s="262" t="s">
        <v>82</v>
      </c>
      <c r="AV311" s="15" t="s">
        <v>144</v>
      </c>
      <c r="AW311" s="15" t="s">
        <v>33</v>
      </c>
      <c r="AX311" s="15" t="s">
        <v>80</v>
      </c>
      <c r="AY311" s="262" t="s">
        <v>130</v>
      </c>
    </row>
    <row r="312" s="2" customFormat="1" ht="16.5" customHeight="1">
      <c r="A312" s="41"/>
      <c r="B312" s="42"/>
      <c r="C312" s="263" t="s">
        <v>454</v>
      </c>
      <c r="D312" s="263" t="s">
        <v>213</v>
      </c>
      <c r="E312" s="264" t="s">
        <v>455</v>
      </c>
      <c r="F312" s="265" t="s">
        <v>456</v>
      </c>
      <c r="G312" s="266" t="s">
        <v>199</v>
      </c>
      <c r="H312" s="267">
        <v>45.591999999999999</v>
      </c>
      <c r="I312" s="268"/>
      <c r="J312" s="269">
        <f>ROUND(I312*H312,2)</f>
        <v>0</v>
      </c>
      <c r="K312" s="265" t="s">
        <v>200</v>
      </c>
      <c r="L312" s="270"/>
      <c r="M312" s="271" t="s">
        <v>19</v>
      </c>
      <c r="N312" s="272" t="s">
        <v>43</v>
      </c>
      <c r="O312" s="87"/>
      <c r="P312" s="208">
        <f>O312*H312</f>
        <v>0</v>
      </c>
      <c r="Q312" s="208">
        <v>0.0028999999999999998</v>
      </c>
      <c r="R312" s="208">
        <f>Q312*H312</f>
        <v>0.1322168</v>
      </c>
      <c r="S312" s="208">
        <v>0</v>
      </c>
      <c r="T312" s="209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0" t="s">
        <v>306</v>
      </c>
      <c r="AT312" s="210" t="s">
        <v>213</v>
      </c>
      <c r="AU312" s="210" t="s">
        <v>82</v>
      </c>
      <c r="AY312" s="20" t="s">
        <v>130</v>
      </c>
      <c r="BE312" s="211">
        <f>IF(N312="základní",J312,0)</f>
        <v>0</v>
      </c>
      <c r="BF312" s="211">
        <f>IF(N312="snížená",J312,0)</f>
        <v>0</v>
      </c>
      <c r="BG312" s="211">
        <f>IF(N312="zákl. přenesená",J312,0)</f>
        <v>0</v>
      </c>
      <c r="BH312" s="211">
        <f>IF(N312="sníž. přenesená",J312,0)</f>
        <v>0</v>
      </c>
      <c r="BI312" s="211">
        <f>IF(N312="nulová",J312,0)</f>
        <v>0</v>
      </c>
      <c r="BJ312" s="20" t="s">
        <v>80</v>
      </c>
      <c r="BK312" s="211">
        <f>ROUND(I312*H312,2)</f>
        <v>0</v>
      </c>
      <c r="BL312" s="20" t="s">
        <v>285</v>
      </c>
      <c r="BM312" s="210" t="s">
        <v>457</v>
      </c>
    </row>
    <row r="313" s="13" customFormat="1">
      <c r="A313" s="13"/>
      <c r="B313" s="230"/>
      <c r="C313" s="231"/>
      <c r="D313" s="232" t="s">
        <v>208</v>
      </c>
      <c r="E313" s="233" t="s">
        <v>19</v>
      </c>
      <c r="F313" s="234" t="s">
        <v>217</v>
      </c>
      <c r="G313" s="231"/>
      <c r="H313" s="233" t="s">
        <v>19</v>
      </c>
      <c r="I313" s="235"/>
      <c r="J313" s="231"/>
      <c r="K313" s="231"/>
      <c r="L313" s="236"/>
      <c r="M313" s="237"/>
      <c r="N313" s="238"/>
      <c r="O313" s="238"/>
      <c r="P313" s="238"/>
      <c r="Q313" s="238"/>
      <c r="R313" s="238"/>
      <c r="S313" s="238"/>
      <c r="T313" s="23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0" t="s">
        <v>208</v>
      </c>
      <c r="AU313" s="240" t="s">
        <v>82</v>
      </c>
      <c r="AV313" s="13" t="s">
        <v>80</v>
      </c>
      <c r="AW313" s="13" t="s">
        <v>33</v>
      </c>
      <c r="AX313" s="13" t="s">
        <v>72</v>
      </c>
      <c r="AY313" s="240" t="s">
        <v>130</v>
      </c>
    </row>
    <row r="314" s="13" customFormat="1">
      <c r="A314" s="13"/>
      <c r="B314" s="230"/>
      <c r="C314" s="231"/>
      <c r="D314" s="232" t="s">
        <v>208</v>
      </c>
      <c r="E314" s="233" t="s">
        <v>19</v>
      </c>
      <c r="F314" s="234" t="s">
        <v>209</v>
      </c>
      <c r="G314" s="231"/>
      <c r="H314" s="233" t="s">
        <v>19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208</v>
      </c>
      <c r="AU314" s="240" t="s">
        <v>82</v>
      </c>
      <c r="AV314" s="13" t="s">
        <v>80</v>
      </c>
      <c r="AW314" s="13" t="s">
        <v>33</v>
      </c>
      <c r="AX314" s="13" t="s">
        <v>72</v>
      </c>
      <c r="AY314" s="240" t="s">
        <v>130</v>
      </c>
    </row>
    <row r="315" s="13" customFormat="1">
      <c r="A315" s="13"/>
      <c r="B315" s="230"/>
      <c r="C315" s="231"/>
      <c r="D315" s="232" t="s">
        <v>208</v>
      </c>
      <c r="E315" s="233" t="s">
        <v>19</v>
      </c>
      <c r="F315" s="234" t="s">
        <v>294</v>
      </c>
      <c r="G315" s="231"/>
      <c r="H315" s="233" t="s">
        <v>19</v>
      </c>
      <c r="I315" s="235"/>
      <c r="J315" s="231"/>
      <c r="K315" s="231"/>
      <c r="L315" s="236"/>
      <c r="M315" s="237"/>
      <c r="N315" s="238"/>
      <c r="O315" s="238"/>
      <c r="P315" s="238"/>
      <c r="Q315" s="238"/>
      <c r="R315" s="238"/>
      <c r="S315" s="238"/>
      <c r="T315" s="23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0" t="s">
        <v>208</v>
      </c>
      <c r="AU315" s="240" t="s">
        <v>82</v>
      </c>
      <c r="AV315" s="13" t="s">
        <v>80</v>
      </c>
      <c r="AW315" s="13" t="s">
        <v>33</v>
      </c>
      <c r="AX315" s="13" t="s">
        <v>72</v>
      </c>
      <c r="AY315" s="240" t="s">
        <v>130</v>
      </c>
    </row>
    <row r="316" s="14" customFormat="1">
      <c r="A316" s="14"/>
      <c r="B316" s="241"/>
      <c r="C316" s="242"/>
      <c r="D316" s="232" t="s">
        <v>208</v>
      </c>
      <c r="E316" s="243" t="s">
        <v>19</v>
      </c>
      <c r="F316" s="244" t="s">
        <v>453</v>
      </c>
      <c r="G316" s="242"/>
      <c r="H316" s="245">
        <v>43.420999999999999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1" t="s">
        <v>208</v>
      </c>
      <c r="AU316" s="251" t="s">
        <v>82</v>
      </c>
      <c r="AV316" s="14" t="s">
        <v>82</v>
      </c>
      <c r="AW316" s="14" t="s">
        <v>33</v>
      </c>
      <c r="AX316" s="14" t="s">
        <v>72</v>
      </c>
      <c r="AY316" s="251" t="s">
        <v>130</v>
      </c>
    </row>
    <row r="317" s="15" customFormat="1">
      <c r="A317" s="15"/>
      <c r="B317" s="252"/>
      <c r="C317" s="253"/>
      <c r="D317" s="232" t="s">
        <v>208</v>
      </c>
      <c r="E317" s="254" t="s">
        <v>19</v>
      </c>
      <c r="F317" s="255" t="s">
        <v>212</v>
      </c>
      <c r="G317" s="253"/>
      <c r="H317" s="256">
        <v>43.420999999999999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2" t="s">
        <v>208</v>
      </c>
      <c r="AU317" s="262" t="s">
        <v>82</v>
      </c>
      <c r="AV317" s="15" t="s">
        <v>144</v>
      </c>
      <c r="AW317" s="15" t="s">
        <v>33</v>
      </c>
      <c r="AX317" s="15" t="s">
        <v>80</v>
      </c>
      <c r="AY317" s="262" t="s">
        <v>130</v>
      </c>
    </row>
    <row r="318" s="14" customFormat="1">
      <c r="A318" s="14"/>
      <c r="B318" s="241"/>
      <c r="C318" s="242"/>
      <c r="D318" s="232" t="s">
        <v>208</v>
      </c>
      <c r="E318" s="242"/>
      <c r="F318" s="244" t="s">
        <v>458</v>
      </c>
      <c r="G318" s="242"/>
      <c r="H318" s="245">
        <v>45.591999999999999</v>
      </c>
      <c r="I318" s="246"/>
      <c r="J318" s="242"/>
      <c r="K318" s="242"/>
      <c r="L318" s="247"/>
      <c r="M318" s="248"/>
      <c r="N318" s="249"/>
      <c r="O318" s="249"/>
      <c r="P318" s="249"/>
      <c r="Q318" s="249"/>
      <c r="R318" s="249"/>
      <c r="S318" s="249"/>
      <c r="T318" s="25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1" t="s">
        <v>208</v>
      </c>
      <c r="AU318" s="251" t="s">
        <v>82</v>
      </c>
      <c r="AV318" s="14" t="s">
        <v>82</v>
      </c>
      <c r="AW318" s="14" t="s">
        <v>4</v>
      </c>
      <c r="AX318" s="14" t="s">
        <v>80</v>
      </c>
      <c r="AY318" s="251" t="s">
        <v>130</v>
      </c>
    </row>
    <row r="319" s="2" customFormat="1" ht="24.15" customHeight="1">
      <c r="A319" s="41"/>
      <c r="B319" s="42"/>
      <c r="C319" s="199" t="s">
        <v>459</v>
      </c>
      <c r="D319" s="199" t="s">
        <v>131</v>
      </c>
      <c r="E319" s="200" t="s">
        <v>460</v>
      </c>
      <c r="F319" s="201" t="s">
        <v>461</v>
      </c>
      <c r="G319" s="202" t="s">
        <v>199</v>
      </c>
      <c r="H319" s="203">
        <v>511.87599999999998</v>
      </c>
      <c r="I319" s="204"/>
      <c r="J319" s="205">
        <f>ROUND(I319*H319,2)</f>
        <v>0</v>
      </c>
      <c r="K319" s="201" t="s">
        <v>200</v>
      </c>
      <c r="L319" s="47"/>
      <c r="M319" s="206" t="s">
        <v>19</v>
      </c>
      <c r="N319" s="207" t="s">
        <v>43</v>
      </c>
      <c r="O319" s="87"/>
      <c r="P319" s="208">
        <f>O319*H319</f>
        <v>0</v>
      </c>
      <c r="Q319" s="208">
        <v>0.00058</v>
      </c>
      <c r="R319" s="208">
        <f>Q319*H319</f>
        <v>0.29688808</v>
      </c>
      <c r="S319" s="208">
        <v>0</v>
      </c>
      <c r="T319" s="209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0" t="s">
        <v>285</v>
      </c>
      <c r="AT319" s="210" t="s">
        <v>131</v>
      </c>
      <c r="AU319" s="210" t="s">
        <v>82</v>
      </c>
      <c r="AY319" s="20" t="s">
        <v>130</v>
      </c>
      <c r="BE319" s="211">
        <f>IF(N319="základní",J319,0)</f>
        <v>0</v>
      </c>
      <c r="BF319" s="211">
        <f>IF(N319="snížená",J319,0)</f>
        <v>0</v>
      </c>
      <c r="BG319" s="211">
        <f>IF(N319="zákl. přenesená",J319,0)</f>
        <v>0</v>
      </c>
      <c r="BH319" s="211">
        <f>IF(N319="sníž. přenesená",J319,0)</f>
        <v>0</v>
      </c>
      <c r="BI319" s="211">
        <f>IF(N319="nulová",J319,0)</f>
        <v>0</v>
      </c>
      <c r="BJ319" s="20" t="s">
        <v>80</v>
      </c>
      <c r="BK319" s="211">
        <f>ROUND(I319*H319,2)</f>
        <v>0</v>
      </c>
      <c r="BL319" s="20" t="s">
        <v>285</v>
      </c>
      <c r="BM319" s="210" t="s">
        <v>462</v>
      </c>
    </row>
    <row r="320" s="2" customFormat="1">
      <c r="A320" s="41"/>
      <c r="B320" s="42"/>
      <c r="C320" s="43"/>
      <c r="D320" s="225" t="s">
        <v>202</v>
      </c>
      <c r="E320" s="43"/>
      <c r="F320" s="226" t="s">
        <v>463</v>
      </c>
      <c r="G320" s="43"/>
      <c r="H320" s="43"/>
      <c r="I320" s="227"/>
      <c r="J320" s="43"/>
      <c r="K320" s="43"/>
      <c r="L320" s="47"/>
      <c r="M320" s="228"/>
      <c r="N320" s="229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202</v>
      </c>
      <c r="AU320" s="20" t="s">
        <v>82</v>
      </c>
    </row>
    <row r="321" s="13" customFormat="1">
      <c r="A321" s="13"/>
      <c r="B321" s="230"/>
      <c r="C321" s="231"/>
      <c r="D321" s="232" t="s">
        <v>208</v>
      </c>
      <c r="E321" s="233" t="s">
        <v>19</v>
      </c>
      <c r="F321" s="234" t="s">
        <v>464</v>
      </c>
      <c r="G321" s="231"/>
      <c r="H321" s="233" t="s">
        <v>19</v>
      </c>
      <c r="I321" s="235"/>
      <c r="J321" s="231"/>
      <c r="K321" s="231"/>
      <c r="L321" s="236"/>
      <c r="M321" s="237"/>
      <c r="N321" s="238"/>
      <c r="O321" s="238"/>
      <c r="P321" s="238"/>
      <c r="Q321" s="238"/>
      <c r="R321" s="238"/>
      <c r="S321" s="238"/>
      <c r="T321" s="23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0" t="s">
        <v>208</v>
      </c>
      <c r="AU321" s="240" t="s">
        <v>82</v>
      </c>
      <c r="AV321" s="13" t="s">
        <v>80</v>
      </c>
      <c r="AW321" s="13" t="s">
        <v>33</v>
      </c>
      <c r="AX321" s="13" t="s">
        <v>72</v>
      </c>
      <c r="AY321" s="240" t="s">
        <v>130</v>
      </c>
    </row>
    <row r="322" s="13" customFormat="1">
      <c r="A322" s="13"/>
      <c r="B322" s="230"/>
      <c r="C322" s="231"/>
      <c r="D322" s="232" t="s">
        <v>208</v>
      </c>
      <c r="E322" s="233" t="s">
        <v>19</v>
      </c>
      <c r="F322" s="234" t="s">
        <v>294</v>
      </c>
      <c r="G322" s="231"/>
      <c r="H322" s="233" t="s">
        <v>19</v>
      </c>
      <c r="I322" s="235"/>
      <c r="J322" s="231"/>
      <c r="K322" s="231"/>
      <c r="L322" s="236"/>
      <c r="M322" s="237"/>
      <c r="N322" s="238"/>
      <c r="O322" s="238"/>
      <c r="P322" s="238"/>
      <c r="Q322" s="238"/>
      <c r="R322" s="238"/>
      <c r="S322" s="238"/>
      <c r="T322" s="23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0" t="s">
        <v>208</v>
      </c>
      <c r="AU322" s="240" t="s">
        <v>82</v>
      </c>
      <c r="AV322" s="13" t="s">
        <v>80</v>
      </c>
      <c r="AW322" s="13" t="s">
        <v>33</v>
      </c>
      <c r="AX322" s="13" t="s">
        <v>72</v>
      </c>
      <c r="AY322" s="240" t="s">
        <v>130</v>
      </c>
    </row>
    <row r="323" s="14" customFormat="1">
      <c r="A323" s="14"/>
      <c r="B323" s="241"/>
      <c r="C323" s="242"/>
      <c r="D323" s="232" t="s">
        <v>208</v>
      </c>
      <c r="E323" s="243" t="s">
        <v>19</v>
      </c>
      <c r="F323" s="244" t="s">
        <v>465</v>
      </c>
      <c r="G323" s="242"/>
      <c r="H323" s="245">
        <v>511.87599999999998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1" t="s">
        <v>208</v>
      </c>
      <c r="AU323" s="251" t="s">
        <v>82</v>
      </c>
      <c r="AV323" s="14" t="s">
        <v>82</v>
      </c>
      <c r="AW323" s="14" t="s">
        <v>33</v>
      </c>
      <c r="AX323" s="14" t="s">
        <v>72</v>
      </c>
      <c r="AY323" s="251" t="s">
        <v>130</v>
      </c>
    </row>
    <row r="324" s="15" customFormat="1">
      <c r="A324" s="15"/>
      <c r="B324" s="252"/>
      <c r="C324" s="253"/>
      <c r="D324" s="232" t="s">
        <v>208</v>
      </c>
      <c r="E324" s="254" t="s">
        <v>19</v>
      </c>
      <c r="F324" s="255" t="s">
        <v>212</v>
      </c>
      <c r="G324" s="253"/>
      <c r="H324" s="256">
        <v>511.87599999999998</v>
      </c>
      <c r="I324" s="257"/>
      <c r="J324" s="253"/>
      <c r="K324" s="253"/>
      <c r="L324" s="258"/>
      <c r="M324" s="259"/>
      <c r="N324" s="260"/>
      <c r="O324" s="260"/>
      <c r="P324" s="260"/>
      <c r="Q324" s="260"/>
      <c r="R324" s="260"/>
      <c r="S324" s="260"/>
      <c r="T324" s="261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2" t="s">
        <v>208</v>
      </c>
      <c r="AU324" s="262" t="s">
        <v>82</v>
      </c>
      <c r="AV324" s="15" t="s">
        <v>144</v>
      </c>
      <c r="AW324" s="15" t="s">
        <v>33</v>
      </c>
      <c r="AX324" s="15" t="s">
        <v>80</v>
      </c>
      <c r="AY324" s="262" t="s">
        <v>130</v>
      </c>
    </row>
    <row r="325" s="2" customFormat="1" ht="24.15" customHeight="1">
      <c r="A325" s="41"/>
      <c r="B325" s="42"/>
      <c r="C325" s="199" t="s">
        <v>466</v>
      </c>
      <c r="D325" s="199" t="s">
        <v>131</v>
      </c>
      <c r="E325" s="200" t="s">
        <v>467</v>
      </c>
      <c r="F325" s="201" t="s">
        <v>468</v>
      </c>
      <c r="G325" s="202" t="s">
        <v>199</v>
      </c>
      <c r="H325" s="203">
        <v>511.87599999999998</v>
      </c>
      <c r="I325" s="204"/>
      <c r="J325" s="205">
        <f>ROUND(I325*H325,2)</f>
        <v>0</v>
      </c>
      <c r="K325" s="201" t="s">
        <v>200</v>
      </c>
      <c r="L325" s="47"/>
      <c r="M325" s="206" t="s">
        <v>19</v>
      </c>
      <c r="N325" s="207" t="s">
        <v>43</v>
      </c>
      <c r="O325" s="87"/>
      <c r="P325" s="208">
        <f>O325*H325</f>
        <v>0</v>
      </c>
      <c r="Q325" s="208">
        <v>0</v>
      </c>
      <c r="R325" s="208">
        <f>Q325*H325</f>
        <v>0</v>
      </c>
      <c r="S325" s="208">
        <v>0</v>
      </c>
      <c r="T325" s="209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0" t="s">
        <v>285</v>
      </c>
      <c r="AT325" s="210" t="s">
        <v>131</v>
      </c>
      <c r="AU325" s="210" t="s">
        <v>82</v>
      </c>
      <c r="AY325" s="20" t="s">
        <v>130</v>
      </c>
      <c r="BE325" s="211">
        <f>IF(N325="základní",J325,0)</f>
        <v>0</v>
      </c>
      <c r="BF325" s="211">
        <f>IF(N325="snížená",J325,0)</f>
        <v>0</v>
      </c>
      <c r="BG325" s="211">
        <f>IF(N325="zákl. přenesená",J325,0)</f>
        <v>0</v>
      </c>
      <c r="BH325" s="211">
        <f>IF(N325="sníž. přenesená",J325,0)</f>
        <v>0</v>
      </c>
      <c r="BI325" s="211">
        <f>IF(N325="nulová",J325,0)</f>
        <v>0</v>
      </c>
      <c r="BJ325" s="20" t="s">
        <v>80</v>
      </c>
      <c r="BK325" s="211">
        <f>ROUND(I325*H325,2)</f>
        <v>0</v>
      </c>
      <c r="BL325" s="20" t="s">
        <v>285</v>
      </c>
      <c r="BM325" s="210" t="s">
        <v>469</v>
      </c>
    </row>
    <row r="326" s="2" customFormat="1">
      <c r="A326" s="41"/>
      <c r="B326" s="42"/>
      <c r="C326" s="43"/>
      <c r="D326" s="225" t="s">
        <v>202</v>
      </c>
      <c r="E326" s="43"/>
      <c r="F326" s="226" t="s">
        <v>470</v>
      </c>
      <c r="G326" s="43"/>
      <c r="H326" s="43"/>
      <c r="I326" s="227"/>
      <c r="J326" s="43"/>
      <c r="K326" s="43"/>
      <c r="L326" s="47"/>
      <c r="M326" s="228"/>
      <c r="N326" s="229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202</v>
      </c>
      <c r="AU326" s="20" t="s">
        <v>82</v>
      </c>
    </row>
    <row r="327" s="2" customFormat="1" ht="16.5" customHeight="1">
      <c r="A327" s="41"/>
      <c r="B327" s="42"/>
      <c r="C327" s="263" t="s">
        <v>471</v>
      </c>
      <c r="D327" s="263" t="s">
        <v>213</v>
      </c>
      <c r="E327" s="264" t="s">
        <v>472</v>
      </c>
      <c r="F327" s="265" t="s">
        <v>473</v>
      </c>
      <c r="G327" s="266" t="s">
        <v>199</v>
      </c>
      <c r="H327" s="267">
        <v>1074.9400000000001</v>
      </c>
      <c r="I327" s="268"/>
      <c r="J327" s="269">
        <f>ROUND(I327*H327,2)</f>
        <v>0</v>
      </c>
      <c r="K327" s="265" t="s">
        <v>200</v>
      </c>
      <c r="L327" s="270"/>
      <c r="M327" s="271" t="s">
        <v>19</v>
      </c>
      <c r="N327" s="272" t="s">
        <v>43</v>
      </c>
      <c r="O327" s="87"/>
      <c r="P327" s="208">
        <f>O327*H327</f>
        <v>0</v>
      </c>
      <c r="Q327" s="208">
        <v>0.0015</v>
      </c>
      <c r="R327" s="208">
        <f>Q327*H327</f>
        <v>1.6124100000000001</v>
      </c>
      <c r="S327" s="208">
        <v>0</v>
      </c>
      <c r="T327" s="209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0" t="s">
        <v>306</v>
      </c>
      <c r="AT327" s="210" t="s">
        <v>213</v>
      </c>
      <c r="AU327" s="210" t="s">
        <v>82</v>
      </c>
      <c r="AY327" s="20" t="s">
        <v>130</v>
      </c>
      <c r="BE327" s="211">
        <f>IF(N327="základní",J327,0)</f>
        <v>0</v>
      </c>
      <c r="BF327" s="211">
        <f>IF(N327="snížená",J327,0)</f>
        <v>0</v>
      </c>
      <c r="BG327" s="211">
        <f>IF(N327="zákl. přenesená",J327,0)</f>
        <v>0</v>
      </c>
      <c r="BH327" s="211">
        <f>IF(N327="sníž. přenesená",J327,0)</f>
        <v>0</v>
      </c>
      <c r="BI327" s="211">
        <f>IF(N327="nulová",J327,0)</f>
        <v>0</v>
      </c>
      <c r="BJ327" s="20" t="s">
        <v>80</v>
      </c>
      <c r="BK327" s="211">
        <f>ROUND(I327*H327,2)</f>
        <v>0</v>
      </c>
      <c r="BL327" s="20" t="s">
        <v>285</v>
      </c>
      <c r="BM327" s="210" t="s">
        <v>474</v>
      </c>
    </row>
    <row r="328" s="13" customFormat="1">
      <c r="A328" s="13"/>
      <c r="B328" s="230"/>
      <c r="C328" s="231"/>
      <c r="D328" s="232" t="s">
        <v>208</v>
      </c>
      <c r="E328" s="233" t="s">
        <v>19</v>
      </c>
      <c r="F328" s="234" t="s">
        <v>217</v>
      </c>
      <c r="G328" s="231"/>
      <c r="H328" s="233" t="s">
        <v>19</v>
      </c>
      <c r="I328" s="235"/>
      <c r="J328" s="231"/>
      <c r="K328" s="231"/>
      <c r="L328" s="236"/>
      <c r="M328" s="237"/>
      <c r="N328" s="238"/>
      <c r="O328" s="238"/>
      <c r="P328" s="238"/>
      <c r="Q328" s="238"/>
      <c r="R328" s="238"/>
      <c r="S328" s="238"/>
      <c r="T328" s="23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0" t="s">
        <v>208</v>
      </c>
      <c r="AU328" s="240" t="s">
        <v>82</v>
      </c>
      <c r="AV328" s="13" t="s">
        <v>80</v>
      </c>
      <c r="AW328" s="13" t="s">
        <v>33</v>
      </c>
      <c r="AX328" s="13" t="s">
        <v>72</v>
      </c>
      <c r="AY328" s="240" t="s">
        <v>130</v>
      </c>
    </row>
    <row r="329" s="13" customFormat="1">
      <c r="A329" s="13"/>
      <c r="B329" s="230"/>
      <c r="C329" s="231"/>
      <c r="D329" s="232" t="s">
        <v>208</v>
      </c>
      <c r="E329" s="233" t="s">
        <v>19</v>
      </c>
      <c r="F329" s="234" t="s">
        <v>475</v>
      </c>
      <c r="G329" s="231"/>
      <c r="H329" s="233" t="s">
        <v>19</v>
      </c>
      <c r="I329" s="235"/>
      <c r="J329" s="231"/>
      <c r="K329" s="231"/>
      <c r="L329" s="236"/>
      <c r="M329" s="237"/>
      <c r="N329" s="238"/>
      <c r="O329" s="238"/>
      <c r="P329" s="238"/>
      <c r="Q329" s="238"/>
      <c r="R329" s="238"/>
      <c r="S329" s="238"/>
      <c r="T329" s="23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0" t="s">
        <v>208</v>
      </c>
      <c r="AU329" s="240" t="s">
        <v>82</v>
      </c>
      <c r="AV329" s="13" t="s">
        <v>80</v>
      </c>
      <c r="AW329" s="13" t="s">
        <v>33</v>
      </c>
      <c r="AX329" s="13" t="s">
        <v>72</v>
      </c>
      <c r="AY329" s="240" t="s">
        <v>130</v>
      </c>
    </row>
    <row r="330" s="13" customFormat="1">
      <c r="A330" s="13"/>
      <c r="B330" s="230"/>
      <c r="C330" s="231"/>
      <c r="D330" s="232" t="s">
        <v>208</v>
      </c>
      <c r="E330" s="233" t="s">
        <v>19</v>
      </c>
      <c r="F330" s="234" t="s">
        <v>294</v>
      </c>
      <c r="G330" s="231"/>
      <c r="H330" s="233" t="s">
        <v>19</v>
      </c>
      <c r="I330" s="235"/>
      <c r="J330" s="231"/>
      <c r="K330" s="231"/>
      <c r="L330" s="236"/>
      <c r="M330" s="237"/>
      <c r="N330" s="238"/>
      <c r="O330" s="238"/>
      <c r="P330" s="238"/>
      <c r="Q330" s="238"/>
      <c r="R330" s="238"/>
      <c r="S330" s="238"/>
      <c r="T330" s="23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0" t="s">
        <v>208</v>
      </c>
      <c r="AU330" s="240" t="s">
        <v>82</v>
      </c>
      <c r="AV330" s="13" t="s">
        <v>80</v>
      </c>
      <c r="AW330" s="13" t="s">
        <v>33</v>
      </c>
      <c r="AX330" s="13" t="s">
        <v>72</v>
      </c>
      <c r="AY330" s="240" t="s">
        <v>130</v>
      </c>
    </row>
    <row r="331" s="14" customFormat="1">
      <c r="A331" s="14"/>
      <c r="B331" s="241"/>
      <c r="C331" s="242"/>
      <c r="D331" s="232" t="s">
        <v>208</v>
      </c>
      <c r="E331" s="243" t="s">
        <v>19</v>
      </c>
      <c r="F331" s="244" t="s">
        <v>476</v>
      </c>
      <c r="G331" s="242"/>
      <c r="H331" s="245">
        <v>1023.752</v>
      </c>
      <c r="I331" s="246"/>
      <c r="J331" s="242"/>
      <c r="K331" s="242"/>
      <c r="L331" s="247"/>
      <c r="M331" s="248"/>
      <c r="N331" s="249"/>
      <c r="O331" s="249"/>
      <c r="P331" s="249"/>
      <c r="Q331" s="249"/>
      <c r="R331" s="249"/>
      <c r="S331" s="249"/>
      <c r="T331" s="25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1" t="s">
        <v>208</v>
      </c>
      <c r="AU331" s="251" t="s">
        <v>82</v>
      </c>
      <c r="AV331" s="14" t="s">
        <v>82</v>
      </c>
      <c r="AW331" s="14" t="s">
        <v>33</v>
      </c>
      <c r="AX331" s="14" t="s">
        <v>72</v>
      </c>
      <c r="AY331" s="251" t="s">
        <v>130</v>
      </c>
    </row>
    <row r="332" s="15" customFormat="1">
      <c r="A332" s="15"/>
      <c r="B332" s="252"/>
      <c r="C332" s="253"/>
      <c r="D332" s="232" t="s">
        <v>208</v>
      </c>
      <c r="E332" s="254" t="s">
        <v>19</v>
      </c>
      <c r="F332" s="255" t="s">
        <v>212</v>
      </c>
      <c r="G332" s="253"/>
      <c r="H332" s="256">
        <v>1023.752</v>
      </c>
      <c r="I332" s="257"/>
      <c r="J332" s="253"/>
      <c r="K332" s="253"/>
      <c r="L332" s="258"/>
      <c r="M332" s="259"/>
      <c r="N332" s="260"/>
      <c r="O332" s="260"/>
      <c r="P332" s="260"/>
      <c r="Q332" s="260"/>
      <c r="R332" s="260"/>
      <c r="S332" s="260"/>
      <c r="T332" s="261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2" t="s">
        <v>208</v>
      </c>
      <c r="AU332" s="262" t="s">
        <v>82</v>
      </c>
      <c r="AV332" s="15" t="s">
        <v>144</v>
      </c>
      <c r="AW332" s="15" t="s">
        <v>33</v>
      </c>
      <c r="AX332" s="15" t="s">
        <v>80</v>
      </c>
      <c r="AY332" s="262" t="s">
        <v>130</v>
      </c>
    </row>
    <row r="333" s="14" customFormat="1">
      <c r="A333" s="14"/>
      <c r="B333" s="241"/>
      <c r="C333" s="242"/>
      <c r="D333" s="232" t="s">
        <v>208</v>
      </c>
      <c r="E333" s="242"/>
      <c r="F333" s="244" t="s">
        <v>477</v>
      </c>
      <c r="G333" s="242"/>
      <c r="H333" s="245">
        <v>1074.9400000000001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1" t="s">
        <v>208</v>
      </c>
      <c r="AU333" s="251" t="s">
        <v>82</v>
      </c>
      <c r="AV333" s="14" t="s">
        <v>82</v>
      </c>
      <c r="AW333" s="14" t="s">
        <v>4</v>
      </c>
      <c r="AX333" s="14" t="s">
        <v>80</v>
      </c>
      <c r="AY333" s="251" t="s">
        <v>130</v>
      </c>
    </row>
    <row r="334" s="2" customFormat="1" ht="24.15" customHeight="1">
      <c r="A334" s="41"/>
      <c r="B334" s="42"/>
      <c r="C334" s="199" t="s">
        <v>478</v>
      </c>
      <c r="D334" s="199" t="s">
        <v>131</v>
      </c>
      <c r="E334" s="200" t="s">
        <v>479</v>
      </c>
      <c r="F334" s="201" t="s">
        <v>480</v>
      </c>
      <c r="G334" s="202" t="s">
        <v>199</v>
      </c>
      <c r="H334" s="203">
        <v>511.87599999999998</v>
      </c>
      <c r="I334" s="204"/>
      <c r="J334" s="205">
        <f>ROUND(I334*H334,2)</f>
        <v>0</v>
      </c>
      <c r="K334" s="201" t="s">
        <v>200</v>
      </c>
      <c r="L334" s="47"/>
      <c r="M334" s="206" t="s">
        <v>19</v>
      </c>
      <c r="N334" s="207" t="s">
        <v>43</v>
      </c>
      <c r="O334" s="87"/>
      <c r="P334" s="208">
        <f>O334*H334</f>
        <v>0</v>
      </c>
      <c r="Q334" s="208">
        <v>3.0000000000000001E-05</v>
      </c>
      <c r="R334" s="208">
        <f>Q334*H334</f>
        <v>0.01535628</v>
      </c>
      <c r="S334" s="208">
        <v>0</v>
      </c>
      <c r="T334" s="209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0" t="s">
        <v>285</v>
      </c>
      <c r="AT334" s="210" t="s">
        <v>131</v>
      </c>
      <c r="AU334" s="210" t="s">
        <v>82</v>
      </c>
      <c r="AY334" s="20" t="s">
        <v>130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20" t="s">
        <v>80</v>
      </c>
      <c r="BK334" s="211">
        <f>ROUND(I334*H334,2)</f>
        <v>0</v>
      </c>
      <c r="BL334" s="20" t="s">
        <v>285</v>
      </c>
      <c r="BM334" s="210" t="s">
        <v>481</v>
      </c>
    </row>
    <row r="335" s="2" customFormat="1">
      <c r="A335" s="41"/>
      <c r="B335" s="42"/>
      <c r="C335" s="43"/>
      <c r="D335" s="225" t="s">
        <v>202</v>
      </c>
      <c r="E335" s="43"/>
      <c r="F335" s="226" t="s">
        <v>482</v>
      </c>
      <c r="G335" s="43"/>
      <c r="H335" s="43"/>
      <c r="I335" s="227"/>
      <c r="J335" s="43"/>
      <c r="K335" s="43"/>
      <c r="L335" s="47"/>
      <c r="M335" s="228"/>
      <c r="N335" s="229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202</v>
      </c>
      <c r="AU335" s="20" t="s">
        <v>82</v>
      </c>
    </row>
    <row r="336" s="2" customFormat="1" ht="16.5" customHeight="1">
      <c r="A336" s="41"/>
      <c r="B336" s="42"/>
      <c r="C336" s="199" t="s">
        <v>483</v>
      </c>
      <c r="D336" s="199" t="s">
        <v>131</v>
      </c>
      <c r="E336" s="200" t="s">
        <v>484</v>
      </c>
      <c r="F336" s="201" t="s">
        <v>485</v>
      </c>
      <c r="G336" s="202" t="s">
        <v>199</v>
      </c>
      <c r="H336" s="203">
        <v>3</v>
      </c>
      <c r="I336" s="204"/>
      <c r="J336" s="205">
        <f>ROUND(I336*H336,2)</f>
        <v>0</v>
      </c>
      <c r="K336" s="201" t="s">
        <v>200</v>
      </c>
      <c r="L336" s="47"/>
      <c r="M336" s="206" t="s">
        <v>19</v>
      </c>
      <c r="N336" s="207" t="s">
        <v>43</v>
      </c>
      <c r="O336" s="87"/>
      <c r="P336" s="208">
        <f>O336*H336</f>
        <v>0</v>
      </c>
      <c r="Q336" s="208">
        <v>0.00058</v>
      </c>
      <c r="R336" s="208">
        <f>Q336*H336</f>
        <v>0.00174</v>
      </c>
      <c r="S336" s="208">
        <v>0</v>
      </c>
      <c r="T336" s="209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0" t="s">
        <v>285</v>
      </c>
      <c r="AT336" s="210" t="s">
        <v>131</v>
      </c>
      <c r="AU336" s="210" t="s">
        <v>82</v>
      </c>
      <c r="AY336" s="20" t="s">
        <v>130</v>
      </c>
      <c r="BE336" s="211">
        <f>IF(N336="základní",J336,0)</f>
        <v>0</v>
      </c>
      <c r="BF336" s="211">
        <f>IF(N336="snížená",J336,0)</f>
        <v>0</v>
      </c>
      <c r="BG336" s="211">
        <f>IF(N336="zákl. přenesená",J336,0)</f>
        <v>0</v>
      </c>
      <c r="BH336" s="211">
        <f>IF(N336="sníž. přenesená",J336,0)</f>
        <v>0</v>
      </c>
      <c r="BI336" s="211">
        <f>IF(N336="nulová",J336,0)</f>
        <v>0</v>
      </c>
      <c r="BJ336" s="20" t="s">
        <v>80</v>
      </c>
      <c r="BK336" s="211">
        <f>ROUND(I336*H336,2)</f>
        <v>0</v>
      </c>
      <c r="BL336" s="20" t="s">
        <v>285</v>
      </c>
      <c r="BM336" s="210" t="s">
        <v>486</v>
      </c>
    </row>
    <row r="337" s="2" customFormat="1">
      <c r="A337" s="41"/>
      <c r="B337" s="42"/>
      <c r="C337" s="43"/>
      <c r="D337" s="225" t="s">
        <v>202</v>
      </c>
      <c r="E337" s="43"/>
      <c r="F337" s="226" t="s">
        <v>487</v>
      </c>
      <c r="G337" s="43"/>
      <c r="H337" s="43"/>
      <c r="I337" s="227"/>
      <c r="J337" s="43"/>
      <c r="K337" s="43"/>
      <c r="L337" s="47"/>
      <c r="M337" s="228"/>
      <c r="N337" s="229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202</v>
      </c>
      <c r="AU337" s="20" t="s">
        <v>82</v>
      </c>
    </row>
    <row r="338" s="13" customFormat="1">
      <c r="A338" s="13"/>
      <c r="B338" s="230"/>
      <c r="C338" s="231"/>
      <c r="D338" s="232" t="s">
        <v>208</v>
      </c>
      <c r="E338" s="233" t="s">
        <v>19</v>
      </c>
      <c r="F338" s="234" t="s">
        <v>209</v>
      </c>
      <c r="G338" s="231"/>
      <c r="H338" s="233" t="s">
        <v>19</v>
      </c>
      <c r="I338" s="235"/>
      <c r="J338" s="231"/>
      <c r="K338" s="231"/>
      <c r="L338" s="236"/>
      <c r="M338" s="237"/>
      <c r="N338" s="238"/>
      <c r="O338" s="238"/>
      <c r="P338" s="238"/>
      <c r="Q338" s="238"/>
      <c r="R338" s="238"/>
      <c r="S338" s="238"/>
      <c r="T338" s="23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0" t="s">
        <v>208</v>
      </c>
      <c r="AU338" s="240" t="s">
        <v>82</v>
      </c>
      <c r="AV338" s="13" t="s">
        <v>80</v>
      </c>
      <c r="AW338" s="13" t="s">
        <v>33</v>
      </c>
      <c r="AX338" s="13" t="s">
        <v>72</v>
      </c>
      <c r="AY338" s="240" t="s">
        <v>130</v>
      </c>
    </row>
    <row r="339" s="13" customFormat="1">
      <c r="A339" s="13"/>
      <c r="B339" s="230"/>
      <c r="C339" s="231"/>
      <c r="D339" s="232" t="s">
        <v>208</v>
      </c>
      <c r="E339" s="233" t="s">
        <v>19</v>
      </c>
      <c r="F339" s="234" t="s">
        <v>294</v>
      </c>
      <c r="G339" s="231"/>
      <c r="H339" s="233" t="s">
        <v>19</v>
      </c>
      <c r="I339" s="235"/>
      <c r="J339" s="231"/>
      <c r="K339" s="231"/>
      <c r="L339" s="236"/>
      <c r="M339" s="237"/>
      <c r="N339" s="238"/>
      <c r="O339" s="238"/>
      <c r="P339" s="238"/>
      <c r="Q339" s="238"/>
      <c r="R339" s="238"/>
      <c r="S339" s="238"/>
      <c r="T339" s="23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0" t="s">
        <v>208</v>
      </c>
      <c r="AU339" s="240" t="s">
        <v>82</v>
      </c>
      <c r="AV339" s="13" t="s">
        <v>80</v>
      </c>
      <c r="AW339" s="13" t="s">
        <v>33</v>
      </c>
      <c r="AX339" s="13" t="s">
        <v>72</v>
      </c>
      <c r="AY339" s="240" t="s">
        <v>130</v>
      </c>
    </row>
    <row r="340" s="14" customFormat="1">
      <c r="A340" s="14"/>
      <c r="B340" s="241"/>
      <c r="C340" s="242"/>
      <c r="D340" s="232" t="s">
        <v>208</v>
      </c>
      <c r="E340" s="243" t="s">
        <v>19</v>
      </c>
      <c r="F340" s="244" t="s">
        <v>488</v>
      </c>
      <c r="G340" s="242"/>
      <c r="H340" s="245">
        <v>3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1" t="s">
        <v>208</v>
      </c>
      <c r="AU340" s="251" t="s">
        <v>82</v>
      </c>
      <c r="AV340" s="14" t="s">
        <v>82</v>
      </c>
      <c r="AW340" s="14" t="s">
        <v>33</v>
      </c>
      <c r="AX340" s="14" t="s">
        <v>72</v>
      </c>
      <c r="AY340" s="251" t="s">
        <v>130</v>
      </c>
    </row>
    <row r="341" s="15" customFormat="1">
      <c r="A341" s="15"/>
      <c r="B341" s="252"/>
      <c r="C341" s="253"/>
      <c r="D341" s="232" t="s">
        <v>208</v>
      </c>
      <c r="E341" s="254" t="s">
        <v>19</v>
      </c>
      <c r="F341" s="255" t="s">
        <v>212</v>
      </c>
      <c r="G341" s="253"/>
      <c r="H341" s="256">
        <v>3</v>
      </c>
      <c r="I341" s="257"/>
      <c r="J341" s="253"/>
      <c r="K341" s="253"/>
      <c r="L341" s="258"/>
      <c r="M341" s="259"/>
      <c r="N341" s="260"/>
      <c r="O341" s="260"/>
      <c r="P341" s="260"/>
      <c r="Q341" s="260"/>
      <c r="R341" s="260"/>
      <c r="S341" s="260"/>
      <c r="T341" s="261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2" t="s">
        <v>208</v>
      </c>
      <c r="AU341" s="262" t="s">
        <v>82</v>
      </c>
      <c r="AV341" s="15" t="s">
        <v>144</v>
      </c>
      <c r="AW341" s="15" t="s">
        <v>33</v>
      </c>
      <c r="AX341" s="15" t="s">
        <v>80</v>
      </c>
      <c r="AY341" s="262" t="s">
        <v>130</v>
      </c>
    </row>
    <row r="342" s="2" customFormat="1" ht="16.5" customHeight="1">
      <c r="A342" s="41"/>
      <c r="B342" s="42"/>
      <c r="C342" s="263" t="s">
        <v>489</v>
      </c>
      <c r="D342" s="263" t="s">
        <v>213</v>
      </c>
      <c r="E342" s="264" t="s">
        <v>490</v>
      </c>
      <c r="F342" s="265" t="s">
        <v>491</v>
      </c>
      <c r="G342" s="266" t="s">
        <v>492</v>
      </c>
      <c r="H342" s="267">
        <v>0.315</v>
      </c>
      <c r="I342" s="268"/>
      <c r="J342" s="269">
        <f>ROUND(I342*H342,2)</f>
        <v>0</v>
      </c>
      <c r="K342" s="265" t="s">
        <v>200</v>
      </c>
      <c r="L342" s="270"/>
      <c r="M342" s="271" t="s">
        <v>19</v>
      </c>
      <c r="N342" s="272" t="s">
        <v>43</v>
      </c>
      <c r="O342" s="87"/>
      <c r="P342" s="208">
        <f>O342*H342</f>
        <v>0</v>
      </c>
      <c r="Q342" s="208">
        <v>0.025000000000000001</v>
      </c>
      <c r="R342" s="208">
        <f>Q342*H342</f>
        <v>0.0078750000000000001</v>
      </c>
      <c r="S342" s="208">
        <v>0</v>
      </c>
      <c r="T342" s="209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0" t="s">
        <v>306</v>
      </c>
      <c r="AT342" s="210" t="s">
        <v>213</v>
      </c>
      <c r="AU342" s="210" t="s">
        <v>82</v>
      </c>
      <c r="AY342" s="20" t="s">
        <v>130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20" t="s">
        <v>80</v>
      </c>
      <c r="BK342" s="211">
        <f>ROUND(I342*H342,2)</f>
        <v>0</v>
      </c>
      <c r="BL342" s="20" t="s">
        <v>285</v>
      </c>
      <c r="BM342" s="210" t="s">
        <v>493</v>
      </c>
    </row>
    <row r="343" s="13" customFormat="1">
      <c r="A343" s="13"/>
      <c r="B343" s="230"/>
      <c r="C343" s="231"/>
      <c r="D343" s="232" t="s">
        <v>208</v>
      </c>
      <c r="E343" s="233" t="s">
        <v>19</v>
      </c>
      <c r="F343" s="234" t="s">
        <v>217</v>
      </c>
      <c r="G343" s="231"/>
      <c r="H343" s="233" t="s">
        <v>19</v>
      </c>
      <c r="I343" s="235"/>
      <c r="J343" s="231"/>
      <c r="K343" s="231"/>
      <c r="L343" s="236"/>
      <c r="M343" s="237"/>
      <c r="N343" s="238"/>
      <c r="O343" s="238"/>
      <c r="P343" s="238"/>
      <c r="Q343" s="238"/>
      <c r="R343" s="238"/>
      <c r="S343" s="238"/>
      <c r="T343" s="23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0" t="s">
        <v>208</v>
      </c>
      <c r="AU343" s="240" t="s">
        <v>82</v>
      </c>
      <c r="AV343" s="13" t="s">
        <v>80</v>
      </c>
      <c r="AW343" s="13" t="s">
        <v>33</v>
      </c>
      <c r="AX343" s="13" t="s">
        <v>72</v>
      </c>
      <c r="AY343" s="240" t="s">
        <v>130</v>
      </c>
    </row>
    <row r="344" s="13" customFormat="1">
      <c r="A344" s="13"/>
      <c r="B344" s="230"/>
      <c r="C344" s="231"/>
      <c r="D344" s="232" t="s">
        <v>208</v>
      </c>
      <c r="E344" s="233" t="s">
        <v>19</v>
      </c>
      <c r="F344" s="234" t="s">
        <v>209</v>
      </c>
      <c r="G344" s="231"/>
      <c r="H344" s="233" t="s">
        <v>19</v>
      </c>
      <c r="I344" s="235"/>
      <c r="J344" s="231"/>
      <c r="K344" s="231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208</v>
      </c>
      <c r="AU344" s="240" t="s">
        <v>82</v>
      </c>
      <c r="AV344" s="13" t="s">
        <v>80</v>
      </c>
      <c r="AW344" s="13" t="s">
        <v>33</v>
      </c>
      <c r="AX344" s="13" t="s">
        <v>72</v>
      </c>
      <c r="AY344" s="240" t="s">
        <v>130</v>
      </c>
    </row>
    <row r="345" s="13" customFormat="1">
      <c r="A345" s="13"/>
      <c r="B345" s="230"/>
      <c r="C345" s="231"/>
      <c r="D345" s="232" t="s">
        <v>208</v>
      </c>
      <c r="E345" s="233" t="s">
        <v>19</v>
      </c>
      <c r="F345" s="234" t="s">
        <v>294</v>
      </c>
      <c r="G345" s="231"/>
      <c r="H345" s="233" t="s">
        <v>19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0" t="s">
        <v>208</v>
      </c>
      <c r="AU345" s="240" t="s">
        <v>82</v>
      </c>
      <c r="AV345" s="13" t="s">
        <v>80</v>
      </c>
      <c r="AW345" s="13" t="s">
        <v>33</v>
      </c>
      <c r="AX345" s="13" t="s">
        <v>72</v>
      </c>
      <c r="AY345" s="240" t="s">
        <v>130</v>
      </c>
    </row>
    <row r="346" s="14" customFormat="1">
      <c r="A346" s="14"/>
      <c r="B346" s="241"/>
      <c r="C346" s="242"/>
      <c r="D346" s="232" t="s">
        <v>208</v>
      </c>
      <c r="E346" s="243" t="s">
        <v>19</v>
      </c>
      <c r="F346" s="244" t="s">
        <v>494</v>
      </c>
      <c r="G346" s="242"/>
      <c r="H346" s="245">
        <v>0.29999999999999999</v>
      </c>
      <c r="I346" s="246"/>
      <c r="J346" s="242"/>
      <c r="K346" s="242"/>
      <c r="L346" s="247"/>
      <c r="M346" s="248"/>
      <c r="N346" s="249"/>
      <c r="O346" s="249"/>
      <c r="P346" s="249"/>
      <c r="Q346" s="249"/>
      <c r="R346" s="249"/>
      <c r="S346" s="249"/>
      <c r="T346" s="25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1" t="s">
        <v>208</v>
      </c>
      <c r="AU346" s="251" t="s">
        <v>82</v>
      </c>
      <c r="AV346" s="14" t="s">
        <v>82</v>
      </c>
      <c r="AW346" s="14" t="s">
        <v>33</v>
      </c>
      <c r="AX346" s="14" t="s">
        <v>72</v>
      </c>
      <c r="AY346" s="251" t="s">
        <v>130</v>
      </c>
    </row>
    <row r="347" s="15" customFormat="1">
      <c r="A347" s="15"/>
      <c r="B347" s="252"/>
      <c r="C347" s="253"/>
      <c r="D347" s="232" t="s">
        <v>208</v>
      </c>
      <c r="E347" s="254" t="s">
        <v>19</v>
      </c>
      <c r="F347" s="255" t="s">
        <v>212</v>
      </c>
      <c r="G347" s="253"/>
      <c r="H347" s="256">
        <v>0.29999999999999999</v>
      </c>
      <c r="I347" s="257"/>
      <c r="J347" s="253"/>
      <c r="K347" s="253"/>
      <c r="L347" s="258"/>
      <c r="M347" s="259"/>
      <c r="N347" s="260"/>
      <c r="O347" s="260"/>
      <c r="P347" s="260"/>
      <c r="Q347" s="260"/>
      <c r="R347" s="260"/>
      <c r="S347" s="260"/>
      <c r="T347" s="26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2" t="s">
        <v>208</v>
      </c>
      <c r="AU347" s="262" t="s">
        <v>82</v>
      </c>
      <c r="AV347" s="15" t="s">
        <v>144</v>
      </c>
      <c r="AW347" s="15" t="s">
        <v>33</v>
      </c>
      <c r="AX347" s="15" t="s">
        <v>80</v>
      </c>
      <c r="AY347" s="262" t="s">
        <v>130</v>
      </c>
    </row>
    <row r="348" s="14" customFormat="1">
      <c r="A348" s="14"/>
      <c r="B348" s="241"/>
      <c r="C348" s="242"/>
      <c r="D348" s="232" t="s">
        <v>208</v>
      </c>
      <c r="E348" s="242"/>
      <c r="F348" s="244" t="s">
        <v>495</v>
      </c>
      <c r="G348" s="242"/>
      <c r="H348" s="245">
        <v>0.315</v>
      </c>
      <c r="I348" s="246"/>
      <c r="J348" s="242"/>
      <c r="K348" s="242"/>
      <c r="L348" s="247"/>
      <c r="M348" s="248"/>
      <c r="N348" s="249"/>
      <c r="O348" s="249"/>
      <c r="P348" s="249"/>
      <c r="Q348" s="249"/>
      <c r="R348" s="249"/>
      <c r="S348" s="249"/>
      <c r="T348" s="25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1" t="s">
        <v>208</v>
      </c>
      <c r="AU348" s="251" t="s">
        <v>82</v>
      </c>
      <c r="AV348" s="14" t="s">
        <v>82</v>
      </c>
      <c r="AW348" s="14" t="s">
        <v>4</v>
      </c>
      <c r="AX348" s="14" t="s">
        <v>80</v>
      </c>
      <c r="AY348" s="251" t="s">
        <v>130</v>
      </c>
    </row>
    <row r="349" s="2" customFormat="1" ht="24.15" customHeight="1">
      <c r="A349" s="41"/>
      <c r="B349" s="42"/>
      <c r="C349" s="199" t="s">
        <v>496</v>
      </c>
      <c r="D349" s="199" t="s">
        <v>131</v>
      </c>
      <c r="E349" s="200" t="s">
        <v>497</v>
      </c>
      <c r="F349" s="201" t="s">
        <v>498</v>
      </c>
      <c r="G349" s="202" t="s">
        <v>328</v>
      </c>
      <c r="H349" s="203">
        <v>103.58</v>
      </c>
      <c r="I349" s="204"/>
      <c r="J349" s="205">
        <f>ROUND(I349*H349,2)</f>
        <v>0</v>
      </c>
      <c r="K349" s="201" t="s">
        <v>200</v>
      </c>
      <c r="L349" s="47"/>
      <c r="M349" s="206" t="s">
        <v>19</v>
      </c>
      <c r="N349" s="207" t="s">
        <v>43</v>
      </c>
      <c r="O349" s="87"/>
      <c r="P349" s="208">
        <f>O349*H349</f>
        <v>0</v>
      </c>
      <c r="Q349" s="208">
        <v>0.00021000000000000001</v>
      </c>
      <c r="R349" s="208">
        <f>Q349*H349</f>
        <v>0.021751800000000002</v>
      </c>
      <c r="S349" s="208">
        <v>0</v>
      </c>
      <c r="T349" s="209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0" t="s">
        <v>285</v>
      </c>
      <c r="AT349" s="210" t="s">
        <v>131</v>
      </c>
      <c r="AU349" s="210" t="s">
        <v>82</v>
      </c>
      <c r="AY349" s="20" t="s">
        <v>130</v>
      </c>
      <c r="BE349" s="211">
        <f>IF(N349="základní",J349,0)</f>
        <v>0</v>
      </c>
      <c r="BF349" s="211">
        <f>IF(N349="snížená",J349,0)</f>
        <v>0</v>
      </c>
      <c r="BG349" s="211">
        <f>IF(N349="zákl. přenesená",J349,0)</f>
        <v>0</v>
      </c>
      <c r="BH349" s="211">
        <f>IF(N349="sníž. přenesená",J349,0)</f>
        <v>0</v>
      </c>
      <c r="BI349" s="211">
        <f>IF(N349="nulová",J349,0)</f>
        <v>0</v>
      </c>
      <c r="BJ349" s="20" t="s">
        <v>80</v>
      </c>
      <c r="BK349" s="211">
        <f>ROUND(I349*H349,2)</f>
        <v>0</v>
      </c>
      <c r="BL349" s="20" t="s">
        <v>285</v>
      </c>
      <c r="BM349" s="210" t="s">
        <v>499</v>
      </c>
    </row>
    <row r="350" s="2" customFormat="1">
      <c r="A350" s="41"/>
      <c r="B350" s="42"/>
      <c r="C350" s="43"/>
      <c r="D350" s="225" t="s">
        <v>202</v>
      </c>
      <c r="E350" s="43"/>
      <c r="F350" s="226" t="s">
        <v>500</v>
      </c>
      <c r="G350" s="43"/>
      <c r="H350" s="43"/>
      <c r="I350" s="227"/>
      <c r="J350" s="43"/>
      <c r="K350" s="43"/>
      <c r="L350" s="47"/>
      <c r="M350" s="228"/>
      <c r="N350" s="229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202</v>
      </c>
      <c r="AU350" s="20" t="s">
        <v>82</v>
      </c>
    </row>
    <row r="351" s="13" customFormat="1">
      <c r="A351" s="13"/>
      <c r="B351" s="230"/>
      <c r="C351" s="231"/>
      <c r="D351" s="232" t="s">
        <v>208</v>
      </c>
      <c r="E351" s="233" t="s">
        <v>19</v>
      </c>
      <c r="F351" s="234" t="s">
        <v>501</v>
      </c>
      <c r="G351" s="231"/>
      <c r="H351" s="233" t="s">
        <v>19</v>
      </c>
      <c r="I351" s="235"/>
      <c r="J351" s="231"/>
      <c r="K351" s="231"/>
      <c r="L351" s="236"/>
      <c r="M351" s="237"/>
      <c r="N351" s="238"/>
      <c r="O351" s="238"/>
      <c r="P351" s="238"/>
      <c r="Q351" s="238"/>
      <c r="R351" s="238"/>
      <c r="S351" s="238"/>
      <c r="T351" s="23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0" t="s">
        <v>208</v>
      </c>
      <c r="AU351" s="240" t="s">
        <v>82</v>
      </c>
      <c r="AV351" s="13" t="s">
        <v>80</v>
      </c>
      <c r="AW351" s="13" t="s">
        <v>33</v>
      </c>
      <c r="AX351" s="13" t="s">
        <v>72</v>
      </c>
      <c r="AY351" s="240" t="s">
        <v>130</v>
      </c>
    </row>
    <row r="352" s="13" customFormat="1">
      <c r="A352" s="13"/>
      <c r="B352" s="230"/>
      <c r="C352" s="231"/>
      <c r="D352" s="232" t="s">
        <v>208</v>
      </c>
      <c r="E352" s="233" t="s">
        <v>19</v>
      </c>
      <c r="F352" s="234" t="s">
        <v>294</v>
      </c>
      <c r="G352" s="231"/>
      <c r="H352" s="233" t="s">
        <v>19</v>
      </c>
      <c r="I352" s="235"/>
      <c r="J352" s="231"/>
      <c r="K352" s="231"/>
      <c r="L352" s="236"/>
      <c r="M352" s="237"/>
      <c r="N352" s="238"/>
      <c r="O352" s="238"/>
      <c r="P352" s="238"/>
      <c r="Q352" s="238"/>
      <c r="R352" s="238"/>
      <c r="S352" s="238"/>
      <c r="T352" s="23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0" t="s">
        <v>208</v>
      </c>
      <c r="AU352" s="240" t="s">
        <v>82</v>
      </c>
      <c r="AV352" s="13" t="s">
        <v>80</v>
      </c>
      <c r="AW352" s="13" t="s">
        <v>33</v>
      </c>
      <c r="AX352" s="13" t="s">
        <v>72</v>
      </c>
      <c r="AY352" s="240" t="s">
        <v>130</v>
      </c>
    </row>
    <row r="353" s="14" customFormat="1">
      <c r="A353" s="14"/>
      <c r="B353" s="241"/>
      <c r="C353" s="242"/>
      <c r="D353" s="232" t="s">
        <v>208</v>
      </c>
      <c r="E353" s="243" t="s">
        <v>19</v>
      </c>
      <c r="F353" s="244" t="s">
        <v>502</v>
      </c>
      <c r="G353" s="242"/>
      <c r="H353" s="245">
        <v>103.58</v>
      </c>
      <c r="I353" s="246"/>
      <c r="J353" s="242"/>
      <c r="K353" s="242"/>
      <c r="L353" s="247"/>
      <c r="M353" s="248"/>
      <c r="N353" s="249"/>
      <c r="O353" s="249"/>
      <c r="P353" s="249"/>
      <c r="Q353" s="249"/>
      <c r="R353" s="249"/>
      <c r="S353" s="249"/>
      <c r="T353" s="25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1" t="s">
        <v>208</v>
      </c>
      <c r="AU353" s="251" t="s">
        <v>82</v>
      </c>
      <c r="AV353" s="14" t="s">
        <v>82</v>
      </c>
      <c r="AW353" s="14" t="s">
        <v>33</v>
      </c>
      <c r="AX353" s="14" t="s">
        <v>72</v>
      </c>
      <c r="AY353" s="251" t="s">
        <v>130</v>
      </c>
    </row>
    <row r="354" s="15" customFormat="1">
      <c r="A354" s="15"/>
      <c r="B354" s="252"/>
      <c r="C354" s="253"/>
      <c r="D354" s="232" t="s">
        <v>208</v>
      </c>
      <c r="E354" s="254" t="s">
        <v>19</v>
      </c>
      <c r="F354" s="255" t="s">
        <v>212</v>
      </c>
      <c r="G354" s="253"/>
      <c r="H354" s="256">
        <v>103.58</v>
      </c>
      <c r="I354" s="257"/>
      <c r="J354" s="253"/>
      <c r="K354" s="253"/>
      <c r="L354" s="258"/>
      <c r="M354" s="259"/>
      <c r="N354" s="260"/>
      <c r="O354" s="260"/>
      <c r="P354" s="260"/>
      <c r="Q354" s="260"/>
      <c r="R354" s="260"/>
      <c r="S354" s="260"/>
      <c r="T354" s="261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2" t="s">
        <v>208</v>
      </c>
      <c r="AU354" s="262" t="s">
        <v>82</v>
      </c>
      <c r="AV354" s="15" t="s">
        <v>144</v>
      </c>
      <c r="AW354" s="15" t="s">
        <v>33</v>
      </c>
      <c r="AX354" s="15" t="s">
        <v>80</v>
      </c>
      <c r="AY354" s="262" t="s">
        <v>130</v>
      </c>
    </row>
    <row r="355" s="2" customFormat="1" ht="16.5" customHeight="1">
      <c r="A355" s="41"/>
      <c r="B355" s="42"/>
      <c r="C355" s="263" t="s">
        <v>503</v>
      </c>
      <c r="D355" s="263" t="s">
        <v>213</v>
      </c>
      <c r="E355" s="264" t="s">
        <v>490</v>
      </c>
      <c r="F355" s="265" t="s">
        <v>491</v>
      </c>
      <c r="G355" s="266" t="s">
        <v>492</v>
      </c>
      <c r="H355" s="267">
        <v>3.528</v>
      </c>
      <c r="I355" s="268"/>
      <c r="J355" s="269">
        <f>ROUND(I355*H355,2)</f>
        <v>0</v>
      </c>
      <c r="K355" s="265" t="s">
        <v>200</v>
      </c>
      <c r="L355" s="270"/>
      <c r="M355" s="271" t="s">
        <v>19</v>
      </c>
      <c r="N355" s="272" t="s">
        <v>43</v>
      </c>
      <c r="O355" s="87"/>
      <c r="P355" s="208">
        <f>O355*H355</f>
        <v>0</v>
      </c>
      <c r="Q355" s="208">
        <v>0.025000000000000001</v>
      </c>
      <c r="R355" s="208">
        <f>Q355*H355</f>
        <v>0.088200000000000001</v>
      </c>
      <c r="S355" s="208">
        <v>0</v>
      </c>
      <c r="T355" s="209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0" t="s">
        <v>306</v>
      </c>
      <c r="AT355" s="210" t="s">
        <v>213</v>
      </c>
      <c r="AU355" s="210" t="s">
        <v>82</v>
      </c>
      <c r="AY355" s="20" t="s">
        <v>130</v>
      </c>
      <c r="BE355" s="211">
        <f>IF(N355="základní",J355,0)</f>
        <v>0</v>
      </c>
      <c r="BF355" s="211">
        <f>IF(N355="snížená",J355,0)</f>
        <v>0</v>
      </c>
      <c r="BG355" s="211">
        <f>IF(N355="zákl. přenesená",J355,0)</f>
        <v>0</v>
      </c>
      <c r="BH355" s="211">
        <f>IF(N355="sníž. přenesená",J355,0)</f>
        <v>0</v>
      </c>
      <c r="BI355" s="211">
        <f>IF(N355="nulová",J355,0)</f>
        <v>0</v>
      </c>
      <c r="BJ355" s="20" t="s">
        <v>80</v>
      </c>
      <c r="BK355" s="211">
        <f>ROUND(I355*H355,2)</f>
        <v>0</v>
      </c>
      <c r="BL355" s="20" t="s">
        <v>285</v>
      </c>
      <c r="BM355" s="210" t="s">
        <v>504</v>
      </c>
    </row>
    <row r="356" s="13" customFormat="1">
      <c r="A356" s="13"/>
      <c r="B356" s="230"/>
      <c r="C356" s="231"/>
      <c r="D356" s="232" t="s">
        <v>208</v>
      </c>
      <c r="E356" s="233" t="s">
        <v>19</v>
      </c>
      <c r="F356" s="234" t="s">
        <v>217</v>
      </c>
      <c r="G356" s="231"/>
      <c r="H356" s="233" t="s">
        <v>19</v>
      </c>
      <c r="I356" s="235"/>
      <c r="J356" s="231"/>
      <c r="K356" s="231"/>
      <c r="L356" s="236"/>
      <c r="M356" s="237"/>
      <c r="N356" s="238"/>
      <c r="O356" s="238"/>
      <c r="P356" s="238"/>
      <c r="Q356" s="238"/>
      <c r="R356" s="238"/>
      <c r="S356" s="238"/>
      <c r="T356" s="23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0" t="s">
        <v>208</v>
      </c>
      <c r="AU356" s="240" t="s">
        <v>82</v>
      </c>
      <c r="AV356" s="13" t="s">
        <v>80</v>
      </c>
      <c r="AW356" s="13" t="s">
        <v>33</v>
      </c>
      <c r="AX356" s="13" t="s">
        <v>72</v>
      </c>
      <c r="AY356" s="240" t="s">
        <v>130</v>
      </c>
    </row>
    <row r="357" s="13" customFormat="1">
      <c r="A357" s="13"/>
      <c r="B357" s="230"/>
      <c r="C357" s="231"/>
      <c r="D357" s="232" t="s">
        <v>208</v>
      </c>
      <c r="E357" s="233" t="s">
        <v>19</v>
      </c>
      <c r="F357" s="234" t="s">
        <v>501</v>
      </c>
      <c r="G357" s="231"/>
      <c r="H357" s="233" t="s">
        <v>19</v>
      </c>
      <c r="I357" s="235"/>
      <c r="J357" s="231"/>
      <c r="K357" s="231"/>
      <c r="L357" s="236"/>
      <c r="M357" s="237"/>
      <c r="N357" s="238"/>
      <c r="O357" s="238"/>
      <c r="P357" s="238"/>
      <c r="Q357" s="238"/>
      <c r="R357" s="238"/>
      <c r="S357" s="238"/>
      <c r="T357" s="23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0" t="s">
        <v>208</v>
      </c>
      <c r="AU357" s="240" t="s">
        <v>82</v>
      </c>
      <c r="AV357" s="13" t="s">
        <v>80</v>
      </c>
      <c r="AW357" s="13" t="s">
        <v>33</v>
      </c>
      <c r="AX357" s="13" t="s">
        <v>72</v>
      </c>
      <c r="AY357" s="240" t="s">
        <v>130</v>
      </c>
    </row>
    <row r="358" s="13" customFormat="1">
      <c r="A358" s="13"/>
      <c r="B358" s="230"/>
      <c r="C358" s="231"/>
      <c r="D358" s="232" t="s">
        <v>208</v>
      </c>
      <c r="E358" s="233" t="s">
        <v>19</v>
      </c>
      <c r="F358" s="234" t="s">
        <v>294</v>
      </c>
      <c r="G358" s="231"/>
      <c r="H358" s="233" t="s">
        <v>19</v>
      </c>
      <c r="I358" s="235"/>
      <c r="J358" s="231"/>
      <c r="K358" s="231"/>
      <c r="L358" s="236"/>
      <c r="M358" s="237"/>
      <c r="N358" s="238"/>
      <c r="O358" s="238"/>
      <c r="P358" s="238"/>
      <c r="Q358" s="238"/>
      <c r="R358" s="238"/>
      <c r="S358" s="238"/>
      <c r="T358" s="23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0" t="s">
        <v>208</v>
      </c>
      <c r="AU358" s="240" t="s">
        <v>82</v>
      </c>
      <c r="AV358" s="13" t="s">
        <v>80</v>
      </c>
      <c r="AW358" s="13" t="s">
        <v>33</v>
      </c>
      <c r="AX358" s="13" t="s">
        <v>72</v>
      </c>
      <c r="AY358" s="240" t="s">
        <v>130</v>
      </c>
    </row>
    <row r="359" s="14" customFormat="1">
      <c r="A359" s="14"/>
      <c r="B359" s="241"/>
      <c r="C359" s="242"/>
      <c r="D359" s="232" t="s">
        <v>208</v>
      </c>
      <c r="E359" s="243" t="s">
        <v>19</v>
      </c>
      <c r="F359" s="244" t="s">
        <v>505</v>
      </c>
      <c r="G359" s="242"/>
      <c r="H359" s="245">
        <v>3.3599999999999999</v>
      </c>
      <c r="I359" s="246"/>
      <c r="J359" s="242"/>
      <c r="K359" s="242"/>
      <c r="L359" s="247"/>
      <c r="M359" s="248"/>
      <c r="N359" s="249"/>
      <c r="O359" s="249"/>
      <c r="P359" s="249"/>
      <c r="Q359" s="249"/>
      <c r="R359" s="249"/>
      <c r="S359" s="249"/>
      <c r="T359" s="25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1" t="s">
        <v>208</v>
      </c>
      <c r="AU359" s="251" t="s">
        <v>82</v>
      </c>
      <c r="AV359" s="14" t="s">
        <v>82</v>
      </c>
      <c r="AW359" s="14" t="s">
        <v>33</v>
      </c>
      <c r="AX359" s="14" t="s">
        <v>72</v>
      </c>
      <c r="AY359" s="251" t="s">
        <v>130</v>
      </c>
    </row>
    <row r="360" s="15" customFormat="1">
      <c r="A360" s="15"/>
      <c r="B360" s="252"/>
      <c r="C360" s="253"/>
      <c r="D360" s="232" t="s">
        <v>208</v>
      </c>
      <c r="E360" s="254" t="s">
        <v>19</v>
      </c>
      <c r="F360" s="255" t="s">
        <v>212</v>
      </c>
      <c r="G360" s="253"/>
      <c r="H360" s="256">
        <v>3.3599999999999999</v>
      </c>
      <c r="I360" s="257"/>
      <c r="J360" s="253"/>
      <c r="K360" s="253"/>
      <c r="L360" s="258"/>
      <c r="M360" s="259"/>
      <c r="N360" s="260"/>
      <c r="O360" s="260"/>
      <c r="P360" s="260"/>
      <c r="Q360" s="260"/>
      <c r="R360" s="260"/>
      <c r="S360" s="260"/>
      <c r="T360" s="261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2" t="s">
        <v>208</v>
      </c>
      <c r="AU360" s="262" t="s">
        <v>82</v>
      </c>
      <c r="AV360" s="15" t="s">
        <v>144</v>
      </c>
      <c r="AW360" s="15" t="s">
        <v>33</v>
      </c>
      <c r="AX360" s="15" t="s">
        <v>80</v>
      </c>
      <c r="AY360" s="262" t="s">
        <v>130</v>
      </c>
    </row>
    <row r="361" s="14" customFormat="1">
      <c r="A361" s="14"/>
      <c r="B361" s="241"/>
      <c r="C361" s="242"/>
      <c r="D361" s="232" t="s">
        <v>208</v>
      </c>
      <c r="E361" s="242"/>
      <c r="F361" s="244" t="s">
        <v>506</v>
      </c>
      <c r="G361" s="242"/>
      <c r="H361" s="245">
        <v>3.528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1" t="s">
        <v>208</v>
      </c>
      <c r="AU361" s="251" t="s">
        <v>82</v>
      </c>
      <c r="AV361" s="14" t="s">
        <v>82</v>
      </c>
      <c r="AW361" s="14" t="s">
        <v>4</v>
      </c>
      <c r="AX361" s="14" t="s">
        <v>80</v>
      </c>
      <c r="AY361" s="251" t="s">
        <v>130</v>
      </c>
    </row>
    <row r="362" s="2" customFormat="1" ht="37.8" customHeight="1">
      <c r="A362" s="41"/>
      <c r="B362" s="42"/>
      <c r="C362" s="199" t="s">
        <v>507</v>
      </c>
      <c r="D362" s="199" t="s">
        <v>131</v>
      </c>
      <c r="E362" s="200" t="s">
        <v>508</v>
      </c>
      <c r="F362" s="201" t="s">
        <v>509</v>
      </c>
      <c r="G362" s="202" t="s">
        <v>199</v>
      </c>
      <c r="H362" s="203">
        <v>3</v>
      </c>
      <c r="I362" s="204"/>
      <c r="J362" s="205">
        <f>ROUND(I362*H362,2)</f>
        <v>0</v>
      </c>
      <c r="K362" s="201" t="s">
        <v>200</v>
      </c>
      <c r="L362" s="47"/>
      <c r="M362" s="206" t="s">
        <v>19</v>
      </c>
      <c r="N362" s="207" t="s">
        <v>43</v>
      </c>
      <c r="O362" s="87"/>
      <c r="P362" s="208">
        <f>O362*H362</f>
        <v>0</v>
      </c>
      <c r="Q362" s="208">
        <v>0.00020000000000000001</v>
      </c>
      <c r="R362" s="208">
        <f>Q362*H362</f>
        <v>0.00060000000000000006</v>
      </c>
      <c r="S362" s="208">
        <v>0</v>
      </c>
      <c r="T362" s="209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0" t="s">
        <v>285</v>
      </c>
      <c r="AT362" s="210" t="s">
        <v>131</v>
      </c>
      <c r="AU362" s="210" t="s">
        <v>82</v>
      </c>
      <c r="AY362" s="20" t="s">
        <v>130</v>
      </c>
      <c r="BE362" s="211">
        <f>IF(N362="základní",J362,0)</f>
        <v>0</v>
      </c>
      <c r="BF362" s="211">
        <f>IF(N362="snížená",J362,0)</f>
        <v>0</v>
      </c>
      <c r="BG362" s="211">
        <f>IF(N362="zákl. přenesená",J362,0)</f>
        <v>0</v>
      </c>
      <c r="BH362" s="211">
        <f>IF(N362="sníž. přenesená",J362,0)</f>
        <v>0</v>
      </c>
      <c r="BI362" s="211">
        <f>IF(N362="nulová",J362,0)</f>
        <v>0</v>
      </c>
      <c r="BJ362" s="20" t="s">
        <v>80</v>
      </c>
      <c r="BK362" s="211">
        <f>ROUND(I362*H362,2)</f>
        <v>0</v>
      </c>
      <c r="BL362" s="20" t="s">
        <v>285</v>
      </c>
      <c r="BM362" s="210" t="s">
        <v>510</v>
      </c>
    </row>
    <row r="363" s="2" customFormat="1">
      <c r="A363" s="41"/>
      <c r="B363" s="42"/>
      <c r="C363" s="43"/>
      <c r="D363" s="225" t="s">
        <v>202</v>
      </c>
      <c r="E363" s="43"/>
      <c r="F363" s="226" t="s">
        <v>511</v>
      </c>
      <c r="G363" s="43"/>
      <c r="H363" s="43"/>
      <c r="I363" s="227"/>
      <c r="J363" s="43"/>
      <c r="K363" s="43"/>
      <c r="L363" s="47"/>
      <c r="M363" s="228"/>
      <c r="N363" s="229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202</v>
      </c>
      <c r="AU363" s="20" t="s">
        <v>82</v>
      </c>
    </row>
    <row r="364" s="13" customFormat="1">
      <c r="A364" s="13"/>
      <c r="B364" s="230"/>
      <c r="C364" s="231"/>
      <c r="D364" s="232" t="s">
        <v>208</v>
      </c>
      <c r="E364" s="233" t="s">
        <v>19</v>
      </c>
      <c r="F364" s="234" t="s">
        <v>294</v>
      </c>
      <c r="G364" s="231"/>
      <c r="H364" s="233" t="s">
        <v>19</v>
      </c>
      <c r="I364" s="235"/>
      <c r="J364" s="231"/>
      <c r="K364" s="231"/>
      <c r="L364" s="236"/>
      <c r="M364" s="237"/>
      <c r="N364" s="238"/>
      <c r="O364" s="238"/>
      <c r="P364" s="238"/>
      <c r="Q364" s="238"/>
      <c r="R364" s="238"/>
      <c r="S364" s="238"/>
      <c r="T364" s="23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0" t="s">
        <v>208</v>
      </c>
      <c r="AU364" s="240" t="s">
        <v>82</v>
      </c>
      <c r="AV364" s="13" t="s">
        <v>80</v>
      </c>
      <c r="AW364" s="13" t="s">
        <v>33</v>
      </c>
      <c r="AX364" s="13" t="s">
        <v>72</v>
      </c>
      <c r="AY364" s="240" t="s">
        <v>130</v>
      </c>
    </row>
    <row r="365" s="14" customFormat="1">
      <c r="A365" s="14"/>
      <c r="B365" s="241"/>
      <c r="C365" s="242"/>
      <c r="D365" s="232" t="s">
        <v>208</v>
      </c>
      <c r="E365" s="243" t="s">
        <v>19</v>
      </c>
      <c r="F365" s="244" t="s">
        <v>324</v>
      </c>
      <c r="G365" s="242"/>
      <c r="H365" s="245">
        <v>3</v>
      </c>
      <c r="I365" s="246"/>
      <c r="J365" s="242"/>
      <c r="K365" s="242"/>
      <c r="L365" s="247"/>
      <c r="M365" s="248"/>
      <c r="N365" s="249"/>
      <c r="O365" s="249"/>
      <c r="P365" s="249"/>
      <c r="Q365" s="249"/>
      <c r="R365" s="249"/>
      <c r="S365" s="249"/>
      <c r="T365" s="25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1" t="s">
        <v>208</v>
      </c>
      <c r="AU365" s="251" t="s">
        <v>82</v>
      </c>
      <c r="AV365" s="14" t="s">
        <v>82</v>
      </c>
      <c r="AW365" s="14" t="s">
        <v>33</v>
      </c>
      <c r="AX365" s="14" t="s">
        <v>72</v>
      </c>
      <c r="AY365" s="251" t="s">
        <v>130</v>
      </c>
    </row>
    <row r="366" s="15" customFormat="1">
      <c r="A366" s="15"/>
      <c r="B366" s="252"/>
      <c r="C366" s="253"/>
      <c r="D366" s="232" t="s">
        <v>208</v>
      </c>
      <c r="E366" s="254" t="s">
        <v>19</v>
      </c>
      <c r="F366" s="255" t="s">
        <v>212</v>
      </c>
      <c r="G366" s="253"/>
      <c r="H366" s="256">
        <v>3</v>
      </c>
      <c r="I366" s="257"/>
      <c r="J366" s="253"/>
      <c r="K366" s="253"/>
      <c r="L366" s="258"/>
      <c r="M366" s="259"/>
      <c r="N366" s="260"/>
      <c r="O366" s="260"/>
      <c r="P366" s="260"/>
      <c r="Q366" s="260"/>
      <c r="R366" s="260"/>
      <c r="S366" s="260"/>
      <c r="T366" s="261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2" t="s">
        <v>208</v>
      </c>
      <c r="AU366" s="262" t="s">
        <v>82</v>
      </c>
      <c r="AV366" s="15" t="s">
        <v>144</v>
      </c>
      <c r="AW366" s="15" t="s">
        <v>33</v>
      </c>
      <c r="AX366" s="15" t="s">
        <v>80</v>
      </c>
      <c r="AY366" s="262" t="s">
        <v>130</v>
      </c>
    </row>
    <row r="367" s="2" customFormat="1" ht="24.15" customHeight="1">
      <c r="A367" s="41"/>
      <c r="B367" s="42"/>
      <c r="C367" s="199" t="s">
        <v>512</v>
      </c>
      <c r="D367" s="199" t="s">
        <v>131</v>
      </c>
      <c r="E367" s="200" t="s">
        <v>513</v>
      </c>
      <c r="F367" s="201" t="s">
        <v>514</v>
      </c>
      <c r="G367" s="202" t="s">
        <v>443</v>
      </c>
      <c r="H367" s="284"/>
      <c r="I367" s="204"/>
      <c r="J367" s="205">
        <f>ROUND(I367*H367,2)</f>
        <v>0</v>
      </c>
      <c r="K367" s="201" t="s">
        <v>200</v>
      </c>
      <c r="L367" s="47"/>
      <c r="M367" s="206" t="s">
        <v>19</v>
      </c>
      <c r="N367" s="207" t="s">
        <v>43</v>
      </c>
      <c r="O367" s="87"/>
      <c r="P367" s="208">
        <f>O367*H367</f>
        <v>0</v>
      </c>
      <c r="Q367" s="208">
        <v>0</v>
      </c>
      <c r="R367" s="208">
        <f>Q367*H367</f>
        <v>0</v>
      </c>
      <c r="S367" s="208">
        <v>0</v>
      </c>
      <c r="T367" s="209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0" t="s">
        <v>285</v>
      </c>
      <c r="AT367" s="210" t="s">
        <v>131</v>
      </c>
      <c r="AU367" s="210" t="s">
        <v>82</v>
      </c>
      <c r="AY367" s="20" t="s">
        <v>130</v>
      </c>
      <c r="BE367" s="211">
        <f>IF(N367="základní",J367,0)</f>
        <v>0</v>
      </c>
      <c r="BF367" s="211">
        <f>IF(N367="snížená",J367,0)</f>
        <v>0</v>
      </c>
      <c r="BG367" s="211">
        <f>IF(N367="zákl. přenesená",J367,0)</f>
        <v>0</v>
      </c>
      <c r="BH367" s="211">
        <f>IF(N367="sníž. přenesená",J367,0)</f>
        <v>0</v>
      </c>
      <c r="BI367" s="211">
        <f>IF(N367="nulová",J367,0)</f>
        <v>0</v>
      </c>
      <c r="BJ367" s="20" t="s">
        <v>80</v>
      </c>
      <c r="BK367" s="211">
        <f>ROUND(I367*H367,2)</f>
        <v>0</v>
      </c>
      <c r="BL367" s="20" t="s">
        <v>285</v>
      </c>
      <c r="BM367" s="210" t="s">
        <v>515</v>
      </c>
    </row>
    <row r="368" s="2" customFormat="1">
      <c r="A368" s="41"/>
      <c r="B368" s="42"/>
      <c r="C368" s="43"/>
      <c r="D368" s="225" t="s">
        <v>202</v>
      </c>
      <c r="E368" s="43"/>
      <c r="F368" s="226" t="s">
        <v>516</v>
      </c>
      <c r="G368" s="43"/>
      <c r="H368" s="43"/>
      <c r="I368" s="227"/>
      <c r="J368" s="43"/>
      <c r="K368" s="43"/>
      <c r="L368" s="47"/>
      <c r="M368" s="228"/>
      <c r="N368" s="229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202</v>
      </c>
      <c r="AU368" s="20" t="s">
        <v>82</v>
      </c>
    </row>
    <row r="369" s="11" customFormat="1" ht="22.8" customHeight="1">
      <c r="A369" s="11"/>
      <c r="B369" s="185"/>
      <c r="C369" s="186"/>
      <c r="D369" s="187" t="s">
        <v>71</v>
      </c>
      <c r="E369" s="223" t="s">
        <v>517</v>
      </c>
      <c r="F369" s="223" t="s">
        <v>518</v>
      </c>
      <c r="G369" s="186"/>
      <c r="H369" s="186"/>
      <c r="I369" s="189"/>
      <c r="J369" s="224">
        <f>BK369</f>
        <v>0</v>
      </c>
      <c r="K369" s="186"/>
      <c r="L369" s="191"/>
      <c r="M369" s="192"/>
      <c r="N369" s="193"/>
      <c r="O369" s="193"/>
      <c r="P369" s="194">
        <f>SUM(P370:P393)</f>
        <v>0</v>
      </c>
      <c r="Q369" s="193"/>
      <c r="R369" s="194">
        <f>SUM(R370:R393)</f>
        <v>0.018749999999999999</v>
      </c>
      <c r="S369" s="193"/>
      <c r="T369" s="195">
        <f>SUM(T370:T393)</f>
        <v>0.051150000000000001</v>
      </c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R369" s="196" t="s">
        <v>82</v>
      </c>
      <c r="AT369" s="197" t="s">
        <v>71</v>
      </c>
      <c r="AU369" s="197" t="s">
        <v>80</v>
      </c>
      <c r="AY369" s="196" t="s">
        <v>130</v>
      </c>
      <c r="BK369" s="198">
        <f>SUM(BK370:BK393)</f>
        <v>0</v>
      </c>
    </row>
    <row r="370" s="2" customFormat="1" ht="16.5" customHeight="1">
      <c r="A370" s="41"/>
      <c r="B370" s="42"/>
      <c r="C370" s="199" t="s">
        <v>519</v>
      </c>
      <c r="D370" s="199" t="s">
        <v>131</v>
      </c>
      <c r="E370" s="200" t="s">
        <v>520</v>
      </c>
      <c r="F370" s="201" t="s">
        <v>521</v>
      </c>
      <c r="G370" s="202" t="s">
        <v>162</v>
      </c>
      <c r="H370" s="203">
        <v>3</v>
      </c>
      <c r="I370" s="204"/>
      <c r="J370" s="205">
        <f>ROUND(I370*H370,2)</f>
        <v>0</v>
      </c>
      <c r="K370" s="201" t="s">
        <v>200</v>
      </c>
      <c r="L370" s="47"/>
      <c r="M370" s="206" t="s">
        <v>19</v>
      </c>
      <c r="N370" s="207" t="s">
        <v>43</v>
      </c>
      <c r="O370" s="87"/>
      <c r="P370" s="208">
        <f>O370*H370</f>
        <v>0</v>
      </c>
      <c r="Q370" s="208">
        <v>0</v>
      </c>
      <c r="R370" s="208">
        <f>Q370*H370</f>
        <v>0</v>
      </c>
      <c r="S370" s="208">
        <v>0.017049999999999999</v>
      </c>
      <c r="T370" s="209">
        <f>S370*H370</f>
        <v>0.051150000000000001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0" t="s">
        <v>285</v>
      </c>
      <c r="AT370" s="210" t="s">
        <v>131</v>
      </c>
      <c r="AU370" s="210" t="s">
        <v>82</v>
      </c>
      <c r="AY370" s="20" t="s">
        <v>130</v>
      </c>
      <c r="BE370" s="211">
        <f>IF(N370="základní",J370,0)</f>
        <v>0</v>
      </c>
      <c r="BF370" s="211">
        <f>IF(N370="snížená",J370,0)</f>
        <v>0</v>
      </c>
      <c r="BG370" s="211">
        <f>IF(N370="zákl. přenesená",J370,0)</f>
        <v>0</v>
      </c>
      <c r="BH370" s="211">
        <f>IF(N370="sníž. přenesená",J370,0)</f>
        <v>0</v>
      </c>
      <c r="BI370" s="211">
        <f>IF(N370="nulová",J370,0)</f>
        <v>0</v>
      </c>
      <c r="BJ370" s="20" t="s">
        <v>80</v>
      </c>
      <c r="BK370" s="211">
        <f>ROUND(I370*H370,2)</f>
        <v>0</v>
      </c>
      <c r="BL370" s="20" t="s">
        <v>285</v>
      </c>
      <c r="BM370" s="210" t="s">
        <v>522</v>
      </c>
    </row>
    <row r="371" s="2" customFormat="1">
      <c r="A371" s="41"/>
      <c r="B371" s="42"/>
      <c r="C371" s="43"/>
      <c r="D371" s="225" t="s">
        <v>202</v>
      </c>
      <c r="E371" s="43"/>
      <c r="F371" s="226" t="s">
        <v>523</v>
      </c>
      <c r="G371" s="43"/>
      <c r="H371" s="43"/>
      <c r="I371" s="227"/>
      <c r="J371" s="43"/>
      <c r="K371" s="43"/>
      <c r="L371" s="47"/>
      <c r="M371" s="228"/>
      <c r="N371" s="229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202</v>
      </c>
      <c r="AU371" s="20" t="s">
        <v>82</v>
      </c>
    </row>
    <row r="372" s="13" customFormat="1">
      <c r="A372" s="13"/>
      <c r="B372" s="230"/>
      <c r="C372" s="231"/>
      <c r="D372" s="232" t="s">
        <v>208</v>
      </c>
      <c r="E372" s="233" t="s">
        <v>19</v>
      </c>
      <c r="F372" s="234" t="s">
        <v>294</v>
      </c>
      <c r="G372" s="231"/>
      <c r="H372" s="233" t="s">
        <v>19</v>
      </c>
      <c r="I372" s="235"/>
      <c r="J372" s="231"/>
      <c r="K372" s="231"/>
      <c r="L372" s="236"/>
      <c r="M372" s="237"/>
      <c r="N372" s="238"/>
      <c r="O372" s="238"/>
      <c r="P372" s="238"/>
      <c r="Q372" s="238"/>
      <c r="R372" s="238"/>
      <c r="S372" s="238"/>
      <c r="T372" s="239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0" t="s">
        <v>208</v>
      </c>
      <c r="AU372" s="240" t="s">
        <v>82</v>
      </c>
      <c r="AV372" s="13" t="s">
        <v>80</v>
      </c>
      <c r="AW372" s="13" t="s">
        <v>33</v>
      </c>
      <c r="AX372" s="13" t="s">
        <v>72</v>
      </c>
      <c r="AY372" s="240" t="s">
        <v>130</v>
      </c>
    </row>
    <row r="373" s="14" customFormat="1">
      <c r="A373" s="14"/>
      <c r="B373" s="241"/>
      <c r="C373" s="242"/>
      <c r="D373" s="232" t="s">
        <v>208</v>
      </c>
      <c r="E373" s="243" t="s">
        <v>19</v>
      </c>
      <c r="F373" s="244" t="s">
        <v>295</v>
      </c>
      <c r="G373" s="242"/>
      <c r="H373" s="245">
        <v>3</v>
      </c>
      <c r="I373" s="246"/>
      <c r="J373" s="242"/>
      <c r="K373" s="242"/>
      <c r="L373" s="247"/>
      <c r="M373" s="248"/>
      <c r="N373" s="249"/>
      <c r="O373" s="249"/>
      <c r="P373" s="249"/>
      <c r="Q373" s="249"/>
      <c r="R373" s="249"/>
      <c r="S373" s="249"/>
      <c r="T373" s="250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1" t="s">
        <v>208</v>
      </c>
      <c r="AU373" s="251" t="s">
        <v>82</v>
      </c>
      <c r="AV373" s="14" t="s">
        <v>82</v>
      </c>
      <c r="AW373" s="14" t="s">
        <v>33</v>
      </c>
      <c r="AX373" s="14" t="s">
        <v>72</v>
      </c>
      <c r="AY373" s="251" t="s">
        <v>130</v>
      </c>
    </row>
    <row r="374" s="15" customFormat="1">
      <c r="A374" s="15"/>
      <c r="B374" s="252"/>
      <c r="C374" s="253"/>
      <c r="D374" s="232" t="s">
        <v>208</v>
      </c>
      <c r="E374" s="254" t="s">
        <v>19</v>
      </c>
      <c r="F374" s="255" t="s">
        <v>212</v>
      </c>
      <c r="G374" s="253"/>
      <c r="H374" s="256">
        <v>3</v>
      </c>
      <c r="I374" s="257"/>
      <c r="J374" s="253"/>
      <c r="K374" s="253"/>
      <c r="L374" s="258"/>
      <c r="M374" s="259"/>
      <c r="N374" s="260"/>
      <c r="O374" s="260"/>
      <c r="P374" s="260"/>
      <c r="Q374" s="260"/>
      <c r="R374" s="260"/>
      <c r="S374" s="260"/>
      <c r="T374" s="261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2" t="s">
        <v>208</v>
      </c>
      <c r="AU374" s="262" t="s">
        <v>82</v>
      </c>
      <c r="AV374" s="15" t="s">
        <v>144</v>
      </c>
      <c r="AW374" s="15" t="s">
        <v>33</v>
      </c>
      <c r="AX374" s="15" t="s">
        <v>80</v>
      </c>
      <c r="AY374" s="262" t="s">
        <v>130</v>
      </c>
    </row>
    <row r="375" s="2" customFormat="1" ht="16.5" customHeight="1">
      <c r="A375" s="41"/>
      <c r="B375" s="42"/>
      <c r="C375" s="199" t="s">
        <v>524</v>
      </c>
      <c r="D375" s="199" t="s">
        <v>131</v>
      </c>
      <c r="E375" s="200" t="s">
        <v>525</v>
      </c>
      <c r="F375" s="201" t="s">
        <v>526</v>
      </c>
      <c r="G375" s="202" t="s">
        <v>162</v>
      </c>
      <c r="H375" s="203">
        <v>6</v>
      </c>
      <c r="I375" s="204"/>
      <c r="J375" s="205">
        <f>ROUND(I375*H375,2)</f>
        <v>0</v>
      </c>
      <c r="K375" s="201" t="s">
        <v>200</v>
      </c>
      <c r="L375" s="47"/>
      <c r="M375" s="206" t="s">
        <v>19</v>
      </c>
      <c r="N375" s="207" t="s">
        <v>43</v>
      </c>
      <c r="O375" s="87"/>
      <c r="P375" s="208">
        <f>O375*H375</f>
        <v>0</v>
      </c>
      <c r="Q375" s="208">
        <v>0.00115</v>
      </c>
      <c r="R375" s="208">
        <f>Q375*H375</f>
        <v>0.0068999999999999999</v>
      </c>
      <c r="S375" s="208">
        <v>0</v>
      </c>
      <c r="T375" s="209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0" t="s">
        <v>285</v>
      </c>
      <c r="AT375" s="210" t="s">
        <v>131</v>
      </c>
      <c r="AU375" s="210" t="s">
        <v>82</v>
      </c>
      <c r="AY375" s="20" t="s">
        <v>130</v>
      </c>
      <c r="BE375" s="211">
        <f>IF(N375="základní",J375,0)</f>
        <v>0</v>
      </c>
      <c r="BF375" s="211">
        <f>IF(N375="snížená",J375,0)</f>
        <v>0</v>
      </c>
      <c r="BG375" s="211">
        <f>IF(N375="zákl. přenesená",J375,0)</f>
        <v>0</v>
      </c>
      <c r="BH375" s="211">
        <f>IF(N375="sníž. přenesená",J375,0)</f>
        <v>0</v>
      </c>
      <c r="BI375" s="211">
        <f>IF(N375="nulová",J375,0)</f>
        <v>0</v>
      </c>
      <c r="BJ375" s="20" t="s">
        <v>80</v>
      </c>
      <c r="BK375" s="211">
        <f>ROUND(I375*H375,2)</f>
        <v>0</v>
      </c>
      <c r="BL375" s="20" t="s">
        <v>285</v>
      </c>
      <c r="BM375" s="210" t="s">
        <v>527</v>
      </c>
    </row>
    <row r="376" s="2" customFormat="1">
      <c r="A376" s="41"/>
      <c r="B376" s="42"/>
      <c r="C376" s="43"/>
      <c r="D376" s="225" t="s">
        <v>202</v>
      </c>
      <c r="E376" s="43"/>
      <c r="F376" s="226" t="s">
        <v>528</v>
      </c>
      <c r="G376" s="43"/>
      <c r="H376" s="43"/>
      <c r="I376" s="227"/>
      <c r="J376" s="43"/>
      <c r="K376" s="43"/>
      <c r="L376" s="47"/>
      <c r="M376" s="228"/>
      <c r="N376" s="229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202</v>
      </c>
      <c r="AU376" s="20" t="s">
        <v>82</v>
      </c>
    </row>
    <row r="377" s="13" customFormat="1">
      <c r="A377" s="13"/>
      <c r="B377" s="230"/>
      <c r="C377" s="231"/>
      <c r="D377" s="232" t="s">
        <v>208</v>
      </c>
      <c r="E377" s="233" t="s">
        <v>19</v>
      </c>
      <c r="F377" s="234" t="s">
        <v>529</v>
      </c>
      <c r="G377" s="231"/>
      <c r="H377" s="233" t="s">
        <v>19</v>
      </c>
      <c r="I377" s="235"/>
      <c r="J377" s="231"/>
      <c r="K377" s="231"/>
      <c r="L377" s="236"/>
      <c r="M377" s="237"/>
      <c r="N377" s="238"/>
      <c r="O377" s="238"/>
      <c r="P377" s="238"/>
      <c r="Q377" s="238"/>
      <c r="R377" s="238"/>
      <c r="S377" s="238"/>
      <c r="T377" s="23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0" t="s">
        <v>208</v>
      </c>
      <c r="AU377" s="240" t="s">
        <v>82</v>
      </c>
      <c r="AV377" s="13" t="s">
        <v>80</v>
      </c>
      <c r="AW377" s="13" t="s">
        <v>33</v>
      </c>
      <c r="AX377" s="13" t="s">
        <v>72</v>
      </c>
      <c r="AY377" s="240" t="s">
        <v>130</v>
      </c>
    </row>
    <row r="378" s="14" customFormat="1">
      <c r="A378" s="14"/>
      <c r="B378" s="241"/>
      <c r="C378" s="242"/>
      <c r="D378" s="232" t="s">
        <v>208</v>
      </c>
      <c r="E378" s="243" t="s">
        <v>19</v>
      </c>
      <c r="F378" s="244" t="s">
        <v>530</v>
      </c>
      <c r="G378" s="242"/>
      <c r="H378" s="245">
        <v>6</v>
      </c>
      <c r="I378" s="246"/>
      <c r="J378" s="242"/>
      <c r="K378" s="242"/>
      <c r="L378" s="247"/>
      <c r="M378" s="248"/>
      <c r="N378" s="249"/>
      <c r="O378" s="249"/>
      <c r="P378" s="249"/>
      <c r="Q378" s="249"/>
      <c r="R378" s="249"/>
      <c r="S378" s="249"/>
      <c r="T378" s="250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1" t="s">
        <v>208</v>
      </c>
      <c r="AU378" s="251" t="s">
        <v>82</v>
      </c>
      <c r="AV378" s="14" t="s">
        <v>82</v>
      </c>
      <c r="AW378" s="14" t="s">
        <v>33</v>
      </c>
      <c r="AX378" s="14" t="s">
        <v>72</v>
      </c>
      <c r="AY378" s="251" t="s">
        <v>130</v>
      </c>
    </row>
    <row r="379" s="15" customFormat="1">
      <c r="A379" s="15"/>
      <c r="B379" s="252"/>
      <c r="C379" s="253"/>
      <c r="D379" s="232" t="s">
        <v>208</v>
      </c>
      <c r="E379" s="254" t="s">
        <v>19</v>
      </c>
      <c r="F379" s="255" t="s">
        <v>212</v>
      </c>
      <c r="G379" s="253"/>
      <c r="H379" s="256">
        <v>6</v>
      </c>
      <c r="I379" s="257"/>
      <c r="J379" s="253"/>
      <c r="K379" s="253"/>
      <c r="L379" s="258"/>
      <c r="M379" s="259"/>
      <c r="N379" s="260"/>
      <c r="O379" s="260"/>
      <c r="P379" s="260"/>
      <c r="Q379" s="260"/>
      <c r="R379" s="260"/>
      <c r="S379" s="260"/>
      <c r="T379" s="261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2" t="s">
        <v>208</v>
      </c>
      <c r="AU379" s="262" t="s">
        <v>82</v>
      </c>
      <c r="AV379" s="15" t="s">
        <v>144</v>
      </c>
      <c r="AW379" s="15" t="s">
        <v>33</v>
      </c>
      <c r="AX379" s="15" t="s">
        <v>80</v>
      </c>
      <c r="AY379" s="262" t="s">
        <v>130</v>
      </c>
    </row>
    <row r="380" s="2" customFormat="1" ht="16.5" customHeight="1">
      <c r="A380" s="41"/>
      <c r="B380" s="42"/>
      <c r="C380" s="263" t="s">
        <v>531</v>
      </c>
      <c r="D380" s="263" t="s">
        <v>213</v>
      </c>
      <c r="E380" s="264" t="s">
        <v>532</v>
      </c>
      <c r="F380" s="265" t="s">
        <v>533</v>
      </c>
      <c r="G380" s="266" t="s">
        <v>162</v>
      </c>
      <c r="H380" s="267">
        <v>3</v>
      </c>
      <c r="I380" s="268"/>
      <c r="J380" s="269">
        <f>ROUND(I380*H380,2)</f>
        <v>0</v>
      </c>
      <c r="K380" s="265" t="s">
        <v>200</v>
      </c>
      <c r="L380" s="270"/>
      <c r="M380" s="271" t="s">
        <v>19</v>
      </c>
      <c r="N380" s="272" t="s">
        <v>43</v>
      </c>
      <c r="O380" s="87"/>
      <c r="P380" s="208">
        <f>O380*H380</f>
        <v>0</v>
      </c>
      <c r="Q380" s="208">
        <v>0.00148</v>
      </c>
      <c r="R380" s="208">
        <f>Q380*H380</f>
        <v>0.0044399999999999995</v>
      </c>
      <c r="S380" s="208">
        <v>0</v>
      </c>
      <c r="T380" s="209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0" t="s">
        <v>306</v>
      </c>
      <c r="AT380" s="210" t="s">
        <v>213</v>
      </c>
      <c r="AU380" s="210" t="s">
        <v>82</v>
      </c>
      <c r="AY380" s="20" t="s">
        <v>130</v>
      </c>
      <c r="BE380" s="211">
        <f>IF(N380="základní",J380,0)</f>
        <v>0</v>
      </c>
      <c r="BF380" s="211">
        <f>IF(N380="snížená",J380,0)</f>
        <v>0</v>
      </c>
      <c r="BG380" s="211">
        <f>IF(N380="zákl. přenesená",J380,0)</f>
        <v>0</v>
      </c>
      <c r="BH380" s="211">
        <f>IF(N380="sníž. přenesená",J380,0)</f>
        <v>0</v>
      </c>
      <c r="BI380" s="211">
        <f>IF(N380="nulová",J380,0)</f>
        <v>0</v>
      </c>
      <c r="BJ380" s="20" t="s">
        <v>80</v>
      </c>
      <c r="BK380" s="211">
        <f>ROUND(I380*H380,2)</f>
        <v>0</v>
      </c>
      <c r="BL380" s="20" t="s">
        <v>285</v>
      </c>
      <c r="BM380" s="210" t="s">
        <v>534</v>
      </c>
    </row>
    <row r="381" s="13" customFormat="1">
      <c r="A381" s="13"/>
      <c r="B381" s="230"/>
      <c r="C381" s="231"/>
      <c r="D381" s="232" t="s">
        <v>208</v>
      </c>
      <c r="E381" s="233" t="s">
        <v>19</v>
      </c>
      <c r="F381" s="234" t="s">
        <v>217</v>
      </c>
      <c r="G381" s="231"/>
      <c r="H381" s="233" t="s">
        <v>19</v>
      </c>
      <c r="I381" s="235"/>
      <c r="J381" s="231"/>
      <c r="K381" s="231"/>
      <c r="L381" s="236"/>
      <c r="M381" s="237"/>
      <c r="N381" s="238"/>
      <c r="O381" s="238"/>
      <c r="P381" s="238"/>
      <c r="Q381" s="238"/>
      <c r="R381" s="238"/>
      <c r="S381" s="238"/>
      <c r="T381" s="23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0" t="s">
        <v>208</v>
      </c>
      <c r="AU381" s="240" t="s">
        <v>82</v>
      </c>
      <c r="AV381" s="13" t="s">
        <v>80</v>
      </c>
      <c r="AW381" s="13" t="s">
        <v>33</v>
      </c>
      <c r="AX381" s="13" t="s">
        <v>72</v>
      </c>
      <c r="AY381" s="240" t="s">
        <v>130</v>
      </c>
    </row>
    <row r="382" s="14" customFormat="1">
      <c r="A382" s="14"/>
      <c r="B382" s="241"/>
      <c r="C382" s="242"/>
      <c r="D382" s="232" t="s">
        <v>208</v>
      </c>
      <c r="E382" s="243" t="s">
        <v>19</v>
      </c>
      <c r="F382" s="244" t="s">
        <v>295</v>
      </c>
      <c r="G382" s="242"/>
      <c r="H382" s="245">
        <v>3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1" t="s">
        <v>208</v>
      </c>
      <c r="AU382" s="251" t="s">
        <v>82</v>
      </c>
      <c r="AV382" s="14" t="s">
        <v>82</v>
      </c>
      <c r="AW382" s="14" t="s">
        <v>33</v>
      </c>
      <c r="AX382" s="14" t="s">
        <v>72</v>
      </c>
      <c r="AY382" s="251" t="s">
        <v>130</v>
      </c>
    </row>
    <row r="383" s="15" customFormat="1">
      <c r="A383" s="15"/>
      <c r="B383" s="252"/>
      <c r="C383" s="253"/>
      <c r="D383" s="232" t="s">
        <v>208</v>
      </c>
      <c r="E383" s="254" t="s">
        <v>19</v>
      </c>
      <c r="F383" s="255" t="s">
        <v>212</v>
      </c>
      <c r="G383" s="253"/>
      <c r="H383" s="256">
        <v>3</v>
      </c>
      <c r="I383" s="257"/>
      <c r="J383" s="253"/>
      <c r="K383" s="253"/>
      <c r="L383" s="258"/>
      <c r="M383" s="259"/>
      <c r="N383" s="260"/>
      <c r="O383" s="260"/>
      <c r="P383" s="260"/>
      <c r="Q383" s="260"/>
      <c r="R383" s="260"/>
      <c r="S383" s="260"/>
      <c r="T383" s="261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2" t="s">
        <v>208</v>
      </c>
      <c r="AU383" s="262" t="s">
        <v>82</v>
      </c>
      <c r="AV383" s="15" t="s">
        <v>144</v>
      </c>
      <c r="AW383" s="15" t="s">
        <v>33</v>
      </c>
      <c r="AX383" s="15" t="s">
        <v>80</v>
      </c>
      <c r="AY383" s="262" t="s">
        <v>130</v>
      </c>
    </row>
    <row r="384" s="2" customFormat="1" ht="16.5" customHeight="1">
      <c r="A384" s="41"/>
      <c r="B384" s="42"/>
      <c r="C384" s="263" t="s">
        <v>535</v>
      </c>
      <c r="D384" s="263" t="s">
        <v>213</v>
      </c>
      <c r="E384" s="264" t="s">
        <v>536</v>
      </c>
      <c r="F384" s="265" t="s">
        <v>537</v>
      </c>
      <c r="G384" s="266" t="s">
        <v>162</v>
      </c>
      <c r="H384" s="267">
        <v>3</v>
      </c>
      <c r="I384" s="268"/>
      <c r="J384" s="269">
        <f>ROUND(I384*H384,2)</f>
        <v>0</v>
      </c>
      <c r="K384" s="265" t="s">
        <v>200</v>
      </c>
      <c r="L384" s="270"/>
      <c r="M384" s="271" t="s">
        <v>19</v>
      </c>
      <c r="N384" s="272" t="s">
        <v>43</v>
      </c>
      <c r="O384" s="87"/>
      <c r="P384" s="208">
        <f>O384*H384</f>
        <v>0</v>
      </c>
      <c r="Q384" s="208">
        <v>0.00247</v>
      </c>
      <c r="R384" s="208">
        <f>Q384*H384</f>
        <v>0.0074099999999999999</v>
      </c>
      <c r="S384" s="208">
        <v>0</v>
      </c>
      <c r="T384" s="209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0" t="s">
        <v>306</v>
      </c>
      <c r="AT384" s="210" t="s">
        <v>213</v>
      </c>
      <c r="AU384" s="210" t="s">
        <v>82</v>
      </c>
      <c r="AY384" s="20" t="s">
        <v>130</v>
      </c>
      <c r="BE384" s="211">
        <f>IF(N384="základní",J384,0)</f>
        <v>0</v>
      </c>
      <c r="BF384" s="211">
        <f>IF(N384="snížená",J384,0)</f>
        <v>0</v>
      </c>
      <c r="BG384" s="211">
        <f>IF(N384="zákl. přenesená",J384,0)</f>
        <v>0</v>
      </c>
      <c r="BH384" s="211">
        <f>IF(N384="sníž. přenesená",J384,0)</f>
        <v>0</v>
      </c>
      <c r="BI384" s="211">
        <f>IF(N384="nulová",J384,0)</f>
        <v>0</v>
      </c>
      <c r="BJ384" s="20" t="s">
        <v>80</v>
      </c>
      <c r="BK384" s="211">
        <f>ROUND(I384*H384,2)</f>
        <v>0</v>
      </c>
      <c r="BL384" s="20" t="s">
        <v>285</v>
      </c>
      <c r="BM384" s="210" t="s">
        <v>538</v>
      </c>
    </row>
    <row r="385" s="13" customFormat="1">
      <c r="A385" s="13"/>
      <c r="B385" s="230"/>
      <c r="C385" s="231"/>
      <c r="D385" s="232" t="s">
        <v>208</v>
      </c>
      <c r="E385" s="233" t="s">
        <v>19</v>
      </c>
      <c r="F385" s="234" t="s">
        <v>217</v>
      </c>
      <c r="G385" s="231"/>
      <c r="H385" s="233" t="s">
        <v>19</v>
      </c>
      <c r="I385" s="235"/>
      <c r="J385" s="231"/>
      <c r="K385" s="231"/>
      <c r="L385" s="236"/>
      <c r="M385" s="237"/>
      <c r="N385" s="238"/>
      <c r="O385" s="238"/>
      <c r="P385" s="238"/>
      <c r="Q385" s="238"/>
      <c r="R385" s="238"/>
      <c r="S385" s="238"/>
      <c r="T385" s="23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0" t="s">
        <v>208</v>
      </c>
      <c r="AU385" s="240" t="s">
        <v>82</v>
      </c>
      <c r="AV385" s="13" t="s">
        <v>80</v>
      </c>
      <c r="AW385" s="13" t="s">
        <v>33</v>
      </c>
      <c r="AX385" s="13" t="s">
        <v>72</v>
      </c>
      <c r="AY385" s="240" t="s">
        <v>130</v>
      </c>
    </row>
    <row r="386" s="14" customFormat="1">
      <c r="A386" s="14"/>
      <c r="B386" s="241"/>
      <c r="C386" s="242"/>
      <c r="D386" s="232" t="s">
        <v>208</v>
      </c>
      <c r="E386" s="243" t="s">
        <v>19</v>
      </c>
      <c r="F386" s="244" t="s">
        <v>295</v>
      </c>
      <c r="G386" s="242"/>
      <c r="H386" s="245">
        <v>3</v>
      </c>
      <c r="I386" s="246"/>
      <c r="J386" s="242"/>
      <c r="K386" s="242"/>
      <c r="L386" s="247"/>
      <c r="M386" s="248"/>
      <c r="N386" s="249"/>
      <c r="O386" s="249"/>
      <c r="P386" s="249"/>
      <c r="Q386" s="249"/>
      <c r="R386" s="249"/>
      <c r="S386" s="249"/>
      <c r="T386" s="250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1" t="s">
        <v>208</v>
      </c>
      <c r="AU386" s="251" t="s">
        <v>82</v>
      </c>
      <c r="AV386" s="14" t="s">
        <v>82</v>
      </c>
      <c r="AW386" s="14" t="s">
        <v>33</v>
      </c>
      <c r="AX386" s="14" t="s">
        <v>72</v>
      </c>
      <c r="AY386" s="251" t="s">
        <v>130</v>
      </c>
    </row>
    <row r="387" s="15" customFormat="1">
      <c r="A387" s="15"/>
      <c r="B387" s="252"/>
      <c r="C387" s="253"/>
      <c r="D387" s="232" t="s">
        <v>208</v>
      </c>
      <c r="E387" s="254" t="s">
        <v>19</v>
      </c>
      <c r="F387" s="255" t="s">
        <v>212</v>
      </c>
      <c r="G387" s="253"/>
      <c r="H387" s="256">
        <v>3</v>
      </c>
      <c r="I387" s="257"/>
      <c r="J387" s="253"/>
      <c r="K387" s="253"/>
      <c r="L387" s="258"/>
      <c r="M387" s="259"/>
      <c r="N387" s="260"/>
      <c r="O387" s="260"/>
      <c r="P387" s="260"/>
      <c r="Q387" s="260"/>
      <c r="R387" s="260"/>
      <c r="S387" s="260"/>
      <c r="T387" s="261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2" t="s">
        <v>208</v>
      </c>
      <c r="AU387" s="262" t="s">
        <v>82</v>
      </c>
      <c r="AV387" s="15" t="s">
        <v>144</v>
      </c>
      <c r="AW387" s="15" t="s">
        <v>33</v>
      </c>
      <c r="AX387" s="15" t="s">
        <v>80</v>
      </c>
      <c r="AY387" s="262" t="s">
        <v>130</v>
      </c>
    </row>
    <row r="388" s="2" customFormat="1" ht="16.5" customHeight="1">
      <c r="A388" s="41"/>
      <c r="B388" s="42"/>
      <c r="C388" s="199" t="s">
        <v>539</v>
      </c>
      <c r="D388" s="199" t="s">
        <v>131</v>
      </c>
      <c r="E388" s="200" t="s">
        <v>540</v>
      </c>
      <c r="F388" s="201" t="s">
        <v>541</v>
      </c>
      <c r="G388" s="202" t="s">
        <v>162</v>
      </c>
      <c r="H388" s="203">
        <v>6</v>
      </c>
      <c r="I388" s="204"/>
      <c r="J388" s="205">
        <f>ROUND(I388*H388,2)</f>
        <v>0</v>
      </c>
      <c r="K388" s="201" t="s">
        <v>19</v>
      </c>
      <c r="L388" s="47"/>
      <c r="M388" s="206" t="s">
        <v>19</v>
      </c>
      <c r="N388" s="207" t="s">
        <v>43</v>
      </c>
      <c r="O388" s="87"/>
      <c r="P388" s="208">
        <f>O388*H388</f>
        <v>0</v>
      </c>
      <c r="Q388" s="208">
        <v>0</v>
      </c>
      <c r="R388" s="208">
        <f>Q388*H388</f>
        <v>0</v>
      </c>
      <c r="S388" s="208">
        <v>0</v>
      </c>
      <c r="T388" s="209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0" t="s">
        <v>285</v>
      </c>
      <c r="AT388" s="210" t="s">
        <v>131</v>
      </c>
      <c r="AU388" s="210" t="s">
        <v>82</v>
      </c>
      <c r="AY388" s="20" t="s">
        <v>130</v>
      </c>
      <c r="BE388" s="211">
        <f>IF(N388="základní",J388,0)</f>
        <v>0</v>
      </c>
      <c r="BF388" s="211">
        <f>IF(N388="snížená",J388,0)</f>
        <v>0</v>
      </c>
      <c r="BG388" s="211">
        <f>IF(N388="zákl. přenesená",J388,0)</f>
        <v>0</v>
      </c>
      <c r="BH388" s="211">
        <f>IF(N388="sníž. přenesená",J388,0)</f>
        <v>0</v>
      </c>
      <c r="BI388" s="211">
        <f>IF(N388="nulová",J388,0)</f>
        <v>0</v>
      </c>
      <c r="BJ388" s="20" t="s">
        <v>80</v>
      </c>
      <c r="BK388" s="211">
        <f>ROUND(I388*H388,2)</f>
        <v>0</v>
      </c>
      <c r="BL388" s="20" t="s">
        <v>285</v>
      </c>
      <c r="BM388" s="210" t="s">
        <v>542</v>
      </c>
    </row>
    <row r="389" s="13" customFormat="1">
      <c r="A389" s="13"/>
      <c r="B389" s="230"/>
      <c r="C389" s="231"/>
      <c r="D389" s="232" t="s">
        <v>208</v>
      </c>
      <c r="E389" s="233" t="s">
        <v>19</v>
      </c>
      <c r="F389" s="234" t="s">
        <v>529</v>
      </c>
      <c r="G389" s="231"/>
      <c r="H389" s="233" t="s">
        <v>19</v>
      </c>
      <c r="I389" s="235"/>
      <c r="J389" s="231"/>
      <c r="K389" s="231"/>
      <c r="L389" s="236"/>
      <c r="M389" s="237"/>
      <c r="N389" s="238"/>
      <c r="O389" s="238"/>
      <c r="P389" s="238"/>
      <c r="Q389" s="238"/>
      <c r="R389" s="238"/>
      <c r="S389" s="238"/>
      <c r="T389" s="23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0" t="s">
        <v>208</v>
      </c>
      <c r="AU389" s="240" t="s">
        <v>82</v>
      </c>
      <c r="AV389" s="13" t="s">
        <v>80</v>
      </c>
      <c r="AW389" s="13" t="s">
        <v>33</v>
      </c>
      <c r="AX389" s="13" t="s">
        <v>72</v>
      </c>
      <c r="AY389" s="240" t="s">
        <v>130</v>
      </c>
    </row>
    <row r="390" s="14" customFormat="1">
      <c r="A390" s="14"/>
      <c r="B390" s="241"/>
      <c r="C390" s="242"/>
      <c r="D390" s="232" t="s">
        <v>208</v>
      </c>
      <c r="E390" s="243" t="s">
        <v>19</v>
      </c>
      <c r="F390" s="244" t="s">
        <v>543</v>
      </c>
      <c r="G390" s="242"/>
      <c r="H390" s="245">
        <v>6</v>
      </c>
      <c r="I390" s="246"/>
      <c r="J390" s="242"/>
      <c r="K390" s="242"/>
      <c r="L390" s="247"/>
      <c r="M390" s="248"/>
      <c r="N390" s="249"/>
      <c r="O390" s="249"/>
      <c r="P390" s="249"/>
      <c r="Q390" s="249"/>
      <c r="R390" s="249"/>
      <c r="S390" s="249"/>
      <c r="T390" s="250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1" t="s">
        <v>208</v>
      </c>
      <c r="AU390" s="251" t="s">
        <v>82</v>
      </c>
      <c r="AV390" s="14" t="s">
        <v>82</v>
      </c>
      <c r="AW390" s="14" t="s">
        <v>33</v>
      </c>
      <c r="AX390" s="14" t="s">
        <v>72</v>
      </c>
      <c r="AY390" s="251" t="s">
        <v>130</v>
      </c>
    </row>
    <row r="391" s="15" customFormat="1">
      <c r="A391" s="15"/>
      <c r="B391" s="252"/>
      <c r="C391" s="253"/>
      <c r="D391" s="232" t="s">
        <v>208</v>
      </c>
      <c r="E391" s="254" t="s">
        <v>19</v>
      </c>
      <c r="F391" s="255" t="s">
        <v>212</v>
      </c>
      <c r="G391" s="253"/>
      <c r="H391" s="256">
        <v>6</v>
      </c>
      <c r="I391" s="257"/>
      <c r="J391" s="253"/>
      <c r="K391" s="253"/>
      <c r="L391" s="258"/>
      <c r="M391" s="259"/>
      <c r="N391" s="260"/>
      <c r="O391" s="260"/>
      <c r="P391" s="260"/>
      <c r="Q391" s="260"/>
      <c r="R391" s="260"/>
      <c r="S391" s="260"/>
      <c r="T391" s="261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2" t="s">
        <v>208</v>
      </c>
      <c r="AU391" s="262" t="s">
        <v>82</v>
      </c>
      <c r="AV391" s="15" t="s">
        <v>144</v>
      </c>
      <c r="AW391" s="15" t="s">
        <v>33</v>
      </c>
      <c r="AX391" s="15" t="s">
        <v>80</v>
      </c>
      <c r="AY391" s="262" t="s">
        <v>130</v>
      </c>
    </row>
    <row r="392" s="2" customFormat="1" ht="24.15" customHeight="1">
      <c r="A392" s="41"/>
      <c r="B392" s="42"/>
      <c r="C392" s="199" t="s">
        <v>544</v>
      </c>
      <c r="D392" s="199" t="s">
        <v>131</v>
      </c>
      <c r="E392" s="200" t="s">
        <v>545</v>
      </c>
      <c r="F392" s="201" t="s">
        <v>546</v>
      </c>
      <c r="G392" s="202" t="s">
        <v>443</v>
      </c>
      <c r="H392" s="284"/>
      <c r="I392" s="204"/>
      <c r="J392" s="205">
        <f>ROUND(I392*H392,2)</f>
        <v>0</v>
      </c>
      <c r="K392" s="201" t="s">
        <v>200</v>
      </c>
      <c r="L392" s="47"/>
      <c r="M392" s="206" t="s">
        <v>19</v>
      </c>
      <c r="N392" s="207" t="s">
        <v>43</v>
      </c>
      <c r="O392" s="87"/>
      <c r="P392" s="208">
        <f>O392*H392</f>
        <v>0</v>
      </c>
      <c r="Q392" s="208">
        <v>0</v>
      </c>
      <c r="R392" s="208">
        <f>Q392*H392</f>
        <v>0</v>
      </c>
      <c r="S392" s="208">
        <v>0</v>
      </c>
      <c r="T392" s="209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0" t="s">
        <v>285</v>
      </c>
      <c r="AT392" s="210" t="s">
        <v>131</v>
      </c>
      <c r="AU392" s="210" t="s">
        <v>82</v>
      </c>
      <c r="AY392" s="20" t="s">
        <v>130</v>
      </c>
      <c r="BE392" s="211">
        <f>IF(N392="základní",J392,0)</f>
        <v>0</v>
      </c>
      <c r="BF392" s="211">
        <f>IF(N392="snížená",J392,0)</f>
        <v>0</v>
      </c>
      <c r="BG392" s="211">
        <f>IF(N392="zákl. přenesená",J392,0)</f>
        <v>0</v>
      </c>
      <c r="BH392" s="211">
        <f>IF(N392="sníž. přenesená",J392,0)</f>
        <v>0</v>
      </c>
      <c r="BI392" s="211">
        <f>IF(N392="nulová",J392,0)</f>
        <v>0</v>
      </c>
      <c r="BJ392" s="20" t="s">
        <v>80</v>
      </c>
      <c r="BK392" s="211">
        <f>ROUND(I392*H392,2)</f>
        <v>0</v>
      </c>
      <c r="BL392" s="20" t="s">
        <v>285</v>
      </c>
      <c r="BM392" s="210" t="s">
        <v>547</v>
      </c>
    </row>
    <row r="393" s="2" customFormat="1">
      <c r="A393" s="41"/>
      <c r="B393" s="42"/>
      <c r="C393" s="43"/>
      <c r="D393" s="225" t="s">
        <v>202</v>
      </c>
      <c r="E393" s="43"/>
      <c r="F393" s="226" t="s">
        <v>548</v>
      </c>
      <c r="G393" s="43"/>
      <c r="H393" s="43"/>
      <c r="I393" s="227"/>
      <c r="J393" s="43"/>
      <c r="K393" s="43"/>
      <c r="L393" s="47"/>
      <c r="M393" s="228"/>
      <c r="N393" s="229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202</v>
      </c>
      <c r="AU393" s="20" t="s">
        <v>82</v>
      </c>
    </row>
    <row r="394" s="11" customFormat="1" ht="22.8" customHeight="1">
      <c r="A394" s="11"/>
      <c r="B394" s="185"/>
      <c r="C394" s="186"/>
      <c r="D394" s="187" t="s">
        <v>71</v>
      </c>
      <c r="E394" s="223" t="s">
        <v>549</v>
      </c>
      <c r="F394" s="223" t="s">
        <v>550</v>
      </c>
      <c r="G394" s="186"/>
      <c r="H394" s="186"/>
      <c r="I394" s="189"/>
      <c r="J394" s="224">
        <f>BK394</f>
        <v>0</v>
      </c>
      <c r="K394" s="186"/>
      <c r="L394" s="191"/>
      <c r="M394" s="192"/>
      <c r="N394" s="193"/>
      <c r="O394" s="193"/>
      <c r="P394" s="194">
        <f>SUM(P395:P414)</f>
        <v>0</v>
      </c>
      <c r="Q394" s="193"/>
      <c r="R394" s="194">
        <f>SUM(R395:R414)</f>
        <v>0.081211000000000005</v>
      </c>
      <c r="S394" s="193"/>
      <c r="T394" s="195">
        <f>SUM(T395:T414)</f>
        <v>0.11988320000000001</v>
      </c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R394" s="196" t="s">
        <v>82</v>
      </c>
      <c r="AT394" s="197" t="s">
        <v>71</v>
      </c>
      <c r="AU394" s="197" t="s">
        <v>80</v>
      </c>
      <c r="AY394" s="196" t="s">
        <v>130</v>
      </c>
      <c r="BK394" s="198">
        <f>SUM(BK395:BK414)</f>
        <v>0</v>
      </c>
    </row>
    <row r="395" s="2" customFormat="1" ht="24.15" customHeight="1">
      <c r="A395" s="41"/>
      <c r="B395" s="42"/>
      <c r="C395" s="199" t="s">
        <v>551</v>
      </c>
      <c r="D395" s="199" t="s">
        <v>131</v>
      </c>
      <c r="E395" s="200" t="s">
        <v>552</v>
      </c>
      <c r="F395" s="201" t="s">
        <v>553</v>
      </c>
      <c r="G395" s="202" t="s">
        <v>554</v>
      </c>
      <c r="H395" s="203">
        <v>1</v>
      </c>
      <c r="I395" s="204"/>
      <c r="J395" s="205">
        <f>ROUND(I395*H395,2)</f>
        <v>0</v>
      </c>
      <c r="K395" s="201" t="s">
        <v>19</v>
      </c>
      <c r="L395" s="47"/>
      <c r="M395" s="206" t="s">
        <v>19</v>
      </c>
      <c r="N395" s="207" t="s">
        <v>43</v>
      </c>
      <c r="O395" s="87"/>
      <c r="P395" s="208">
        <f>O395*H395</f>
        <v>0</v>
      </c>
      <c r="Q395" s="208">
        <v>0</v>
      </c>
      <c r="R395" s="208">
        <f>Q395*H395</f>
        <v>0</v>
      </c>
      <c r="S395" s="208">
        <v>0</v>
      </c>
      <c r="T395" s="209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0" t="s">
        <v>285</v>
      </c>
      <c r="AT395" s="210" t="s">
        <v>131</v>
      </c>
      <c r="AU395" s="210" t="s">
        <v>82</v>
      </c>
      <c r="AY395" s="20" t="s">
        <v>130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20" t="s">
        <v>80</v>
      </c>
      <c r="BK395" s="211">
        <f>ROUND(I395*H395,2)</f>
        <v>0</v>
      </c>
      <c r="BL395" s="20" t="s">
        <v>285</v>
      </c>
      <c r="BM395" s="210" t="s">
        <v>555</v>
      </c>
    </row>
    <row r="396" s="2" customFormat="1" ht="16.5" customHeight="1">
      <c r="A396" s="41"/>
      <c r="B396" s="42"/>
      <c r="C396" s="199" t="s">
        <v>556</v>
      </c>
      <c r="D396" s="199" t="s">
        <v>131</v>
      </c>
      <c r="E396" s="200" t="s">
        <v>557</v>
      </c>
      <c r="F396" s="201" t="s">
        <v>558</v>
      </c>
      <c r="G396" s="202" t="s">
        <v>328</v>
      </c>
      <c r="H396" s="203">
        <v>193.36000000000001</v>
      </c>
      <c r="I396" s="204"/>
      <c r="J396" s="205">
        <f>ROUND(I396*H396,2)</f>
        <v>0</v>
      </c>
      <c r="K396" s="201" t="s">
        <v>200</v>
      </c>
      <c r="L396" s="47"/>
      <c r="M396" s="206" t="s">
        <v>19</v>
      </c>
      <c r="N396" s="207" t="s">
        <v>43</v>
      </c>
      <c r="O396" s="87"/>
      <c r="P396" s="208">
        <f>O396*H396</f>
        <v>0</v>
      </c>
      <c r="Q396" s="208">
        <v>0</v>
      </c>
      <c r="R396" s="208">
        <f>Q396*H396</f>
        <v>0</v>
      </c>
      <c r="S396" s="208">
        <v>0</v>
      </c>
      <c r="T396" s="209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0" t="s">
        <v>285</v>
      </c>
      <c r="AT396" s="210" t="s">
        <v>131</v>
      </c>
      <c r="AU396" s="210" t="s">
        <v>82</v>
      </c>
      <c r="AY396" s="20" t="s">
        <v>130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20" t="s">
        <v>80</v>
      </c>
      <c r="BK396" s="211">
        <f>ROUND(I396*H396,2)</f>
        <v>0</v>
      </c>
      <c r="BL396" s="20" t="s">
        <v>285</v>
      </c>
      <c r="BM396" s="210" t="s">
        <v>559</v>
      </c>
    </row>
    <row r="397" s="2" customFormat="1">
      <c r="A397" s="41"/>
      <c r="B397" s="42"/>
      <c r="C397" s="43"/>
      <c r="D397" s="225" t="s">
        <v>202</v>
      </c>
      <c r="E397" s="43"/>
      <c r="F397" s="226" t="s">
        <v>560</v>
      </c>
      <c r="G397" s="43"/>
      <c r="H397" s="43"/>
      <c r="I397" s="227"/>
      <c r="J397" s="43"/>
      <c r="K397" s="43"/>
      <c r="L397" s="47"/>
      <c r="M397" s="228"/>
      <c r="N397" s="229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202</v>
      </c>
      <c r="AU397" s="20" t="s">
        <v>82</v>
      </c>
    </row>
    <row r="398" s="13" customFormat="1">
      <c r="A398" s="13"/>
      <c r="B398" s="230"/>
      <c r="C398" s="231"/>
      <c r="D398" s="232" t="s">
        <v>208</v>
      </c>
      <c r="E398" s="233" t="s">
        <v>19</v>
      </c>
      <c r="F398" s="234" t="s">
        <v>561</v>
      </c>
      <c r="G398" s="231"/>
      <c r="H398" s="233" t="s">
        <v>19</v>
      </c>
      <c r="I398" s="235"/>
      <c r="J398" s="231"/>
      <c r="K398" s="231"/>
      <c r="L398" s="236"/>
      <c r="M398" s="237"/>
      <c r="N398" s="238"/>
      <c r="O398" s="238"/>
      <c r="P398" s="238"/>
      <c r="Q398" s="238"/>
      <c r="R398" s="238"/>
      <c r="S398" s="238"/>
      <c r="T398" s="23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0" t="s">
        <v>208</v>
      </c>
      <c r="AU398" s="240" t="s">
        <v>82</v>
      </c>
      <c r="AV398" s="13" t="s">
        <v>80</v>
      </c>
      <c r="AW398" s="13" t="s">
        <v>33</v>
      </c>
      <c r="AX398" s="13" t="s">
        <v>72</v>
      </c>
      <c r="AY398" s="240" t="s">
        <v>130</v>
      </c>
    </row>
    <row r="399" s="14" customFormat="1">
      <c r="A399" s="14"/>
      <c r="B399" s="241"/>
      <c r="C399" s="242"/>
      <c r="D399" s="232" t="s">
        <v>208</v>
      </c>
      <c r="E399" s="243" t="s">
        <v>19</v>
      </c>
      <c r="F399" s="244" t="s">
        <v>562</v>
      </c>
      <c r="G399" s="242"/>
      <c r="H399" s="245">
        <v>152.18000000000001</v>
      </c>
      <c r="I399" s="246"/>
      <c r="J399" s="242"/>
      <c r="K399" s="242"/>
      <c r="L399" s="247"/>
      <c r="M399" s="248"/>
      <c r="N399" s="249"/>
      <c r="O399" s="249"/>
      <c r="P399" s="249"/>
      <c r="Q399" s="249"/>
      <c r="R399" s="249"/>
      <c r="S399" s="249"/>
      <c r="T399" s="25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1" t="s">
        <v>208</v>
      </c>
      <c r="AU399" s="251" t="s">
        <v>82</v>
      </c>
      <c r="AV399" s="14" t="s">
        <v>82</v>
      </c>
      <c r="AW399" s="14" t="s">
        <v>33</v>
      </c>
      <c r="AX399" s="14" t="s">
        <v>72</v>
      </c>
      <c r="AY399" s="251" t="s">
        <v>130</v>
      </c>
    </row>
    <row r="400" s="14" customFormat="1">
      <c r="A400" s="14"/>
      <c r="B400" s="241"/>
      <c r="C400" s="242"/>
      <c r="D400" s="232" t="s">
        <v>208</v>
      </c>
      <c r="E400" s="243" t="s">
        <v>19</v>
      </c>
      <c r="F400" s="244" t="s">
        <v>563</v>
      </c>
      <c r="G400" s="242"/>
      <c r="H400" s="245">
        <v>41.18</v>
      </c>
      <c r="I400" s="246"/>
      <c r="J400" s="242"/>
      <c r="K400" s="242"/>
      <c r="L400" s="247"/>
      <c r="M400" s="248"/>
      <c r="N400" s="249"/>
      <c r="O400" s="249"/>
      <c r="P400" s="249"/>
      <c r="Q400" s="249"/>
      <c r="R400" s="249"/>
      <c r="S400" s="249"/>
      <c r="T400" s="25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1" t="s">
        <v>208</v>
      </c>
      <c r="AU400" s="251" t="s">
        <v>82</v>
      </c>
      <c r="AV400" s="14" t="s">
        <v>82</v>
      </c>
      <c r="AW400" s="14" t="s">
        <v>33</v>
      </c>
      <c r="AX400" s="14" t="s">
        <v>72</v>
      </c>
      <c r="AY400" s="251" t="s">
        <v>130</v>
      </c>
    </row>
    <row r="401" s="15" customFormat="1">
      <c r="A401" s="15"/>
      <c r="B401" s="252"/>
      <c r="C401" s="253"/>
      <c r="D401" s="232" t="s">
        <v>208</v>
      </c>
      <c r="E401" s="254" t="s">
        <v>19</v>
      </c>
      <c r="F401" s="255" t="s">
        <v>212</v>
      </c>
      <c r="G401" s="253"/>
      <c r="H401" s="256">
        <v>193.36000000000001</v>
      </c>
      <c r="I401" s="257"/>
      <c r="J401" s="253"/>
      <c r="K401" s="253"/>
      <c r="L401" s="258"/>
      <c r="M401" s="259"/>
      <c r="N401" s="260"/>
      <c r="O401" s="260"/>
      <c r="P401" s="260"/>
      <c r="Q401" s="260"/>
      <c r="R401" s="260"/>
      <c r="S401" s="260"/>
      <c r="T401" s="261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2" t="s">
        <v>208</v>
      </c>
      <c r="AU401" s="262" t="s">
        <v>82</v>
      </c>
      <c r="AV401" s="15" t="s">
        <v>144</v>
      </c>
      <c r="AW401" s="15" t="s">
        <v>33</v>
      </c>
      <c r="AX401" s="15" t="s">
        <v>80</v>
      </c>
      <c r="AY401" s="262" t="s">
        <v>130</v>
      </c>
    </row>
    <row r="402" s="2" customFormat="1" ht="16.5" customHeight="1">
      <c r="A402" s="41"/>
      <c r="B402" s="42"/>
      <c r="C402" s="263" t="s">
        <v>564</v>
      </c>
      <c r="D402" s="263" t="s">
        <v>213</v>
      </c>
      <c r="E402" s="264" t="s">
        <v>565</v>
      </c>
      <c r="F402" s="265" t="s">
        <v>566</v>
      </c>
      <c r="G402" s="266" t="s">
        <v>567</v>
      </c>
      <c r="H402" s="267">
        <v>81.210999999999999</v>
      </c>
      <c r="I402" s="268"/>
      <c r="J402" s="269">
        <f>ROUND(I402*H402,2)</f>
        <v>0</v>
      </c>
      <c r="K402" s="265" t="s">
        <v>200</v>
      </c>
      <c r="L402" s="270"/>
      <c r="M402" s="271" t="s">
        <v>19</v>
      </c>
      <c r="N402" s="272" t="s">
        <v>43</v>
      </c>
      <c r="O402" s="87"/>
      <c r="P402" s="208">
        <f>O402*H402</f>
        <v>0</v>
      </c>
      <c r="Q402" s="208">
        <v>0.001</v>
      </c>
      <c r="R402" s="208">
        <f>Q402*H402</f>
        <v>0.081211000000000005</v>
      </c>
      <c r="S402" s="208">
        <v>0</v>
      </c>
      <c r="T402" s="209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0" t="s">
        <v>306</v>
      </c>
      <c r="AT402" s="210" t="s">
        <v>213</v>
      </c>
      <c r="AU402" s="210" t="s">
        <v>82</v>
      </c>
      <c r="AY402" s="20" t="s">
        <v>130</v>
      </c>
      <c r="BE402" s="211">
        <f>IF(N402="základní",J402,0)</f>
        <v>0</v>
      </c>
      <c r="BF402" s="211">
        <f>IF(N402="snížená",J402,0)</f>
        <v>0</v>
      </c>
      <c r="BG402" s="211">
        <f>IF(N402="zákl. přenesená",J402,0)</f>
        <v>0</v>
      </c>
      <c r="BH402" s="211">
        <f>IF(N402="sníž. přenesená",J402,0)</f>
        <v>0</v>
      </c>
      <c r="BI402" s="211">
        <f>IF(N402="nulová",J402,0)</f>
        <v>0</v>
      </c>
      <c r="BJ402" s="20" t="s">
        <v>80</v>
      </c>
      <c r="BK402" s="211">
        <f>ROUND(I402*H402,2)</f>
        <v>0</v>
      </c>
      <c r="BL402" s="20" t="s">
        <v>285</v>
      </c>
      <c r="BM402" s="210" t="s">
        <v>568</v>
      </c>
    </row>
    <row r="403" s="13" customFormat="1">
      <c r="A403" s="13"/>
      <c r="B403" s="230"/>
      <c r="C403" s="231"/>
      <c r="D403" s="232" t="s">
        <v>208</v>
      </c>
      <c r="E403" s="233" t="s">
        <v>19</v>
      </c>
      <c r="F403" s="234" t="s">
        <v>569</v>
      </c>
      <c r="G403" s="231"/>
      <c r="H403" s="233" t="s">
        <v>19</v>
      </c>
      <c r="I403" s="235"/>
      <c r="J403" s="231"/>
      <c r="K403" s="231"/>
      <c r="L403" s="236"/>
      <c r="M403" s="237"/>
      <c r="N403" s="238"/>
      <c r="O403" s="238"/>
      <c r="P403" s="238"/>
      <c r="Q403" s="238"/>
      <c r="R403" s="238"/>
      <c r="S403" s="238"/>
      <c r="T403" s="23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0" t="s">
        <v>208</v>
      </c>
      <c r="AU403" s="240" t="s">
        <v>82</v>
      </c>
      <c r="AV403" s="13" t="s">
        <v>80</v>
      </c>
      <c r="AW403" s="13" t="s">
        <v>33</v>
      </c>
      <c r="AX403" s="13" t="s">
        <v>72</v>
      </c>
      <c r="AY403" s="240" t="s">
        <v>130</v>
      </c>
    </row>
    <row r="404" s="14" customFormat="1">
      <c r="A404" s="14"/>
      <c r="B404" s="241"/>
      <c r="C404" s="242"/>
      <c r="D404" s="232" t="s">
        <v>208</v>
      </c>
      <c r="E404" s="243" t="s">
        <v>19</v>
      </c>
      <c r="F404" s="244" t="s">
        <v>570</v>
      </c>
      <c r="G404" s="242"/>
      <c r="H404" s="245">
        <v>77.343999999999994</v>
      </c>
      <c r="I404" s="246"/>
      <c r="J404" s="242"/>
      <c r="K404" s="242"/>
      <c r="L404" s="247"/>
      <c r="M404" s="248"/>
      <c r="N404" s="249"/>
      <c r="O404" s="249"/>
      <c r="P404" s="249"/>
      <c r="Q404" s="249"/>
      <c r="R404" s="249"/>
      <c r="S404" s="249"/>
      <c r="T404" s="25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1" t="s">
        <v>208</v>
      </c>
      <c r="AU404" s="251" t="s">
        <v>82</v>
      </c>
      <c r="AV404" s="14" t="s">
        <v>82</v>
      </c>
      <c r="AW404" s="14" t="s">
        <v>33</v>
      </c>
      <c r="AX404" s="14" t="s">
        <v>72</v>
      </c>
      <c r="AY404" s="251" t="s">
        <v>130</v>
      </c>
    </row>
    <row r="405" s="15" customFormat="1">
      <c r="A405" s="15"/>
      <c r="B405" s="252"/>
      <c r="C405" s="253"/>
      <c r="D405" s="232" t="s">
        <v>208</v>
      </c>
      <c r="E405" s="254" t="s">
        <v>19</v>
      </c>
      <c r="F405" s="255" t="s">
        <v>212</v>
      </c>
      <c r="G405" s="253"/>
      <c r="H405" s="256">
        <v>77.343999999999994</v>
      </c>
      <c r="I405" s="257"/>
      <c r="J405" s="253"/>
      <c r="K405" s="253"/>
      <c r="L405" s="258"/>
      <c r="M405" s="259"/>
      <c r="N405" s="260"/>
      <c r="O405" s="260"/>
      <c r="P405" s="260"/>
      <c r="Q405" s="260"/>
      <c r="R405" s="260"/>
      <c r="S405" s="260"/>
      <c r="T405" s="261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2" t="s">
        <v>208</v>
      </c>
      <c r="AU405" s="262" t="s">
        <v>82</v>
      </c>
      <c r="AV405" s="15" t="s">
        <v>144</v>
      </c>
      <c r="AW405" s="15" t="s">
        <v>33</v>
      </c>
      <c r="AX405" s="15" t="s">
        <v>80</v>
      </c>
      <c r="AY405" s="262" t="s">
        <v>130</v>
      </c>
    </row>
    <row r="406" s="14" customFormat="1">
      <c r="A406" s="14"/>
      <c r="B406" s="241"/>
      <c r="C406" s="242"/>
      <c r="D406" s="232" t="s">
        <v>208</v>
      </c>
      <c r="E406" s="242"/>
      <c r="F406" s="244" t="s">
        <v>571</v>
      </c>
      <c r="G406" s="242"/>
      <c r="H406" s="245">
        <v>81.210999999999999</v>
      </c>
      <c r="I406" s="246"/>
      <c r="J406" s="242"/>
      <c r="K406" s="242"/>
      <c r="L406" s="247"/>
      <c r="M406" s="248"/>
      <c r="N406" s="249"/>
      <c r="O406" s="249"/>
      <c r="P406" s="249"/>
      <c r="Q406" s="249"/>
      <c r="R406" s="249"/>
      <c r="S406" s="249"/>
      <c r="T406" s="250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1" t="s">
        <v>208</v>
      </c>
      <c r="AU406" s="251" t="s">
        <v>82</v>
      </c>
      <c r="AV406" s="14" t="s">
        <v>82</v>
      </c>
      <c r="AW406" s="14" t="s">
        <v>4</v>
      </c>
      <c r="AX406" s="14" t="s">
        <v>80</v>
      </c>
      <c r="AY406" s="251" t="s">
        <v>130</v>
      </c>
    </row>
    <row r="407" s="2" customFormat="1" ht="24.15" customHeight="1">
      <c r="A407" s="41"/>
      <c r="B407" s="42"/>
      <c r="C407" s="199" t="s">
        <v>572</v>
      </c>
      <c r="D407" s="199" t="s">
        <v>131</v>
      </c>
      <c r="E407" s="200" t="s">
        <v>573</v>
      </c>
      <c r="F407" s="201" t="s">
        <v>574</v>
      </c>
      <c r="G407" s="202" t="s">
        <v>328</v>
      </c>
      <c r="H407" s="203">
        <v>193.36000000000001</v>
      </c>
      <c r="I407" s="204"/>
      <c r="J407" s="205">
        <f>ROUND(I407*H407,2)</f>
        <v>0</v>
      </c>
      <c r="K407" s="201" t="s">
        <v>200</v>
      </c>
      <c r="L407" s="47"/>
      <c r="M407" s="206" t="s">
        <v>19</v>
      </c>
      <c r="N407" s="207" t="s">
        <v>43</v>
      </c>
      <c r="O407" s="87"/>
      <c r="P407" s="208">
        <f>O407*H407</f>
        <v>0</v>
      </c>
      <c r="Q407" s="208">
        <v>0</v>
      </c>
      <c r="R407" s="208">
        <f>Q407*H407</f>
        <v>0</v>
      </c>
      <c r="S407" s="208">
        <v>0.00062</v>
      </c>
      <c r="T407" s="209">
        <f>S407*H407</f>
        <v>0.11988320000000001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0" t="s">
        <v>285</v>
      </c>
      <c r="AT407" s="210" t="s">
        <v>131</v>
      </c>
      <c r="AU407" s="210" t="s">
        <v>82</v>
      </c>
      <c r="AY407" s="20" t="s">
        <v>130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20" t="s">
        <v>80</v>
      </c>
      <c r="BK407" s="211">
        <f>ROUND(I407*H407,2)</f>
        <v>0</v>
      </c>
      <c r="BL407" s="20" t="s">
        <v>285</v>
      </c>
      <c r="BM407" s="210" t="s">
        <v>575</v>
      </c>
    </row>
    <row r="408" s="2" customFormat="1">
      <c r="A408" s="41"/>
      <c r="B408" s="42"/>
      <c r="C408" s="43"/>
      <c r="D408" s="225" t="s">
        <v>202</v>
      </c>
      <c r="E408" s="43"/>
      <c r="F408" s="226" t="s">
        <v>576</v>
      </c>
      <c r="G408" s="43"/>
      <c r="H408" s="43"/>
      <c r="I408" s="227"/>
      <c r="J408" s="43"/>
      <c r="K408" s="43"/>
      <c r="L408" s="47"/>
      <c r="M408" s="228"/>
      <c r="N408" s="229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202</v>
      </c>
      <c r="AU408" s="20" t="s">
        <v>82</v>
      </c>
    </row>
    <row r="409" s="13" customFormat="1">
      <c r="A409" s="13"/>
      <c r="B409" s="230"/>
      <c r="C409" s="231"/>
      <c r="D409" s="232" t="s">
        <v>208</v>
      </c>
      <c r="E409" s="233" t="s">
        <v>19</v>
      </c>
      <c r="F409" s="234" t="s">
        <v>577</v>
      </c>
      <c r="G409" s="231"/>
      <c r="H409" s="233" t="s">
        <v>19</v>
      </c>
      <c r="I409" s="235"/>
      <c r="J409" s="231"/>
      <c r="K409" s="231"/>
      <c r="L409" s="236"/>
      <c r="M409" s="237"/>
      <c r="N409" s="238"/>
      <c r="O409" s="238"/>
      <c r="P409" s="238"/>
      <c r="Q409" s="238"/>
      <c r="R409" s="238"/>
      <c r="S409" s="238"/>
      <c r="T409" s="23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0" t="s">
        <v>208</v>
      </c>
      <c r="AU409" s="240" t="s">
        <v>82</v>
      </c>
      <c r="AV409" s="13" t="s">
        <v>80</v>
      </c>
      <c r="AW409" s="13" t="s">
        <v>33</v>
      </c>
      <c r="AX409" s="13" t="s">
        <v>72</v>
      </c>
      <c r="AY409" s="240" t="s">
        <v>130</v>
      </c>
    </row>
    <row r="410" s="14" customFormat="1">
      <c r="A410" s="14"/>
      <c r="B410" s="241"/>
      <c r="C410" s="242"/>
      <c r="D410" s="232" t="s">
        <v>208</v>
      </c>
      <c r="E410" s="243" t="s">
        <v>19</v>
      </c>
      <c r="F410" s="244" t="s">
        <v>562</v>
      </c>
      <c r="G410" s="242"/>
      <c r="H410" s="245">
        <v>152.18000000000001</v>
      </c>
      <c r="I410" s="246"/>
      <c r="J410" s="242"/>
      <c r="K410" s="242"/>
      <c r="L410" s="247"/>
      <c r="M410" s="248"/>
      <c r="N410" s="249"/>
      <c r="O410" s="249"/>
      <c r="P410" s="249"/>
      <c r="Q410" s="249"/>
      <c r="R410" s="249"/>
      <c r="S410" s="249"/>
      <c r="T410" s="250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1" t="s">
        <v>208</v>
      </c>
      <c r="AU410" s="251" t="s">
        <v>82</v>
      </c>
      <c r="AV410" s="14" t="s">
        <v>82</v>
      </c>
      <c r="AW410" s="14" t="s">
        <v>33</v>
      </c>
      <c r="AX410" s="14" t="s">
        <v>72</v>
      </c>
      <c r="AY410" s="251" t="s">
        <v>130</v>
      </c>
    </row>
    <row r="411" s="14" customFormat="1">
      <c r="A411" s="14"/>
      <c r="B411" s="241"/>
      <c r="C411" s="242"/>
      <c r="D411" s="232" t="s">
        <v>208</v>
      </c>
      <c r="E411" s="243" t="s">
        <v>19</v>
      </c>
      <c r="F411" s="244" t="s">
        <v>563</v>
      </c>
      <c r="G411" s="242"/>
      <c r="H411" s="245">
        <v>41.18</v>
      </c>
      <c r="I411" s="246"/>
      <c r="J411" s="242"/>
      <c r="K411" s="242"/>
      <c r="L411" s="247"/>
      <c r="M411" s="248"/>
      <c r="N411" s="249"/>
      <c r="O411" s="249"/>
      <c r="P411" s="249"/>
      <c r="Q411" s="249"/>
      <c r="R411" s="249"/>
      <c r="S411" s="249"/>
      <c r="T411" s="250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1" t="s">
        <v>208</v>
      </c>
      <c r="AU411" s="251" t="s">
        <v>82</v>
      </c>
      <c r="AV411" s="14" t="s">
        <v>82</v>
      </c>
      <c r="AW411" s="14" t="s">
        <v>33</v>
      </c>
      <c r="AX411" s="14" t="s">
        <v>72</v>
      </c>
      <c r="AY411" s="251" t="s">
        <v>130</v>
      </c>
    </row>
    <row r="412" s="15" customFormat="1">
      <c r="A412" s="15"/>
      <c r="B412" s="252"/>
      <c r="C412" s="253"/>
      <c r="D412" s="232" t="s">
        <v>208</v>
      </c>
      <c r="E412" s="254" t="s">
        <v>19</v>
      </c>
      <c r="F412" s="255" t="s">
        <v>212</v>
      </c>
      <c r="G412" s="253"/>
      <c r="H412" s="256">
        <v>193.36000000000001</v>
      </c>
      <c r="I412" s="257"/>
      <c r="J412" s="253"/>
      <c r="K412" s="253"/>
      <c r="L412" s="258"/>
      <c r="M412" s="259"/>
      <c r="N412" s="260"/>
      <c r="O412" s="260"/>
      <c r="P412" s="260"/>
      <c r="Q412" s="260"/>
      <c r="R412" s="260"/>
      <c r="S412" s="260"/>
      <c r="T412" s="261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2" t="s">
        <v>208</v>
      </c>
      <c r="AU412" s="262" t="s">
        <v>82</v>
      </c>
      <c r="AV412" s="15" t="s">
        <v>144</v>
      </c>
      <c r="AW412" s="15" t="s">
        <v>33</v>
      </c>
      <c r="AX412" s="15" t="s">
        <v>80</v>
      </c>
      <c r="AY412" s="262" t="s">
        <v>130</v>
      </c>
    </row>
    <row r="413" s="2" customFormat="1" ht="24.15" customHeight="1">
      <c r="A413" s="41"/>
      <c r="B413" s="42"/>
      <c r="C413" s="199" t="s">
        <v>195</v>
      </c>
      <c r="D413" s="199" t="s">
        <v>131</v>
      </c>
      <c r="E413" s="200" t="s">
        <v>578</v>
      </c>
      <c r="F413" s="201" t="s">
        <v>579</v>
      </c>
      <c r="G413" s="202" t="s">
        <v>443</v>
      </c>
      <c r="H413" s="284"/>
      <c r="I413" s="204"/>
      <c r="J413" s="205">
        <f>ROUND(I413*H413,2)</f>
        <v>0</v>
      </c>
      <c r="K413" s="201" t="s">
        <v>200</v>
      </c>
      <c r="L413" s="47"/>
      <c r="M413" s="206" t="s">
        <v>19</v>
      </c>
      <c r="N413" s="207" t="s">
        <v>43</v>
      </c>
      <c r="O413" s="87"/>
      <c r="P413" s="208">
        <f>O413*H413</f>
        <v>0</v>
      </c>
      <c r="Q413" s="208">
        <v>0</v>
      </c>
      <c r="R413" s="208">
        <f>Q413*H413</f>
        <v>0</v>
      </c>
      <c r="S413" s="208">
        <v>0</v>
      </c>
      <c r="T413" s="209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0" t="s">
        <v>285</v>
      </c>
      <c r="AT413" s="210" t="s">
        <v>131</v>
      </c>
      <c r="AU413" s="210" t="s">
        <v>82</v>
      </c>
      <c r="AY413" s="20" t="s">
        <v>130</v>
      </c>
      <c r="BE413" s="211">
        <f>IF(N413="základní",J413,0)</f>
        <v>0</v>
      </c>
      <c r="BF413" s="211">
        <f>IF(N413="snížená",J413,0)</f>
        <v>0</v>
      </c>
      <c r="BG413" s="211">
        <f>IF(N413="zákl. přenesená",J413,0)</f>
        <v>0</v>
      </c>
      <c r="BH413" s="211">
        <f>IF(N413="sníž. přenesená",J413,0)</f>
        <v>0</v>
      </c>
      <c r="BI413" s="211">
        <f>IF(N413="nulová",J413,0)</f>
        <v>0</v>
      </c>
      <c r="BJ413" s="20" t="s">
        <v>80</v>
      </c>
      <c r="BK413" s="211">
        <f>ROUND(I413*H413,2)</f>
        <v>0</v>
      </c>
      <c r="BL413" s="20" t="s">
        <v>285</v>
      </c>
      <c r="BM413" s="210" t="s">
        <v>580</v>
      </c>
    </row>
    <row r="414" s="2" customFormat="1">
      <c r="A414" s="41"/>
      <c r="B414" s="42"/>
      <c r="C414" s="43"/>
      <c r="D414" s="225" t="s">
        <v>202</v>
      </c>
      <c r="E414" s="43"/>
      <c r="F414" s="226" t="s">
        <v>581</v>
      </c>
      <c r="G414" s="43"/>
      <c r="H414" s="43"/>
      <c r="I414" s="227"/>
      <c r="J414" s="43"/>
      <c r="K414" s="43"/>
      <c r="L414" s="47"/>
      <c r="M414" s="228"/>
      <c r="N414" s="229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202</v>
      </c>
      <c r="AU414" s="20" t="s">
        <v>82</v>
      </c>
    </row>
    <row r="415" s="11" customFormat="1" ht="22.8" customHeight="1">
      <c r="A415" s="11"/>
      <c r="B415" s="185"/>
      <c r="C415" s="186"/>
      <c r="D415" s="187" t="s">
        <v>71</v>
      </c>
      <c r="E415" s="223" t="s">
        <v>582</v>
      </c>
      <c r="F415" s="223" t="s">
        <v>583</v>
      </c>
      <c r="G415" s="186"/>
      <c r="H415" s="186"/>
      <c r="I415" s="189"/>
      <c r="J415" s="224">
        <f>BK415</f>
        <v>0</v>
      </c>
      <c r="K415" s="186"/>
      <c r="L415" s="191"/>
      <c r="M415" s="192"/>
      <c r="N415" s="193"/>
      <c r="O415" s="193"/>
      <c r="P415" s="194">
        <f>SUM(P416:P431)</f>
        <v>0</v>
      </c>
      <c r="Q415" s="193"/>
      <c r="R415" s="194">
        <f>SUM(R416:R431)</f>
        <v>1.6468842000000001</v>
      </c>
      <c r="S415" s="193"/>
      <c r="T415" s="195">
        <f>SUM(T416:T431)</f>
        <v>0</v>
      </c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R415" s="196" t="s">
        <v>82</v>
      </c>
      <c r="AT415" s="197" t="s">
        <v>71</v>
      </c>
      <c r="AU415" s="197" t="s">
        <v>80</v>
      </c>
      <c r="AY415" s="196" t="s">
        <v>130</v>
      </c>
      <c r="BK415" s="198">
        <f>SUM(BK416:BK431)</f>
        <v>0</v>
      </c>
    </row>
    <row r="416" s="2" customFormat="1" ht="24.15" customHeight="1">
      <c r="A416" s="41"/>
      <c r="B416" s="42"/>
      <c r="C416" s="199" t="s">
        <v>584</v>
      </c>
      <c r="D416" s="199" t="s">
        <v>131</v>
      </c>
      <c r="E416" s="200" t="s">
        <v>585</v>
      </c>
      <c r="F416" s="201" t="s">
        <v>586</v>
      </c>
      <c r="G416" s="202" t="s">
        <v>199</v>
      </c>
      <c r="H416" s="203">
        <v>97.567999999999998</v>
      </c>
      <c r="I416" s="204"/>
      <c r="J416" s="205">
        <f>ROUND(I416*H416,2)</f>
        <v>0</v>
      </c>
      <c r="K416" s="201" t="s">
        <v>200</v>
      </c>
      <c r="L416" s="47"/>
      <c r="M416" s="206" t="s">
        <v>19</v>
      </c>
      <c r="N416" s="207" t="s">
        <v>43</v>
      </c>
      <c r="O416" s="87"/>
      <c r="P416" s="208">
        <f>O416*H416</f>
        <v>0</v>
      </c>
      <c r="Q416" s="208">
        <v>0</v>
      </c>
      <c r="R416" s="208">
        <f>Q416*H416</f>
        <v>0</v>
      </c>
      <c r="S416" s="208">
        <v>0</v>
      </c>
      <c r="T416" s="209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0" t="s">
        <v>285</v>
      </c>
      <c r="AT416" s="210" t="s">
        <v>131</v>
      </c>
      <c r="AU416" s="210" t="s">
        <v>82</v>
      </c>
      <c r="AY416" s="20" t="s">
        <v>130</v>
      </c>
      <c r="BE416" s="211">
        <f>IF(N416="základní",J416,0)</f>
        <v>0</v>
      </c>
      <c r="BF416" s="211">
        <f>IF(N416="snížená",J416,0)</f>
        <v>0</v>
      </c>
      <c r="BG416" s="211">
        <f>IF(N416="zákl. přenesená",J416,0)</f>
        <v>0</v>
      </c>
      <c r="BH416" s="211">
        <f>IF(N416="sníž. přenesená",J416,0)</f>
        <v>0</v>
      </c>
      <c r="BI416" s="211">
        <f>IF(N416="nulová",J416,0)</f>
        <v>0</v>
      </c>
      <c r="BJ416" s="20" t="s">
        <v>80</v>
      </c>
      <c r="BK416" s="211">
        <f>ROUND(I416*H416,2)</f>
        <v>0</v>
      </c>
      <c r="BL416" s="20" t="s">
        <v>285</v>
      </c>
      <c r="BM416" s="210" t="s">
        <v>587</v>
      </c>
    </row>
    <row r="417" s="2" customFormat="1">
      <c r="A417" s="41"/>
      <c r="B417" s="42"/>
      <c r="C417" s="43"/>
      <c r="D417" s="225" t="s">
        <v>202</v>
      </c>
      <c r="E417" s="43"/>
      <c r="F417" s="226" t="s">
        <v>588</v>
      </c>
      <c r="G417" s="43"/>
      <c r="H417" s="43"/>
      <c r="I417" s="227"/>
      <c r="J417" s="43"/>
      <c r="K417" s="43"/>
      <c r="L417" s="47"/>
      <c r="M417" s="228"/>
      <c r="N417" s="229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202</v>
      </c>
      <c r="AU417" s="20" t="s">
        <v>82</v>
      </c>
    </row>
    <row r="418" s="13" customFormat="1">
      <c r="A418" s="13"/>
      <c r="B418" s="230"/>
      <c r="C418" s="231"/>
      <c r="D418" s="232" t="s">
        <v>208</v>
      </c>
      <c r="E418" s="233" t="s">
        <v>19</v>
      </c>
      <c r="F418" s="234" t="s">
        <v>294</v>
      </c>
      <c r="G418" s="231"/>
      <c r="H418" s="233" t="s">
        <v>19</v>
      </c>
      <c r="I418" s="235"/>
      <c r="J418" s="231"/>
      <c r="K418" s="231"/>
      <c r="L418" s="236"/>
      <c r="M418" s="237"/>
      <c r="N418" s="238"/>
      <c r="O418" s="238"/>
      <c r="P418" s="238"/>
      <c r="Q418" s="238"/>
      <c r="R418" s="238"/>
      <c r="S418" s="238"/>
      <c r="T418" s="239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0" t="s">
        <v>208</v>
      </c>
      <c r="AU418" s="240" t="s">
        <v>82</v>
      </c>
      <c r="AV418" s="13" t="s">
        <v>80</v>
      </c>
      <c r="AW418" s="13" t="s">
        <v>33</v>
      </c>
      <c r="AX418" s="13" t="s">
        <v>72</v>
      </c>
      <c r="AY418" s="240" t="s">
        <v>130</v>
      </c>
    </row>
    <row r="419" s="14" customFormat="1">
      <c r="A419" s="14"/>
      <c r="B419" s="241"/>
      <c r="C419" s="242"/>
      <c r="D419" s="232" t="s">
        <v>208</v>
      </c>
      <c r="E419" s="243" t="s">
        <v>19</v>
      </c>
      <c r="F419" s="244" t="s">
        <v>589</v>
      </c>
      <c r="G419" s="242"/>
      <c r="H419" s="245">
        <v>56.003999999999998</v>
      </c>
      <c r="I419" s="246"/>
      <c r="J419" s="242"/>
      <c r="K419" s="242"/>
      <c r="L419" s="247"/>
      <c r="M419" s="248"/>
      <c r="N419" s="249"/>
      <c r="O419" s="249"/>
      <c r="P419" s="249"/>
      <c r="Q419" s="249"/>
      <c r="R419" s="249"/>
      <c r="S419" s="249"/>
      <c r="T419" s="250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1" t="s">
        <v>208</v>
      </c>
      <c r="AU419" s="251" t="s">
        <v>82</v>
      </c>
      <c r="AV419" s="14" t="s">
        <v>82</v>
      </c>
      <c r="AW419" s="14" t="s">
        <v>33</v>
      </c>
      <c r="AX419" s="14" t="s">
        <v>72</v>
      </c>
      <c r="AY419" s="251" t="s">
        <v>130</v>
      </c>
    </row>
    <row r="420" s="14" customFormat="1">
      <c r="A420" s="14"/>
      <c r="B420" s="241"/>
      <c r="C420" s="242"/>
      <c r="D420" s="232" t="s">
        <v>208</v>
      </c>
      <c r="E420" s="243" t="s">
        <v>19</v>
      </c>
      <c r="F420" s="244" t="s">
        <v>590</v>
      </c>
      <c r="G420" s="242"/>
      <c r="H420" s="245">
        <v>41.564</v>
      </c>
      <c r="I420" s="246"/>
      <c r="J420" s="242"/>
      <c r="K420" s="242"/>
      <c r="L420" s="247"/>
      <c r="M420" s="248"/>
      <c r="N420" s="249"/>
      <c r="O420" s="249"/>
      <c r="P420" s="249"/>
      <c r="Q420" s="249"/>
      <c r="R420" s="249"/>
      <c r="S420" s="249"/>
      <c r="T420" s="25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1" t="s">
        <v>208</v>
      </c>
      <c r="AU420" s="251" t="s">
        <v>82</v>
      </c>
      <c r="AV420" s="14" t="s">
        <v>82</v>
      </c>
      <c r="AW420" s="14" t="s">
        <v>33</v>
      </c>
      <c r="AX420" s="14" t="s">
        <v>72</v>
      </c>
      <c r="AY420" s="251" t="s">
        <v>130</v>
      </c>
    </row>
    <row r="421" s="15" customFormat="1">
      <c r="A421" s="15"/>
      <c r="B421" s="252"/>
      <c r="C421" s="253"/>
      <c r="D421" s="232" t="s">
        <v>208</v>
      </c>
      <c r="E421" s="254" t="s">
        <v>19</v>
      </c>
      <c r="F421" s="255" t="s">
        <v>212</v>
      </c>
      <c r="G421" s="253"/>
      <c r="H421" s="256">
        <v>97.567999999999998</v>
      </c>
      <c r="I421" s="257"/>
      <c r="J421" s="253"/>
      <c r="K421" s="253"/>
      <c r="L421" s="258"/>
      <c r="M421" s="259"/>
      <c r="N421" s="260"/>
      <c r="O421" s="260"/>
      <c r="P421" s="260"/>
      <c r="Q421" s="260"/>
      <c r="R421" s="260"/>
      <c r="S421" s="260"/>
      <c r="T421" s="261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2" t="s">
        <v>208</v>
      </c>
      <c r="AU421" s="262" t="s">
        <v>82</v>
      </c>
      <c r="AV421" s="15" t="s">
        <v>144</v>
      </c>
      <c r="AW421" s="15" t="s">
        <v>33</v>
      </c>
      <c r="AX421" s="15" t="s">
        <v>80</v>
      </c>
      <c r="AY421" s="262" t="s">
        <v>130</v>
      </c>
    </row>
    <row r="422" s="2" customFormat="1" ht="24.15" customHeight="1">
      <c r="A422" s="41"/>
      <c r="B422" s="42"/>
      <c r="C422" s="263" t="s">
        <v>591</v>
      </c>
      <c r="D422" s="263" t="s">
        <v>213</v>
      </c>
      <c r="E422" s="264" t="s">
        <v>592</v>
      </c>
      <c r="F422" s="265" t="s">
        <v>593</v>
      </c>
      <c r="G422" s="266" t="s">
        <v>199</v>
      </c>
      <c r="H422" s="267">
        <v>107.325</v>
      </c>
      <c r="I422" s="268"/>
      <c r="J422" s="269">
        <f>ROUND(I422*H422,2)</f>
        <v>0</v>
      </c>
      <c r="K422" s="265" t="s">
        <v>19</v>
      </c>
      <c r="L422" s="270"/>
      <c r="M422" s="271" t="s">
        <v>19</v>
      </c>
      <c r="N422" s="272" t="s">
        <v>43</v>
      </c>
      <c r="O422" s="87"/>
      <c r="P422" s="208">
        <f>O422*H422</f>
        <v>0</v>
      </c>
      <c r="Q422" s="208">
        <v>0.0149</v>
      </c>
      <c r="R422" s="208">
        <f>Q422*H422</f>
        <v>1.5991425000000001</v>
      </c>
      <c r="S422" s="208">
        <v>0</v>
      </c>
      <c r="T422" s="209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0" t="s">
        <v>306</v>
      </c>
      <c r="AT422" s="210" t="s">
        <v>213</v>
      </c>
      <c r="AU422" s="210" t="s">
        <v>82</v>
      </c>
      <c r="AY422" s="20" t="s">
        <v>130</v>
      </c>
      <c r="BE422" s="211">
        <f>IF(N422="základní",J422,0)</f>
        <v>0</v>
      </c>
      <c r="BF422" s="211">
        <f>IF(N422="snížená",J422,0)</f>
        <v>0</v>
      </c>
      <c r="BG422" s="211">
        <f>IF(N422="zákl. přenesená",J422,0)</f>
        <v>0</v>
      </c>
      <c r="BH422" s="211">
        <f>IF(N422="sníž. přenesená",J422,0)</f>
        <v>0</v>
      </c>
      <c r="BI422" s="211">
        <f>IF(N422="nulová",J422,0)</f>
        <v>0</v>
      </c>
      <c r="BJ422" s="20" t="s">
        <v>80</v>
      </c>
      <c r="BK422" s="211">
        <f>ROUND(I422*H422,2)</f>
        <v>0</v>
      </c>
      <c r="BL422" s="20" t="s">
        <v>285</v>
      </c>
      <c r="BM422" s="210" t="s">
        <v>594</v>
      </c>
    </row>
    <row r="423" s="14" customFormat="1">
      <c r="A423" s="14"/>
      <c r="B423" s="241"/>
      <c r="C423" s="242"/>
      <c r="D423" s="232" t="s">
        <v>208</v>
      </c>
      <c r="E423" s="243" t="s">
        <v>19</v>
      </c>
      <c r="F423" s="244" t="s">
        <v>595</v>
      </c>
      <c r="G423" s="242"/>
      <c r="H423" s="245">
        <v>97.567999999999998</v>
      </c>
      <c r="I423" s="246"/>
      <c r="J423" s="242"/>
      <c r="K423" s="242"/>
      <c r="L423" s="247"/>
      <c r="M423" s="248"/>
      <c r="N423" s="249"/>
      <c r="O423" s="249"/>
      <c r="P423" s="249"/>
      <c r="Q423" s="249"/>
      <c r="R423" s="249"/>
      <c r="S423" s="249"/>
      <c r="T423" s="250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1" t="s">
        <v>208</v>
      </c>
      <c r="AU423" s="251" t="s">
        <v>82</v>
      </c>
      <c r="AV423" s="14" t="s">
        <v>82</v>
      </c>
      <c r="AW423" s="14" t="s">
        <v>33</v>
      </c>
      <c r="AX423" s="14" t="s">
        <v>72</v>
      </c>
      <c r="AY423" s="251" t="s">
        <v>130</v>
      </c>
    </row>
    <row r="424" s="15" customFormat="1">
      <c r="A424" s="15"/>
      <c r="B424" s="252"/>
      <c r="C424" s="253"/>
      <c r="D424" s="232" t="s">
        <v>208</v>
      </c>
      <c r="E424" s="254" t="s">
        <v>19</v>
      </c>
      <c r="F424" s="255" t="s">
        <v>212</v>
      </c>
      <c r="G424" s="253"/>
      <c r="H424" s="256">
        <v>97.567999999999998</v>
      </c>
      <c r="I424" s="257"/>
      <c r="J424" s="253"/>
      <c r="K424" s="253"/>
      <c r="L424" s="258"/>
      <c r="M424" s="259"/>
      <c r="N424" s="260"/>
      <c r="O424" s="260"/>
      <c r="P424" s="260"/>
      <c r="Q424" s="260"/>
      <c r="R424" s="260"/>
      <c r="S424" s="260"/>
      <c r="T424" s="261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2" t="s">
        <v>208</v>
      </c>
      <c r="AU424" s="262" t="s">
        <v>82</v>
      </c>
      <c r="AV424" s="15" t="s">
        <v>144</v>
      </c>
      <c r="AW424" s="15" t="s">
        <v>33</v>
      </c>
      <c r="AX424" s="15" t="s">
        <v>80</v>
      </c>
      <c r="AY424" s="262" t="s">
        <v>130</v>
      </c>
    </row>
    <row r="425" s="14" customFormat="1">
      <c r="A425" s="14"/>
      <c r="B425" s="241"/>
      <c r="C425" s="242"/>
      <c r="D425" s="232" t="s">
        <v>208</v>
      </c>
      <c r="E425" s="242"/>
      <c r="F425" s="244" t="s">
        <v>596</v>
      </c>
      <c r="G425" s="242"/>
      <c r="H425" s="245">
        <v>107.325</v>
      </c>
      <c r="I425" s="246"/>
      <c r="J425" s="242"/>
      <c r="K425" s="242"/>
      <c r="L425" s="247"/>
      <c r="M425" s="248"/>
      <c r="N425" s="249"/>
      <c r="O425" s="249"/>
      <c r="P425" s="249"/>
      <c r="Q425" s="249"/>
      <c r="R425" s="249"/>
      <c r="S425" s="249"/>
      <c r="T425" s="250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1" t="s">
        <v>208</v>
      </c>
      <c r="AU425" s="251" t="s">
        <v>82</v>
      </c>
      <c r="AV425" s="14" t="s">
        <v>82</v>
      </c>
      <c r="AW425" s="14" t="s">
        <v>4</v>
      </c>
      <c r="AX425" s="14" t="s">
        <v>80</v>
      </c>
      <c r="AY425" s="251" t="s">
        <v>130</v>
      </c>
    </row>
    <row r="426" s="2" customFormat="1" ht="21.75" customHeight="1">
      <c r="A426" s="41"/>
      <c r="B426" s="42"/>
      <c r="C426" s="199" t="s">
        <v>597</v>
      </c>
      <c r="D426" s="199" t="s">
        <v>131</v>
      </c>
      <c r="E426" s="200" t="s">
        <v>598</v>
      </c>
      <c r="F426" s="201" t="s">
        <v>599</v>
      </c>
      <c r="G426" s="202" t="s">
        <v>492</v>
      </c>
      <c r="H426" s="203">
        <v>2.0489999999999999</v>
      </c>
      <c r="I426" s="204"/>
      <c r="J426" s="205">
        <f>ROUND(I426*H426,2)</f>
        <v>0</v>
      </c>
      <c r="K426" s="201" t="s">
        <v>200</v>
      </c>
      <c r="L426" s="47"/>
      <c r="M426" s="206" t="s">
        <v>19</v>
      </c>
      <c r="N426" s="207" t="s">
        <v>43</v>
      </c>
      <c r="O426" s="87"/>
      <c r="P426" s="208">
        <f>O426*H426</f>
        <v>0</v>
      </c>
      <c r="Q426" s="208">
        <v>0.023300000000000001</v>
      </c>
      <c r="R426" s="208">
        <f>Q426*H426</f>
        <v>0.047741699999999998</v>
      </c>
      <c r="S426" s="208">
        <v>0</v>
      </c>
      <c r="T426" s="209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0" t="s">
        <v>285</v>
      </c>
      <c r="AT426" s="210" t="s">
        <v>131</v>
      </c>
      <c r="AU426" s="210" t="s">
        <v>82</v>
      </c>
      <c r="AY426" s="20" t="s">
        <v>130</v>
      </c>
      <c r="BE426" s="211">
        <f>IF(N426="základní",J426,0)</f>
        <v>0</v>
      </c>
      <c r="BF426" s="211">
        <f>IF(N426="snížená",J426,0)</f>
        <v>0</v>
      </c>
      <c r="BG426" s="211">
        <f>IF(N426="zákl. přenesená",J426,0)</f>
        <v>0</v>
      </c>
      <c r="BH426" s="211">
        <f>IF(N426="sníž. přenesená",J426,0)</f>
        <v>0</v>
      </c>
      <c r="BI426" s="211">
        <f>IF(N426="nulová",J426,0)</f>
        <v>0</v>
      </c>
      <c r="BJ426" s="20" t="s">
        <v>80</v>
      </c>
      <c r="BK426" s="211">
        <f>ROUND(I426*H426,2)</f>
        <v>0</v>
      </c>
      <c r="BL426" s="20" t="s">
        <v>285</v>
      </c>
      <c r="BM426" s="210" t="s">
        <v>600</v>
      </c>
    </row>
    <row r="427" s="2" customFormat="1">
      <c r="A427" s="41"/>
      <c r="B427" s="42"/>
      <c r="C427" s="43"/>
      <c r="D427" s="225" t="s">
        <v>202</v>
      </c>
      <c r="E427" s="43"/>
      <c r="F427" s="226" t="s">
        <v>601</v>
      </c>
      <c r="G427" s="43"/>
      <c r="H427" s="43"/>
      <c r="I427" s="227"/>
      <c r="J427" s="43"/>
      <c r="K427" s="43"/>
      <c r="L427" s="47"/>
      <c r="M427" s="228"/>
      <c r="N427" s="229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202</v>
      </c>
      <c r="AU427" s="20" t="s">
        <v>82</v>
      </c>
    </row>
    <row r="428" s="14" customFormat="1">
      <c r="A428" s="14"/>
      <c r="B428" s="241"/>
      <c r="C428" s="242"/>
      <c r="D428" s="232" t="s">
        <v>208</v>
      </c>
      <c r="E428" s="243" t="s">
        <v>19</v>
      </c>
      <c r="F428" s="244" t="s">
        <v>602</v>
      </c>
      <c r="G428" s="242"/>
      <c r="H428" s="245">
        <v>2.0489999999999999</v>
      </c>
      <c r="I428" s="246"/>
      <c r="J428" s="242"/>
      <c r="K428" s="242"/>
      <c r="L428" s="247"/>
      <c r="M428" s="248"/>
      <c r="N428" s="249"/>
      <c r="O428" s="249"/>
      <c r="P428" s="249"/>
      <c r="Q428" s="249"/>
      <c r="R428" s="249"/>
      <c r="S428" s="249"/>
      <c r="T428" s="25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1" t="s">
        <v>208</v>
      </c>
      <c r="AU428" s="251" t="s">
        <v>82</v>
      </c>
      <c r="AV428" s="14" t="s">
        <v>82</v>
      </c>
      <c r="AW428" s="14" t="s">
        <v>33</v>
      </c>
      <c r="AX428" s="14" t="s">
        <v>72</v>
      </c>
      <c r="AY428" s="251" t="s">
        <v>130</v>
      </c>
    </row>
    <row r="429" s="15" customFormat="1">
      <c r="A429" s="15"/>
      <c r="B429" s="252"/>
      <c r="C429" s="253"/>
      <c r="D429" s="232" t="s">
        <v>208</v>
      </c>
      <c r="E429" s="254" t="s">
        <v>19</v>
      </c>
      <c r="F429" s="255" t="s">
        <v>212</v>
      </c>
      <c r="G429" s="253"/>
      <c r="H429" s="256">
        <v>2.0489999999999999</v>
      </c>
      <c r="I429" s="257"/>
      <c r="J429" s="253"/>
      <c r="K429" s="253"/>
      <c r="L429" s="258"/>
      <c r="M429" s="259"/>
      <c r="N429" s="260"/>
      <c r="O429" s="260"/>
      <c r="P429" s="260"/>
      <c r="Q429" s="260"/>
      <c r="R429" s="260"/>
      <c r="S429" s="260"/>
      <c r="T429" s="261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2" t="s">
        <v>208</v>
      </c>
      <c r="AU429" s="262" t="s">
        <v>82</v>
      </c>
      <c r="AV429" s="15" t="s">
        <v>144</v>
      </c>
      <c r="AW429" s="15" t="s">
        <v>33</v>
      </c>
      <c r="AX429" s="15" t="s">
        <v>80</v>
      </c>
      <c r="AY429" s="262" t="s">
        <v>130</v>
      </c>
    </row>
    <row r="430" s="2" customFormat="1" ht="24.15" customHeight="1">
      <c r="A430" s="41"/>
      <c r="B430" s="42"/>
      <c r="C430" s="199" t="s">
        <v>603</v>
      </c>
      <c r="D430" s="199" t="s">
        <v>131</v>
      </c>
      <c r="E430" s="200" t="s">
        <v>604</v>
      </c>
      <c r="F430" s="201" t="s">
        <v>605</v>
      </c>
      <c r="G430" s="202" t="s">
        <v>443</v>
      </c>
      <c r="H430" s="284"/>
      <c r="I430" s="204"/>
      <c r="J430" s="205">
        <f>ROUND(I430*H430,2)</f>
        <v>0</v>
      </c>
      <c r="K430" s="201" t="s">
        <v>200</v>
      </c>
      <c r="L430" s="47"/>
      <c r="M430" s="206" t="s">
        <v>19</v>
      </c>
      <c r="N430" s="207" t="s">
        <v>43</v>
      </c>
      <c r="O430" s="87"/>
      <c r="P430" s="208">
        <f>O430*H430</f>
        <v>0</v>
      </c>
      <c r="Q430" s="208">
        <v>0</v>
      </c>
      <c r="R430" s="208">
        <f>Q430*H430</f>
        <v>0</v>
      </c>
      <c r="S430" s="208">
        <v>0</v>
      </c>
      <c r="T430" s="209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10" t="s">
        <v>285</v>
      </c>
      <c r="AT430" s="210" t="s">
        <v>131</v>
      </c>
      <c r="AU430" s="210" t="s">
        <v>82</v>
      </c>
      <c r="AY430" s="20" t="s">
        <v>130</v>
      </c>
      <c r="BE430" s="211">
        <f>IF(N430="základní",J430,0)</f>
        <v>0</v>
      </c>
      <c r="BF430" s="211">
        <f>IF(N430="snížená",J430,0)</f>
        <v>0</v>
      </c>
      <c r="BG430" s="211">
        <f>IF(N430="zákl. přenesená",J430,0)</f>
        <v>0</v>
      </c>
      <c r="BH430" s="211">
        <f>IF(N430="sníž. přenesená",J430,0)</f>
        <v>0</v>
      </c>
      <c r="BI430" s="211">
        <f>IF(N430="nulová",J430,0)</f>
        <v>0</v>
      </c>
      <c r="BJ430" s="20" t="s">
        <v>80</v>
      </c>
      <c r="BK430" s="211">
        <f>ROUND(I430*H430,2)</f>
        <v>0</v>
      </c>
      <c r="BL430" s="20" t="s">
        <v>285</v>
      </c>
      <c r="BM430" s="210" t="s">
        <v>606</v>
      </c>
    </row>
    <row r="431" s="2" customFormat="1">
      <c r="A431" s="41"/>
      <c r="B431" s="42"/>
      <c r="C431" s="43"/>
      <c r="D431" s="225" t="s">
        <v>202</v>
      </c>
      <c r="E431" s="43"/>
      <c r="F431" s="226" t="s">
        <v>607</v>
      </c>
      <c r="G431" s="43"/>
      <c r="H431" s="43"/>
      <c r="I431" s="227"/>
      <c r="J431" s="43"/>
      <c r="K431" s="43"/>
      <c r="L431" s="47"/>
      <c r="M431" s="228"/>
      <c r="N431" s="229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202</v>
      </c>
      <c r="AU431" s="20" t="s">
        <v>82</v>
      </c>
    </row>
    <row r="432" s="11" customFormat="1" ht="22.8" customHeight="1">
      <c r="A432" s="11"/>
      <c r="B432" s="185"/>
      <c r="C432" s="186"/>
      <c r="D432" s="187" t="s">
        <v>71</v>
      </c>
      <c r="E432" s="223" t="s">
        <v>608</v>
      </c>
      <c r="F432" s="223" t="s">
        <v>609</v>
      </c>
      <c r="G432" s="186"/>
      <c r="H432" s="186"/>
      <c r="I432" s="189"/>
      <c r="J432" s="224">
        <f>BK432</f>
        <v>0</v>
      </c>
      <c r="K432" s="186"/>
      <c r="L432" s="191"/>
      <c r="M432" s="192"/>
      <c r="N432" s="193"/>
      <c r="O432" s="193"/>
      <c r="P432" s="194">
        <f>SUM(P433:P459)</f>
        <v>0</v>
      </c>
      <c r="Q432" s="193"/>
      <c r="R432" s="194">
        <f>SUM(R433:R459)</f>
        <v>0.16893250000000001</v>
      </c>
      <c r="S432" s="193"/>
      <c r="T432" s="195">
        <f>SUM(T433:T459)</f>
        <v>0.29356169999999998</v>
      </c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R432" s="196" t="s">
        <v>82</v>
      </c>
      <c r="AT432" s="197" t="s">
        <v>71</v>
      </c>
      <c r="AU432" s="197" t="s">
        <v>80</v>
      </c>
      <c r="AY432" s="196" t="s">
        <v>130</v>
      </c>
      <c r="BK432" s="198">
        <f>SUM(BK433:BK459)</f>
        <v>0</v>
      </c>
    </row>
    <row r="433" s="2" customFormat="1" ht="16.5" customHeight="1">
      <c r="A433" s="41"/>
      <c r="B433" s="42"/>
      <c r="C433" s="199" t="s">
        <v>610</v>
      </c>
      <c r="D433" s="199" t="s">
        <v>131</v>
      </c>
      <c r="E433" s="200" t="s">
        <v>611</v>
      </c>
      <c r="F433" s="201" t="s">
        <v>612</v>
      </c>
      <c r="G433" s="202" t="s">
        <v>328</v>
      </c>
      <c r="H433" s="203">
        <v>15.77</v>
      </c>
      <c r="I433" s="204"/>
      <c r="J433" s="205">
        <f>ROUND(I433*H433,2)</f>
        <v>0</v>
      </c>
      <c r="K433" s="201" t="s">
        <v>200</v>
      </c>
      <c r="L433" s="47"/>
      <c r="M433" s="206" t="s">
        <v>19</v>
      </c>
      <c r="N433" s="207" t="s">
        <v>43</v>
      </c>
      <c r="O433" s="87"/>
      <c r="P433" s="208">
        <f>O433*H433</f>
        <v>0</v>
      </c>
      <c r="Q433" s="208">
        <v>0</v>
      </c>
      <c r="R433" s="208">
        <f>Q433*H433</f>
        <v>0</v>
      </c>
      <c r="S433" s="208">
        <v>0.0016999999999999999</v>
      </c>
      <c r="T433" s="209">
        <f>S433*H433</f>
        <v>0.026808999999999999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10" t="s">
        <v>285</v>
      </c>
      <c r="AT433" s="210" t="s">
        <v>131</v>
      </c>
      <c r="AU433" s="210" t="s">
        <v>82</v>
      </c>
      <c r="AY433" s="20" t="s">
        <v>130</v>
      </c>
      <c r="BE433" s="211">
        <f>IF(N433="základní",J433,0)</f>
        <v>0</v>
      </c>
      <c r="BF433" s="211">
        <f>IF(N433="snížená",J433,0)</f>
        <v>0</v>
      </c>
      <c r="BG433" s="211">
        <f>IF(N433="zákl. přenesená",J433,0)</f>
        <v>0</v>
      </c>
      <c r="BH433" s="211">
        <f>IF(N433="sníž. přenesená",J433,0)</f>
        <v>0</v>
      </c>
      <c r="BI433" s="211">
        <f>IF(N433="nulová",J433,0)</f>
        <v>0</v>
      </c>
      <c r="BJ433" s="20" t="s">
        <v>80</v>
      </c>
      <c r="BK433" s="211">
        <f>ROUND(I433*H433,2)</f>
        <v>0</v>
      </c>
      <c r="BL433" s="20" t="s">
        <v>285</v>
      </c>
      <c r="BM433" s="210" t="s">
        <v>613</v>
      </c>
    </row>
    <row r="434" s="2" customFormat="1">
      <c r="A434" s="41"/>
      <c r="B434" s="42"/>
      <c r="C434" s="43"/>
      <c r="D434" s="225" t="s">
        <v>202</v>
      </c>
      <c r="E434" s="43"/>
      <c r="F434" s="226" t="s">
        <v>614</v>
      </c>
      <c r="G434" s="43"/>
      <c r="H434" s="43"/>
      <c r="I434" s="227"/>
      <c r="J434" s="43"/>
      <c r="K434" s="43"/>
      <c r="L434" s="47"/>
      <c r="M434" s="228"/>
      <c r="N434" s="229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202</v>
      </c>
      <c r="AU434" s="20" t="s">
        <v>82</v>
      </c>
    </row>
    <row r="435" s="13" customFormat="1">
      <c r="A435" s="13"/>
      <c r="B435" s="230"/>
      <c r="C435" s="231"/>
      <c r="D435" s="232" t="s">
        <v>208</v>
      </c>
      <c r="E435" s="233" t="s">
        <v>19</v>
      </c>
      <c r="F435" s="234" t="s">
        <v>332</v>
      </c>
      <c r="G435" s="231"/>
      <c r="H435" s="233" t="s">
        <v>19</v>
      </c>
      <c r="I435" s="235"/>
      <c r="J435" s="231"/>
      <c r="K435" s="231"/>
      <c r="L435" s="236"/>
      <c r="M435" s="237"/>
      <c r="N435" s="238"/>
      <c r="O435" s="238"/>
      <c r="P435" s="238"/>
      <c r="Q435" s="238"/>
      <c r="R435" s="238"/>
      <c r="S435" s="238"/>
      <c r="T435" s="239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0" t="s">
        <v>208</v>
      </c>
      <c r="AU435" s="240" t="s">
        <v>82</v>
      </c>
      <c r="AV435" s="13" t="s">
        <v>80</v>
      </c>
      <c r="AW435" s="13" t="s">
        <v>33</v>
      </c>
      <c r="AX435" s="13" t="s">
        <v>72</v>
      </c>
      <c r="AY435" s="240" t="s">
        <v>130</v>
      </c>
    </row>
    <row r="436" s="14" customFormat="1">
      <c r="A436" s="14"/>
      <c r="B436" s="241"/>
      <c r="C436" s="242"/>
      <c r="D436" s="232" t="s">
        <v>208</v>
      </c>
      <c r="E436" s="243" t="s">
        <v>19</v>
      </c>
      <c r="F436" s="244" t="s">
        <v>344</v>
      </c>
      <c r="G436" s="242"/>
      <c r="H436" s="245">
        <v>15.77</v>
      </c>
      <c r="I436" s="246"/>
      <c r="J436" s="242"/>
      <c r="K436" s="242"/>
      <c r="L436" s="247"/>
      <c r="M436" s="248"/>
      <c r="N436" s="249"/>
      <c r="O436" s="249"/>
      <c r="P436" s="249"/>
      <c r="Q436" s="249"/>
      <c r="R436" s="249"/>
      <c r="S436" s="249"/>
      <c r="T436" s="250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1" t="s">
        <v>208</v>
      </c>
      <c r="AU436" s="251" t="s">
        <v>82</v>
      </c>
      <c r="AV436" s="14" t="s">
        <v>82</v>
      </c>
      <c r="AW436" s="14" t="s">
        <v>33</v>
      </c>
      <c r="AX436" s="14" t="s">
        <v>72</v>
      </c>
      <c r="AY436" s="251" t="s">
        <v>130</v>
      </c>
    </row>
    <row r="437" s="15" customFormat="1">
      <c r="A437" s="15"/>
      <c r="B437" s="252"/>
      <c r="C437" s="253"/>
      <c r="D437" s="232" t="s">
        <v>208</v>
      </c>
      <c r="E437" s="254" t="s">
        <v>19</v>
      </c>
      <c r="F437" s="255" t="s">
        <v>212</v>
      </c>
      <c r="G437" s="253"/>
      <c r="H437" s="256">
        <v>15.77</v>
      </c>
      <c r="I437" s="257"/>
      <c r="J437" s="253"/>
      <c r="K437" s="253"/>
      <c r="L437" s="258"/>
      <c r="M437" s="259"/>
      <c r="N437" s="260"/>
      <c r="O437" s="260"/>
      <c r="P437" s="260"/>
      <c r="Q437" s="260"/>
      <c r="R437" s="260"/>
      <c r="S437" s="260"/>
      <c r="T437" s="261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2" t="s">
        <v>208</v>
      </c>
      <c r="AU437" s="262" t="s">
        <v>82</v>
      </c>
      <c r="AV437" s="15" t="s">
        <v>144</v>
      </c>
      <c r="AW437" s="15" t="s">
        <v>33</v>
      </c>
      <c r="AX437" s="15" t="s">
        <v>80</v>
      </c>
      <c r="AY437" s="262" t="s">
        <v>130</v>
      </c>
    </row>
    <row r="438" s="2" customFormat="1" ht="16.5" customHeight="1">
      <c r="A438" s="41"/>
      <c r="B438" s="42"/>
      <c r="C438" s="199" t="s">
        <v>615</v>
      </c>
      <c r="D438" s="199" t="s">
        <v>131</v>
      </c>
      <c r="E438" s="200" t="s">
        <v>616</v>
      </c>
      <c r="F438" s="201" t="s">
        <v>617</v>
      </c>
      <c r="G438" s="202" t="s">
        <v>328</v>
      </c>
      <c r="H438" s="203">
        <v>15.77</v>
      </c>
      <c r="I438" s="204"/>
      <c r="J438" s="205">
        <f>ROUND(I438*H438,2)</f>
        <v>0</v>
      </c>
      <c r="K438" s="201" t="s">
        <v>200</v>
      </c>
      <c r="L438" s="47"/>
      <c r="M438" s="206" t="s">
        <v>19</v>
      </c>
      <c r="N438" s="207" t="s">
        <v>43</v>
      </c>
      <c r="O438" s="87"/>
      <c r="P438" s="208">
        <f>O438*H438</f>
        <v>0</v>
      </c>
      <c r="Q438" s="208">
        <v>0</v>
      </c>
      <c r="R438" s="208">
        <f>Q438*H438</f>
        <v>0</v>
      </c>
      <c r="S438" s="208">
        <v>0.0017700000000000001</v>
      </c>
      <c r="T438" s="209">
        <f>S438*H438</f>
        <v>0.027912900000000001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0" t="s">
        <v>285</v>
      </c>
      <c r="AT438" s="210" t="s">
        <v>131</v>
      </c>
      <c r="AU438" s="210" t="s">
        <v>82</v>
      </c>
      <c r="AY438" s="20" t="s">
        <v>130</v>
      </c>
      <c r="BE438" s="211">
        <f>IF(N438="základní",J438,0)</f>
        <v>0</v>
      </c>
      <c r="BF438" s="211">
        <f>IF(N438="snížená",J438,0)</f>
        <v>0</v>
      </c>
      <c r="BG438" s="211">
        <f>IF(N438="zákl. přenesená",J438,0)</f>
        <v>0</v>
      </c>
      <c r="BH438" s="211">
        <f>IF(N438="sníž. přenesená",J438,0)</f>
        <v>0</v>
      </c>
      <c r="BI438" s="211">
        <f>IF(N438="nulová",J438,0)</f>
        <v>0</v>
      </c>
      <c r="BJ438" s="20" t="s">
        <v>80</v>
      </c>
      <c r="BK438" s="211">
        <f>ROUND(I438*H438,2)</f>
        <v>0</v>
      </c>
      <c r="BL438" s="20" t="s">
        <v>285</v>
      </c>
      <c r="BM438" s="210" t="s">
        <v>618</v>
      </c>
    </row>
    <row r="439" s="2" customFormat="1">
      <c r="A439" s="41"/>
      <c r="B439" s="42"/>
      <c r="C439" s="43"/>
      <c r="D439" s="225" t="s">
        <v>202</v>
      </c>
      <c r="E439" s="43"/>
      <c r="F439" s="226" t="s">
        <v>619</v>
      </c>
      <c r="G439" s="43"/>
      <c r="H439" s="43"/>
      <c r="I439" s="227"/>
      <c r="J439" s="43"/>
      <c r="K439" s="43"/>
      <c r="L439" s="47"/>
      <c r="M439" s="228"/>
      <c r="N439" s="229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202</v>
      </c>
      <c r="AU439" s="20" t="s">
        <v>82</v>
      </c>
    </row>
    <row r="440" s="13" customFormat="1">
      <c r="A440" s="13"/>
      <c r="B440" s="230"/>
      <c r="C440" s="231"/>
      <c r="D440" s="232" t="s">
        <v>208</v>
      </c>
      <c r="E440" s="233" t="s">
        <v>19</v>
      </c>
      <c r="F440" s="234" t="s">
        <v>332</v>
      </c>
      <c r="G440" s="231"/>
      <c r="H440" s="233" t="s">
        <v>19</v>
      </c>
      <c r="I440" s="235"/>
      <c r="J440" s="231"/>
      <c r="K440" s="231"/>
      <c r="L440" s="236"/>
      <c r="M440" s="237"/>
      <c r="N440" s="238"/>
      <c r="O440" s="238"/>
      <c r="P440" s="238"/>
      <c r="Q440" s="238"/>
      <c r="R440" s="238"/>
      <c r="S440" s="238"/>
      <c r="T440" s="239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0" t="s">
        <v>208</v>
      </c>
      <c r="AU440" s="240" t="s">
        <v>82</v>
      </c>
      <c r="AV440" s="13" t="s">
        <v>80</v>
      </c>
      <c r="AW440" s="13" t="s">
        <v>33</v>
      </c>
      <c r="AX440" s="13" t="s">
        <v>72</v>
      </c>
      <c r="AY440" s="240" t="s">
        <v>130</v>
      </c>
    </row>
    <row r="441" s="14" customFormat="1">
      <c r="A441" s="14"/>
      <c r="B441" s="241"/>
      <c r="C441" s="242"/>
      <c r="D441" s="232" t="s">
        <v>208</v>
      </c>
      <c r="E441" s="243" t="s">
        <v>19</v>
      </c>
      <c r="F441" s="244" t="s">
        <v>344</v>
      </c>
      <c r="G441" s="242"/>
      <c r="H441" s="245">
        <v>15.77</v>
      </c>
      <c r="I441" s="246"/>
      <c r="J441" s="242"/>
      <c r="K441" s="242"/>
      <c r="L441" s="247"/>
      <c r="M441" s="248"/>
      <c r="N441" s="249"/>
      <c r="O441" s="249"/>
      <c r="P441" s="249"/>
      <c r="Q441" s="249"/>
      <c r="R441" s="249"/>
      <c r="S441" s="249"/>
      <c r="T441" s="250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1" t="s">
        <v>208</v>
      </c>
      <c r="AU441" s="251" t="s">
        <v>82</v>
      </c>
      <c r="AV441" s="14" t="s">
        <v>82</v>
      </c>
      <c r="AW441" s="14" t="s">
        <v>33</v>
      </c>
      <c r="AX441" s="14" t="s">
        <v>72</v>
      </c>
      <c r="AY441" s="251" t="s">
        <v>130</v>
      </c>
    </row>
    <row r="442" s="15" customFormat="1">
      <c r="A442" s="15"/>
      <c r="B442" s="252"/>
      <c r="C442" s="253"/>
      <c r="D442" s="232" t="s">
        <v>208</v>
      </c>
      <c r="E442" s="254" t="s">
        <v>19</v>
      </c>
      <c r="F442" s="255" t="s">
        <v>212</v>
      </c>
      <c r="G442" s="253"/>
      <c r="H442" s="256">
        <v>15.77</v>
      </c>
      <c r="I442" s="257"/>
      <c r="J442" s="253"/>
      <c r="K442" s="253"/>
      <c r="L442" s="258"/>
      <c r="M442" s="259"/>
      <c r="N442" s="260"/>
      <c r="O442" s="260"/>
      <c r="P442" s="260"/>
      <c r="Q442" s="260"/>
      <c r="R442" s="260"/>
      <c r="S442" s="260"/>
      <c r="T442" s="261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2" t="s">
        <v>208</v>
      </c>
      <c r="AU442" s="262" t="s">
        <v>82</v>
      </c>
      <c r="AV442" s="15" t="s">
        <v>144</v>
      </c>
      <c r="AW442" s="15" t="s">
        <v>33</v>
      </c>
      <c r="AX442" s="15" t="s">
        <v>80</v>
      </c>
      <c r="AY442" s="262" t="s">
        <v>130</v>
      </c>
    </row>
    <row r="443" s="2" customFormat="1" ht="16.5" customHeight="1">
      <c r="A443" s="41"/>
      <c r="B443" s="42"/>
      <c r="C443" s="199" t="s">
        <v>620</v>
      </c>
      <c r="D443" s="199" t="s">
        <v>131</v>
      </c>
      <c r="E443" s="200" t="s">
        <v>621</v>
      </c>
      <c r="F443" s="201" t="s">
        <v>622</v>
      </c>
      <c r="G443" s="202" t="s">
        <v>328</v>
      </c>
      <c r="H443" s="203">
        <v>103.58</v>
      </c>
      <c r="I443" s="204"/>
      <c r="J443" s="205">
        <f>ROUND(I443*H443,2)</f>
        <v>0</v>
      </c>
      <c r="K443" s="201" t="s">
        <v>200</v>
      </c>
      <c r="L443" s="47"/>
      <c r="M443" s="206" t="s">
        <v>19</v>
      </c>
      <c r="N443" s="207" t="s">
        <v>43</v>
      </c>
      <c r="O443" s="87"/>
      <c r="P443" s="208">
        <f>O443*H443</f>
        <v>0</v>
      </c>
      <c r="Q443" s="208">
        <v>0</v>
      </c>
      <c r="R443" s="208">
        <f>Q443*H443</f>
        <v>0</v>
      </c>
      <c r="S443" s="208">
        <v>0.00191</v>
      </c>
      <c r="T443" s="209">
        <f>S443*H443</f>
        <v>0.19783780000000001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0" t="s">
        <v>285</v>
      </c>
      <c r="AT443" s="210" t="s">
        <v>131</v>
      </c>
      <c r="AU443" s="210" t="s">
        <v>82</v>
      </c>
      <c r="AY443" s="20" t="s">
        <v>130</v>
      </c>
      <c r="BE443" s="211">
        <f>IF(N443="základní",J443,0)</f>
        <v>0</v>
      </c>
      <c r="BF443" s="211">
        <f>IF(N443="snížená",J443,0)</f>
        <v>0</v>
      </c>
      <c r="BG443" s="211">
        <f>IF(N443="zákl. přenesená",J443,0)</f>
        <v>0</v>
      </c>
      <c r="BH443" s="211">
        <f>IF(N443="sníž. přenesená",J443,0)</f>
        <v>0</v>
      </c>
      <c r="BI443" s="211">
        <f>IF(N443="nulová",J443,0)</f>
        <v>0</v>
      </c>
      <c r="BJ443" s="20" t="s">
        <v>80</v>
      </c>
      <c r="BK443" s="211">
        <f>ROUND(I443*H443,2)</f>
        <v>0</v>
      </c>
      <c r="BL443" s="20" t="s">
        <v>285</v>
      </c>
      <c r="BM443" s="210" t="s">
        <v>623</v>
      </c>
    </row>
    <row r="444" s="2" customFormat="1">
      <c r="A444" s="41"/>
      <c r="B444" s="42"/>
      <c r="C444" s="43"/>
      <c r="D444" s="225" t="s">
        <v>202</v>
      </c>
      <c r="E444" s="43"/>
      <c r="F444" s="226" t="s">
        <v>624</v>
      </c>
      <c r="G444" s="43"/>
      <c r="H444" s="43"/>
      <c r="I444" s="227"/>
      <c r="J444" s="43"/>
      <c r="K444" s="43"/>
      <c r="L444" s="47"/>
      <c r="M444" s="228"/>
      <c r="N444" s="229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202</v>
      </c>
      <c r="AU444" s="20" t="s">
        <v>82</v>
      </c>
    </row>
    <row r="445" s="14" customFormat="1">
      <c r="A445" s="14"/>
      <c r="B445" s="241"/>
      <c r="C445" s="242"/>
      <c r="D445" s="232" t="s">
        <v>208</v>
      </c>
      <c r="E445" s="243" t="s">
        <v>19</v>
      </c>
      <c r="F445" s="244" t="s">
        <v>625</v>
      </c>
      <c r="G445" s="242"/>
      <c r="H445" s="245">
        <v>103.58</v>
      </c>
      <c r="I445" s="246"/>
      <c r="J445" s="242"/>
      <c r="K445" s="242"/>
      <c r="L445" s="247"/>
      <c r="M445" s="248"/>
      <c r="N445" s="249"/>
      <c r="O445" s="249"/>
      <c r="P445" s="249"/>
      <c r="Q445" s="249"/>
      <c r="R445" s="249"/>
      <c r="S445" s="249"/>
      <c r="T445" s="250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1" t="s">
        <v>208</v>
      </c>
      <c r="AU445" s="251" t="s">
        <v>82</v>
      </c>
      <c r="AV445" s="14" t="s">
        <v>82</v>
      </c>
      <c r="AW445" s="14" t="s">
        <v>33</v>
      </c>
      <c r="AX445" s="14" t="s">
        <v>72</v>
      </c>
      <c r="AY445" s="251" t="s">
        <v>130</v>
      </c>
    </row>
    <row r="446" s="15" customFormat="1">
      <c r="A446" s="15"/>
      <c r="B446" s="252"/>
      <c r="C446" s="253"/>
      <c r="D446" s="232" t="s">
        <v>208</v>
      </c>
      <c r="E446" s="254" t="s">
        <v>19</v>
      </c>
      <c r="F446" s="255" t="s">
        <v>212</v>
      </c>
      <c r="G446" s="253"/>
      <c r="H446" s="256">
        <v>103.58</v>
      </c>
      <c r="I446" s="257"/>
      <c r="J446" s="253"/>
      <c r="K446" s="253"/>
      <c r="L446" s="258"/>
      <c r="M446" s="259"/>
      <c r="N446" s="260"/>
      <c r="O446" s="260"/>
      <c r="P446" s="260"/>
      <c r="Q446" s="260"/>
      <c r="R446" s="260"/>
      <c r="S446" s="260"/>
      <c r="T446" s="261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2" t="s">
        <v>208</v>
      </c>
      <c r="AU446" s="262" t="s">
        <v>82</v>
      </c>
      <c r="AV446" s="15" t="s">
        <v>144</v>
      </c>
      <c r="AW446" s="15" t="s">
        <v>33</v>
      </c>
      <c r="AX446" s="15" t="s">
        <v>80</v>
      </c>
      <c r="AY446" s="262" t="s">
        <v>130</v>
      </c>
    </row>
    <row r="447" s="2" customFormat="1" ht="16.5" customHeight="1">
      <c r="A447" s="41"/>
      <c r="B447" s="42"/>
      <c r="C447" s="199" t="s">
        <v>626</v>
      </c>
      <c r="D447" s="199" t="s">
        <v>131</v>
      </c>
      <c r="E447" s="200" t="s">
        <v>627</v>
      </c>
      <c r="F447" s="201" t="s">
        <v>628</v>
      </c>
      <c r="G447" s="202" t="s">
        <v>328</v>
      </c>
      <c r="H447" s="203">
        <v>15.77</v>
      </c>
      <c r="I447" s="204"/>
      <c r="J447" s="205">
        <f>ROUND(I447*H447,2)</f>
        <v>0</v>
      </c>
      <c r="K447" s="201" t="s">
        <v>200</v>
      </c>
      <c r="L447" s="47"/>
      <c r="M447" s="206" t="s">
        <v>19</v>
      </c>
      <c r="N447" s="207" t="s">
        <v>43</v>
      </c>
      <c r="O447" s="87"/>
      <c r="P447" s="208">
        <f>O447*H447</f>
        <v>0</v>
      </c>
      <c r="Q447" s="208">
        <v>0</v>
      </c>
      <c r="R447" s="208">
        <f>Q447*H447</f>
        <v>0</v>
      </c>
      <c r="S447" s="208">
        <v>0.0025999999999999999</v>
      </c>
      <c r="T447" s="209">
        <f>S447*H447</f>
        <v>0.041001999999999997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0" t="s">
        <v>285</v>
      </c>
      <c r="AT447" s="210" t="s">
        <v>131</v>
      </c>
      <c r="AU447" s="210" t="s">
        <v>82</v>
      </c>
      <c r="AY447" s="20" t="s">
        <v>130</v>
      </c>
      <c r="BE447" s="211">
        <f>IF(N447="základní",J447,0)</f>
        <v>0</v>
      </c>
      <c r="BF447" s="211">
        <f>IF(N447="snížená",J447,0)</f>
        <v>0</v>
      </c>
      <c r="BG447" s="211">
        <f>IF(N447="zákl. přenesená",J447,0)</f>
        <v>0</v>
      </c>
      <c r="BH447" s="211">
        <f>IF(N447="sníž. přenesená",J447,0)</f>
        <v>0</v>
      </c>
      <c r="BI447" s="211">
        <f>IF(N447="nulová",J447,0)</f>
        <v>0</v>
      </c>
      <c r="BJ447" s="20" t="s">
        <v>80</v>
      </c>
      <c r="BK447" s="211">
        <f>ROUND(I447*H447,2)</f>
        <v>0</v>
      </c>
      <c r="BL447" s="20" t="s">
        <v>285</v>
      </c>
      <c r="BM447" s="210" t="s">
        <v>629</v>
      </c>
    </row>
    <row r="448" s="2" customFormat="1">
      <c r="A448" s="41"/>
      <c r="B448" s="42"/>
      <c r="C448" s="43"/>
      <c r="D448" s="225" t="s">
        <v>202</v>
      </c>
      <c r="E448" s="43"/>
      <c r="F448" s="226" t="s">
        <v>630</v>
      </c>
      <c r="G448" s="43"/>
      <c r="H448" s="43"/>
      <c r="I448" s="227"/>
      <c r="J448" s="43"/>
      <c r="K448" s="43"/>
      <c r="L448" s="47"/>
      <c r="M448" s="228"/>
      <c r="N448" s="229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202</v>
      </c>
      <c r="AU448" s="20" t="s">
        <v>82</v>
      </c>
    </row>
    <row r="449" s="2" customFormat="1" ht="16.5" customHeight="1">
      <c r="A449" s="41"/>
      <c r="B449" s="42"/>
      <c r="C449" s="199" t="s">
        <v>631</v>
      </c>
      <c r="D449" s="199" t="s">
        <v>131</v>
      </c>
      <c r="E449" s="200" t="s">
        <v>632</v>
      </c>
      <c r="F449" s="201" t="s">
        <v>633</v>
      </c>
      <c r="G449" s="202" t="s">
        <v>328</v>
      </c>
      <c r="H449" s="203">
        <v>106.18000000000001</v>
      </c>
      <c r="I449" s="204"/>
      <c r="J449" s="205">
        <f>ROUND(I449*H449,2)</f>
        <v>0</v>
      </c>
      <c r="K449" s="201" t="s">
        <v>200</v>
      </c>
      <c r="L449" s="47"/>
      <c r="M449" s="206" t="s">
        <v>19</v>
      </c>
      <c r="N449" s="207" t="s">
        <v>43</v>
      </c>
      <c r="O449" s="87"/>
      <c r="P449" s="208">
        <f>O449*H449</f>
        <v>0</v>
      </c>
      <c r="Q449" s="208">
        <v>0.0013400000000000001</v>
      </c>
      <c r="R449" s="208">
        <f>Q449*H449</f>
        <v>0.14228120000000002</v>
      </c>
      <c r="S449" s="208">
        <v>0</v>
      </c>
      <c r="T449" s="209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0" t="s">
        <v>285</v>
      </c>
      <c r="AT449" s="210" t="s">
        <v>131</v>
      </c>
      <c r="AU449" s="210" t="s">
        <v>82</v>
      </c>
      <c r="AY449" s="20" t="s">
        <v>130</v>
      </c>
      <c r="BE449" s="211">
        <f>IF(N449="základní",J449,0)</f>
        <v>0</v>
      </c>
      <c r="BF449" s="211">
        <f>IF(N449="snížená",J449,0)</f>
        <v>0</v>
      </c>
      <c r="BG449" s="211">
        <f>IF(N449="zákl. přenesená",J449,0)</f>
        <v>0</v>
      </c>
      <c r="BH449" s="211">
        <f>IF(N449="sníž. přenesená",J449,0)</f>
        <v>0</v>
      </c>
      <c r="BI449" s="211">
        <f>IF(N449="nulová",J449,0)</f>
        <v>0</v>
      </c>
      <c r="BJ449" s="20" t="s">
        <v>80</v>
      </c>
      <c r="BK449" s="211">
        <f>ROUND(I449*H449,2)</f>
        <v>0</v>
      </c>
      <c r="BL449" s="20" t="s">
        <v>285</v>
      </c>
      <c r="BM449" s="210" t="s">
        <v>634</v>
      </c>
    </row>
    <row r="450" s="2" customFormat="1">
      <c r="A450" s="41"/>
      <c r="B450" s="42"/>
      <c r="C450" s="43"/>
      <c r="D450" s="225" t="s">
        <v>202</v>
      </c>
      <c r="E450" s="43"/>
      <c r="F450" s="226" t="s">
        <v>635</v>
      </c>
      <c r="G450" s="43"/>
      <c r="H450" s="43"/>
      <c r="I450" s="227"/>
      <c r="J450" s="43"/>
      <c r="K450" s="43"/>
      <c r="L450" s="47"/>
      <c r="M450" s="228"/>
      <c r="N450" s="229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202</v>
      </c>
      <c r="AU450" s="20" t="s">
        <v>82</v>
      </c>
    </row>
    <row r="451" s="14" customFormat="1">
      <c r="A451" s="14"/>
      <c r="B451" s="241"/>
      <c r="C451" s="242"/>
      <c r="D451" s="232" t="s">
        <v>208</v>
      </c>
      <c r="E451" s="243" t="s">
        <v>19</v>
      </c>
      <c r="F451" s="244" t="s">
        <v>636</v>
      </c>
      <c r="G451" s="242"/>
      <c r="H451" s="245">
        <v>106.18000000000001</v>
      </c>
      <c r="I451" s="246"/>
      <c r="J451" s="242"/>
      <c r="K451" s="242"/>
      <c r="L451" s="247"/>
      <c r="M451" s="248"/>
      <c r="N451" s="249"/>
      <c r="O451" s="249"/>
      <c r="P451" s="249"/>
      <c r="Q451" s="249"/>
      <c r="R451" s="249"/>
      <c r="S451" s="249"/>
      <c r="T451" s="250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1" t="s">
        <v>208</v>
      </c>
      <c r="AU451" s="251" t="s">
        <v>82</v>
      </c>
      <c r="AV451" s="14" t="s">
        <v>82</v>
      </c>
      <c r="AW451" s="14" t="s">
        <v>33</v>
      </c>
      <c r="AX451" s="14" t="s">
        <v>72</v>
      </c>
      <c r="AY451" s="251" t="s">
        <v>130</v>
      </c>
    </row>
    <row r="452" s="15" customFormat="1">
      <c r="A452" s="15"/>
      <c r="B452" s="252"/>
      <c r="C452" s="253"/>
      <c r="D452" s="232" t="s">
        <v>208</v>
      </c>
      <c r="E452" s="254" t="s">
        <v>19</v>
      </c>
      <c r="F452" s="255" t="s">
        <v>212</v>
      </c>
      <c r="G452" s="253"/>
      <c r="H452" s="256">
        <v>106.18000000000001</v>
      </c>
      <c r="I452" s="257"/>
      <c r="J452" s="253"/>
      <c r="K452" s="253"/>
      <c r="L452" s="258"/>
      <c r="M452" s="259"/>
      <c r="N452" s="260"/>
      <c r="O452" s="260"/>
      <c r="P452" s="260"/>
      <c r="Q452" s="260"/>
      <c r="R452" s="260"/>
      <c r="S452" s="260"/>
      <c r="T452" s="261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2" t="s">
        <v>208</v>
      </c>
      <c r="AU452" s="262" t="s">
        <v>82</v>
      </c>
      <c r="AV452" s="15" t="s">
        <v>144</v>
      </c>
      <c r="AW452" s="15" t="s">
        <v>33</v>
      </c>
      <c r="AX452" s="15" t="s">
        <v>80</v>
      </c>
      <c r="AY452" s="262" t="s">
        <v>130</v>
      </c>
    </row>
    <row r="453" s="2" customFormat="1" ht="21.75" customHeight="1">
      <c r="A453" s="41"/>
      <c r="B453" s="42"/>
      <c r="C453" s="199" t="s">
        <v>637</v>
      </c>
      <c r="D453" s="199" t="s">
        <v>131</v>
      </c>
      <c r="E453" s="200" t="s">
        <v>638</v>
      </c>
      <c r="F453" s="201" t="s">
        <v>639</v>
      </c>
      <c r="G453" s="202" t="s">
        <v>328</v>
      </c>
      <c r="H453" s="203">
        <v>15.77</v>
      </c>
      <c r="I453" s="204"/>
      <c r="J453" s="205">
        <f>ROUND(I453*H453,2)</f>
        <v>0</v>
      </c>
      <c r="K453" s="201" t="s">
        <v>200</v>
      </c>
      <c r="L453" s="47"/>
      <c r="M453" s="206" t="s">
        <v>19</v>
      </c>
      <c r="N453" s="207" t="s">
        <v>43</v>
      </c>
      <c r="O453" s="87"/>
      <c r="P453" s="208">
        <f>O453*H453</f>
        <v>0</v>
      </c>
      <c r="Q453" s="208">
        <v>0.0016900000000000001</v>
      </c>
      <c r="R453" s="208">
        <f>Q453*H453</f>
        <v>0.026651299999999999</v>
      </c>
      <c r="S453" s="208">
        <v>0</v>
      </c>
      <c r="T453" s="209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10" t="s">
        <v>285</v>
      </c>
      <c r="AT453" s="210" t="s">
        <v>131</v>
      </c>
      <c r="AU453" s="210" t="s">
        <v>82</v>
      </c>
      <c r="AY453" s="20" t="s">
        <v>130</v>
      </c>
      <c r="BE453" s="211">
        <f>IF(N453="základní",J453,0)</f>
        <v>0</v>
      </c>
      <c r="BF453" s="211">
        <f>IF(N453="snížená",J453,0)</f>
        <v>0</v>
      </c>
      <c r="BG453" s="211">
        <f>IF(N453="zákl. přenesená",J453,0)</f>
        <v>0</v>
      </c>
      <c r="BH453" s="211">
        <f>IF(N453="sníž. přenesená",J453,0)</f>
        <v>0</v>
      </c>
      <c r="BI453" s="211">
        <f>IF(N453="nulová",J453,0)</f>
        <v>0</v>
      </c>
      <c r="BJ453" s="20" t="s">
        <v>80</v>
      </c>
      <c r="BK453" s="211">
        <f>ROUND(I453*H453,2)</f>
        <v>0</v>
      </c>
      <c r="BL453" s="20" t="s">
        <v>285</v>
      </c>
      <c r="BM453" s="210" t="s">
        <v>640</v>
      </c>
    </row>
    <row r="454" s="2" customFormat="1">
      <c r="A454" s="41"/>
      <c r="B454" s="42"/>
      <c r="C454" s="43"/>
      <c r="D454" s="225" t="s">
        <v>202</v>
      </c>
      <c r="E454" s="43"/>
      <c r="F454" s="226" t="s">
        <v>641</v>
      </c>
      <c r="G454" s="43"/>
      <c r="H454" s="43"/>
      <c r="I454" s="227"/>
      <c r="J454" s="43"/>
      <c r="K454" s="43"/>
      <c r="L454" s="47"/>
      <c r="M454" s="228"/>
      <c r="N454" s="229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202</v>
      </c>
      <c r="AU454" s="20" t="s">
        <v>82</v>
      </c>
    </row>
    <row r="455" s="13" customFormat="1">
      <c r="A455" s="13"/>
      <c r="B455" s="230"/>
      <c r="C455" s="231"/>
      <c r="D455" s="232" t="s">
        <v>208</v>
      </c>
      <c r="E455" s="233" t="s">
        <v>19</v>
      </c>
      <c r="F455" s="234" t="s">
        <v>332</v>
      </c>
      <c r="G455" s="231"/>
      <c r="H455" s="233" t="s">
        <v>19</v>
      </c>
      <c r="I455" s="235"/>
      <c r="J455" s="231"/>
      <c r="K455" s="231"/>
      <c r="L455" s="236"/>
      <c r="M455" s="237"/>
      <c r="N455" s="238"/>
      <c r="O455" s="238"/>
      <c r="P455" s="238"/>
      <c r="Q455" s="238"/>
      <c r="R455" s="238"/>
      <c r="S455" s="238"/>
      <c r="T455" s="239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0" t="s">
        <v>208</v>
      </c>
      <c r="AU455" s="240" t="s">
        <v>82</v>
      </c>
      <c r="AV455" s="13" t="s">
        <v>80</v>
      </c>
      <c r="AW455" s="13" t="s">
        <v>33</v>
      </c>
      <c r="AX455" s="13" t="s">
        <v>72</v>
      </c>
      <c r="AY455" s="240" t="s">
        <v>130</v>
      </c>
    </row>
    <row r="456" s="14" customFormat="1">
      <c r="A456" s="14"/>
      <c r="B456" s="241"/>
      <c r="C456" s="242"/>
      <c r="D456" s="232" t="s">
        <v>208</v>
      </c>
      <c r="E456" s="243" t="s">
        <v>19</v>
      </c>
      <c r="F456" s="244" t="s">
        <v>344</v>
      </c>
      <c r="G456" s="242"/>
      <c r="H456" s="245">
        <v>15.77</v>
      </c>
      <c r="I456" s="246"/>
      <c r="J456" s="242"/>
      <c r="K456" s="242"/>
      <c r="L456" s="247"/>
      <c r="M456" s="248"/>
      <c r="N456" s="249"/>
      <c r="O456" s="249"/>
      <c r="P456" s="249"/>
      <c r="Q456" s="249"/>
      <c r="R456" s="249"/>
      <c r="S456" s="249"/>
      <c r="T456" s="250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1" t="s">
        <v>208</v>
      </c>
      <c r="AU456" s="251" t="s">
        <v>82</v>
      </c>
      <c r="AV456" s="14" t="s">
        <v>82</v>
      </c>
      <c r="AW456" s="14" t="s">
        <v>33</v>
      </c>
      <c r="AX456" s="14" t="s">
        <v>72</v>
      </c>
      <c r="AY456" s="251" t="s">
        <v>130</v>
      </c>
    </row>
    <row r="457" s="15" customFormat="1">
      <c r="A457" s="15"/>
      <c r="B457" s="252"/>
      <c r="C457" s="253"/>
      <c r="D457" s="232" t="s">
        <v>208</v>
      </c>
      <c r="E457" s="254" t="s">
        <v>19</v>
      </c>
      <c r="F457" s="255" t="s">
        <v>212</v>
      </c>
      <c r="G457" s="253"/>
      <c r="H457" s="256">
        <v>15.77</v>
      </c>
      <c r="I457" s="257"/>
      <c r="J457" s="253"/>
      <c r="K457" s="253"/>
      <c r="L457" s="258"/>
      <c r="M457" s="259"/>
      <c r="N457" s="260"/>
      <c r="O457" s="260"/>
      <c r="P457" s="260"/>
      <c r="Q457" s="260"/>
      <c r="R457" s="260"/>
      <c r="S457" s="260"/>
      <c r="T457" s="261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2" t="s">
        <v>208</v>
      </c>
      <c r="AU457" s="262" t="s">
        <v>82</v>
      </c>
      <c r="AV457" s="15" t="s">
        <v>144</v>
      </c>
      <c r="AW457" s="15" t="s">
        <v>33</v>
      </c>
      <c r="AX457" s="15" t="s">
        <v>80</v>
      </c>
      <c r="AY457" s="262" t="s">
        <v>130</v>
      </c>
    </row>
    <row r="458" s="2" customFormat="1" ht="24.15" customHeight="1">
      <c r="A458" s="41"/>
      <c r="B458" s="42"/>
      <c r="C458" s="199" t="s">
        <v>642</v>
      </c>
      <c r="D458" s="199" t="s">
        <v>131</v>
      </c>
      <c r="E458" s="200" t="s">
        <v>643</v>
      </c>
      <c r="F458" s="201" t="s">
        <v>644</v>
      </c>
      <c r="G458" s="202" t="s">
        <v>443</v>
      </c>
      <c r="H458" s="284"/>
      <c r="I458" s="204"/>
      <c r="J458" s="205">
        <f>ROUND(I458*H458,2)</f>
        <v>0</v>
      </c>
      <c r="K458" s="201" t="s">
        <v>200</v>
      </c>
      <c r="L458" s="47"/>
      <c r="M458" s="206" t="s">
        <v>19</v>
      </c>
      <c r="N458" s="207" t="s">
        <v>43</v>
      </c>
      <c r="O458" s="87"/>
      <c r="P458" s="208">
        <f>O458*H458</f>
        <v>0</v>
      </c>
      <c r="Q458" s="208">
        <v>0</v>
      </c>
      <c r="R458" s="208">
        <f>Q458*H458</f>
        <v>0</v>
      </c>
      <c r="S458" s="208">
        <v>0</v>
      </c>
      <c r="T458" s="209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0" t="s">
        <v>285</v>
      </c>
      <c r="AT458" s="210" t="s">
        <v>131</v>
      </c>
      <c r="AU458" s="210" t="s">
        <v>82</v>
      </c>
      <c r="AY458" s="20" t="s">
        <v>130</v>
      </c>
      <c r="BE458" s="211">
        <f>IF(N458="základní",J458,0)</f>
        <v>0</v>
      </c>
      <c r="BF458" s="211">
        <f>IF(N458="snížená",J458,0)</f>
        <v>0</v>
      </c>
      <c r="BG458" s="211">
        <f>IF(N458="zákl. přenesená",J458,0)</f>
        <v>0</v>
      </c>
      <c r="BH458" s="211">
        <f>IF(N458="sníž. přenesená",J458,0)</f>
        <v>0</v>
      </c>
      <c r="BI458" s="211">
        <f>IF(N458="nulová",J458,0)</f>
        <v>0</v>
      </c>
      <c r="BJ458" s="20" t="s">
        <v>80</v>
      </c>
      <c r="BK458" s="211">
        <f>ROUND(I458*H458,2)</f>
        <v>0</v>
      </c>
      <c r="BL458" s="20" t="s">
        <v>285</v>
      </c>
      <c r="BM458" s="210" t="s">
        <v>645</v>
      </c>
    </row>
    <row r="459" s="2" customFormat="1">
      <c r="A459" s="41"/>
      <c r="B459" s="42"/>
      <c r="C459" s="43"/>
      <c r="D459" s="225" t="s">
        <v>202</v>
      </c>
      <c r="E459" s="43"/>
      <c r="F459" s="226" t="s">
        <v>646</v>
      </c>
      <c r="G459" s="43"/>
      <c r="H459" s="43"/>
      <c r="I459" s="227"/>
      <c r="J459" s="43"/>
      <c r="K459" s="43"/>
      <c r="L459" s="47"/>
      <c r="M459" s="285"/>
      <c r="N459" s="286"/>
      <c r="O459" s="214"/>
      <c r="P459" s="214"/>
      <c r="Q459" s="214"/>
      <c r="R459" s="214"/>
      <c r="S459" s="214"/>
      <c r="T459" s="287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202</v>
      </c>
      <c r="AU459" s="20" t="s">
        <v>82</v>
      </c>
    </row>
    <row r="460" s="2" customFormat="1" ht="6.96" customHeight="1">
      <c r="A460" s="41"/>
      <c r="B460" s="62"/>
      <c r="C460" s="63"/>
      <c r="D460" s="63"/>
      <c r="E460" s="63"/>
      <c r="F460" s="63"/>
      <c r="G460" s="63"/>
      <c r="H460" s="63"/>
      <c r="I460" s="63"/>
      <c r="J460" s="63"/>
      <c r="K460" s="63"/>
      <c r="L460" s="47"/>
      <c r="M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</sheetData>
  <sheetProtection sheet="1" autoFilter="0" formatColumns="0" formatRows="0" objects="1" scenarios="1" spinCount="100000" saltValue="a2DVvbicl7qhcSrx3dBtsCHrZrCkEMaSUKonwGFvxmeXpeDoNyYnOHwcrOm/hLdyAsxqB/b93MWt4fJpGTIxow==" hashValue="6mjsFvnUPY7g0UA5UoTRnrFRCq94Ae3oBqpJsDGtWqnKPyLrniyTrug9BxNt7BdVt8z1oAO8YS6ikntXJhMzPw==" algorithmName="SHA-512" password="DAF8"/>
  <autoFilter ref="C93:K459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4_01/622151011"/>
    <hyperlink ref="F101" r:id="rId2" display="https://podminky.urs.cz/item/CS_URS_2024_01/622211021"/>
    <hyperlink ref="F114" r:id="rId3" display="https://podminky.urs.cz/item/CS_URS_2024_01/622521012"/>
    <hyperlink ref="F122" r:id="rId4" display="https://podminky.urs.cz/item/CS_URS_2024_01/941111111"/>
    <hyperlink ref="F127" r:id="rId5" display="https://podminky.urs.cz/item/CS_URS_2024_01/941111211"/>
    <hyperlink ref="F131" r:id="rId6" display="https://podminky.urs.cz/item/CS_URS_2024_01/941111811"/>
    <hyperlink ref="F137" r:id="rId7" display="https://podminky.urs.cz/item/CS_URS_2024_01/997013151"/>
    <hyperlink ref="F139" r:id="rId8" display="https://podminky.urs.cz/item/CS_URS_2024_01/997013501"/>
    <hyperlink ref="F141" r:id="rId9" display="https://podminky.urs.cz/item/CS_URS_2024_01/997013509"/>
    <hyperlink ref="F145" r:id="rId10" display="https://podminky.urs.cz/item/CS_URS_2024_01/997013631"/>
    <hyperlink ref="F148" r:id="rId11" display="https://podminky.urs.cz/item/CS_URS_2024_01/998011008"/>
    <hyperlink ref="F152" r:id="rId12" display="https://podminky.urs.cz/item/CS_URS_2024_01/712300841"/>
    <hyperlink ref="F157" r:id="rId13" display="https://podminky.urs.cz/item/CS_URS_2024_01/712300921"/>
    <hyperlink ref="F162" r:id="rId14" display="https://podminky.urs.cz/item/CS_URS_2024_01/712311101"/>
    <hyperlink ref="F173" r:id="rId15" display="https://podminky.urs.cz/item/CS_URS_2024_01/712341559"/>
    <hyperlink ref="F188" r:id="rId16" display="https://podminky.urs.cz/item/CS_URS_2024_01/712363352"/>
    <hyperlink ref="F195" r:id="rId17" display="https://podminky.urs.cz/item/CS_URS_2024_01/712363353"/>
    <hyperlink ref="F202" r:id="rId18" display="https://podminky.urs.cz/item/CS_URS_2024_01/712363357"/>
    <hyperlink ref="F207" r:id="rId19" display="https://podminky.urs.cz/item/CS_URS_2024_01/712363359"/>
    <hyperlink ref="F212" r:id="rId20" display="https://podminky.urs.cz/item/CS_URS_2024_01/712363384"/>
    <hyperlink ref="F218" r:id="rId21" display="https://podminky.urs.cz/item/CS_URS_2024_01/712363404"/>
    <hyperlink ref="F226" r:id="rId22" display="https://podminky.urs.cz/item/CS_URS_2024_01/712363405"/>
    <hyperlink ref="F234" r:id="rId23" display="https://podminky.urs.cz/item/CS_URS_2024_01/712363406"/>
    <hyperlink ref="F250" r:id="rId24" display="https://podminky.urs.cz/item/CS_URS_2024_01/712391172"/>
    <hyperlink ref="F263" r:id="rId25" display="https://podminky.urs.cz/item/CS_URS_2024_01/712741559"/>
    <hyperlink ref="F274" r:id="rId26" display="https://podminky.urs.cz/item/CS_URS_2024_01/712811101"/>
    <hyperlink ref="F279" r:id="rId27" display="https://podminky.urs.cz/item/CS_URS_2024_01/712831101"/>
    <hyperlink ref="F286" r:id="rId28" display="https://podminky.urs.cz/item/CS_URS_2024_01/712841559"/>
    <hyperlink ref="F291" r:id="rId29" display="https://podminky.urs.cz/item/CS_URS_2024_01/712861702"/>
    <hyperlink ref="F304" r:id="rId30" display="https://podminky.urs.cz/item/CS_URS_2024_01/998712211"/>
    <hyperlink ref="F307" r:id="rId31" display="https://podminky.urs.cz/item/CS_URS_2024_01/713131241"/>
    <hyperlink ref="F320" r:id="rId32" display="https://podminky.urs.cz/item/CS_URS_2024_01/713141135"/>
    <hyperlink ref="F326" r:id="rId33" display="https://podminky.urs.cz/item/CS_URS_2024_01/713141151"/>
    <hyperlink ref="F335" r:id="rId34" display="https://podminky.urs.cz/item/CS_URS_2024_01/713141223"/>
    <hyperlink ref="F337" r:id="rId35" display="https://podminky.urs.cz/item/CS_URS_2024_01/713141335"/>
    <hyperlink ref="F350" r:id="rId36" display="https://podminky.urs.cz/item/CS_URS_2024_01/713141371"/>
    <hyperlink ref="F363" r:id="rId37" display="https://podminky.urs.cz/item/CS_URS_2024_01/713141411"/>
    <hyperlink ref="F368" r:id="rId38" display="https://podminky.urs.cz/item/CS_URS_2024_01/998713201"/>
    <hyperlink ref="F371" r:id="rId39" display="https://podminky.urs.cz/item/CS_URS_2024_01/721210822"/>
    <hyperlink ref="F376" r:id="rId40" display="https://podminky.urs.cz/item/CS_URS_2024_01/721239114"/>
    <hyperlink ref="F393" r:id="rId41" display="https://podminky.urs.cz/item/CS_URS_2024_01/998721211"/>
    <hyperlink ref="F397" r:id="rId42" display="https://podminky.urs.cz/item/CS_URS_2024_01/741420001"/>
    <hyperlink ref="F408" r:id="rId43" display="https://podminky.urs.cz/item/CS_URS_2024_01/741421823"/>
    <hyperlink ref="F414" r:id="rId44" display="https://podminky.urs.cz/item/CS_URS_2024_01/998741211"/>
    <hyperlink ref="F417" r:id="rId45" display="https://podminky.urs.cz/item/CS_URS_2024_01/762341670"/>
    <hyperlink ref="F427" r:id="rId46" display="https://podminky.urs.cz/item/CS_URS_2024_01/762395000"/>
    <hyperlink ref="F431" r:id="rId47" display="https://podminky.urs.cz/item/CS_URS_2024_01/998762211"/>
    <hyperlink ref="F434" r:id="rId48" display="https://podminky.urs.cz/item/CS_URS_2024_01/764002801"/>
    <hyperlink ref="F439" r:id="rId49" display="https://podminky.urs.cz/item/CS_URS_2024_01/764002811"/>
    <hyperlink ref="F444" r:id="rId50" display="https://podminky.urs.cz/item/CS_URS_2024_01/764002841"/>
    <hyperlink ref="F448" r:id="rId51" display="https://podminky.urs.cz/item/CS_URS_2024_01/764004801"/>
    <hyperlink ref="F450" r:id="rId52" display="https://podminky.urs.cz/item/CS_URS_2024_01/764212403"/>
    <hyperlink ref="F454" r:id="rId53" display="https://podminky.urs.cz/item/CS_URS_2024_01/764511602"/>
    <hyperlink ref="F459" r:id="rId54" display="https://podminky.urs.cz/item/CS_URS_2024_01/9987642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plochých střech ZŠ Aléská, Bílina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647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31. 1. 2024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ROUND((SUM(BE94:BE447)),  2)</f>
        <v>0</v>
      </c>
      <c r="G33" s="41"/>
      <c r="H33" s="41"/>
      <c r="I33" s="151">
        <v>0.20999999999999999</v>
      </c>
      <c r="J33" s="150">
        <f>ROUND(((SUM(BE94:BE447))*I33),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ROUND((SUM(BF94:BF447)),  2)</f>
        <v>0</v>
      </c>
      <c r="G34" s="41"/>
      <c r="H34" s="41"/>
      <c r="I34" s="151">
        <v>0.12</v>
      </c>
      <c r="J34" s="150">
        <f>ROUND(((SUM(BF94:BF447))*I34),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ROUND((SUM(BG94:BG447)),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ROUND((SUM(BH94:BH447)),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ROUND((SUM(BI94:BI447)),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plochých střech ZŠ Aléská, Bílina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02 - Střecha B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31. 1. 2024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Bílina</v>
      </c>
      <c r="G54" s="43"/>
      <c r="H54" s="43"/>
      <c r="I54" s="35" t="s">
        <v>31</v>
      </c>
      <c r="J54" s="39" t="str">
        <f>E21</f>
        <v>DEKPROJEKT s.r.o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OTRUBA &amp; PARTNER,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111</v>
      </c>
      <c r="D57" s="165"/>
      <c r="E57" s="165"/>
      <c r="F57" s="165"/>
      <c r="G57" s="165"/>
      <c r="H57" s="165"/>
      <c r="I57" s="165"/>
      <c r="J57" s="166" t="s">
        <v>112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8"/>
      <c r="C60" s="169"/>
      <c r="D60" s="170" t="s">
        <v>177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7"/>
      <c r="C61" s="218"/>
      <c r="D61" s="219" t="s">
        <v>178</v>
      </c>
      <c r="E61" s="220"/>
      <c r="F61" s="220"/>
      <c r="G61" s="220"/>
      <c r="H61" s="220"/>
      <c r="I61" s="220"/>
      <c r="J61" s="221">
        <f>J96</f>
        <v>0</v>
      </c>
      <c r="K61" s="218"/>
      <c r="L61" s="22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17"/>
      <c r="C62" s="218"/>
      <c r="D62" s="219" t="s">
        <v>179</v>
      </c>
      <c r="E62" s="220"/>
      <c r="F62" s="220"/>
      <c r="G62" s="220"/>
      <c r="H62" s="220"/>
      <c r="I62" s="220"/>
      <c r="J62" s="221">
        <f>J97</f>
        <v>0</v>
      </c>
      <c r="K62" s="218"/>
      <c r="L62" s="22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7"/>
      <c r="C63" s="218"/>
      <c r="D63" s="219" t="s">
        <v>180</v>
      </c>
      <c r="E63" s="220"/>
      <c r="F63" s="220"/>
      <c r="G63" s="220"/>
      <c r="H63" s="220"/>
      <c r="I63" s="220"/>
      <c r="J63" s="221">
        <f>J119</f>
        <v>0</v>
      </c>
      <c r="K63" s="218"/>
      <c r="L63" s="2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4.88" customHeight="1">
      <c r="A64" s="12"/>
      <c r="B64" s="217"/>
      <c r="C64" s="218"/>
      <c r="D64" s="219" t="s">
        <v>181</v>
      </c>
      <c r="E64" s="220"/>
      <c r="F64" s="220"/>
      <c r="G64" s="220"/>
      <c r="H64" s="220"/>
      <c r="I64" s="220"/>
      <c r="J64" s="221">
        <f>J120</f>
        <v>0</v>
      </c>
      <c r="K64" s="218"/>
      <c r="L64" s="22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4.88" customHeight="1">
      <c r="A65" s="12"/>
      <c r="B65" s="217"/>
      <c r="C65" s="218"/>
      <c r="D65" s="219" t="s">
        <v>182</v>
      </c>
      <c r="E65" s="220"/>
      <c r="F65" s="220"/>
      <c r="G65" s="220"/>
      <c r="H65" s="220"/>
      <c r="I65" s="220"/>
      <c r="J65" s="221">
        <f>J141</f>
        <v>0</v>
      </c>
      <c r="K65" s="218"/>
      <c r="L65" s="22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7"/>
      <c r="C66" s="218"/>
      <c r="D66" s="219" t="s">
        <v>183</v>
      </c>
      <c r="E66" s="220"/>
      <c r="F66" s="220"/>
      <c r="G66" s="220"/>
      <c r="H66" s="220"/>
      <c r="I66" s="220"/>
      <c r="J66" s="221">
        <f>J144</f>
        <v>0</v>
      </c>
      <c r="K66" s="218"/>
      <c r="L66" s="22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7"/>
      <c r="C67" s="218"/>
      <c r="D67" s="219" t="s">
        <v>184</v>
      </c>
      <c r="E67" s="220"/>
      <c r="F67" s="220"/>
      <c r="G67" s="220"/>
      <c r="H67" s="220"/>
      <c r="I67" s="220"/>
      <c r="J67" s="221">
        <f>J155</f>
        <v>0</v>
      </c>
      <c r="K67" s="218"/>
      <c r="L67" s="22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8"/>
      <c r="C68" s="169"/>
      <c r="D68" s="170" t="s">
        <v>185</v>
      </c>
      <c r="E68" s="171"/>
      <c r="F68" s="171"/>
      <c r="G68" s="171"/>
      <c r="H68" s="171"/>
      <c r="I68" s="171"/>
      <c r="J68" s="172">
        <f>J158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7"/>
      <c r="C69" s="218"/>
      <c r="D69" s="219" t="s">
        <v>186</v>
      </c>
      <c r="E69" s="220"/>
      <c r="F69" s="220"/>
      <c r="G69" s="220"/>
      <c r="H69" s="220"/>
      <c r="I69" s="220"/>
      <c r="J69" s="221">
        <f>J159</f>
        <v>0</v>
      </c>
      <c r="K69" s="218"/>
      <c r="L69" s="22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7"/>
      <c r="C70" s="218"/>
      <c r="D70" s="219" t="s">
        <v>187</v>
      </c>
      <c r="E70" s="220"/>
      <c r="F70" s="220"/>
      <c r="G70" s="220"/>
      <c r="H70" s="220"/>
      <c r="I70" s="220"/>
      <c r="J70" s="221">
        <f>J305</f>
        <v>0</v>
      </c>
      <c r="K70" s="218"/>
      <c r="L70" s="22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17"/>
      <c r="C71" s="218"/>
      <c r="D71" s="219" t="s">
        <v>188</v>
      </c>
      <c r="E71" s="220"/>
      <c r="F71" s="220"/>
      <c r="G71" s="220"/>
      <c r="H71" s="220"/>
      <c r="I71" s="220"/>
      <c r="J71" s="221">
        <f>J370</f>
        <v>0</v>
      </c>
      <c r="K71" s="218"/>
      <c r="L71" s="22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17"/>
      <c r="C72" s="218"/>
      <c r="D72" s="219" t="s">
        <v>189</v>
      </c>
      <c r="E72" s="220"/>
      <c r="F72" s="220"/>
      <c r="G72" s="220"/>
      <c r="H72" s="220"/>
      <c r="I72" s="220"/>
      <c r="J72" s="221">
        <f>J397</f>
        <v>0</v>
      </c>
      <c r="K72" s="218"/>
      <c r="L72" s="22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12" customFormat="1" ht="19.92" customHeight="1">
      <c r="A73" s="12"/>
      <c r="B73" s="217"/>
      <c r="C73" s="218"/>
      <c r="D73" s="219" t="s">
        <v>190</v>
      </c>
      <c r="E73" s="220"/>
      <c r="F73" s="220"/>
      <c r="G73" s="220"/>
      <c r="H73" s="220"/>
      <c r="I73" s="220"/>
      <c r="J73" s="221">
        <f>J416</f>
        <v>0</v>
      </c>
      <c r="K73" s="218"/>
      <c r="L73" s="22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="12" customFormat="1" ht="19.92" customHeight="1">
      <c r="A74" s="12"/>
      <c r="B74" s="217"/>
      <c r="C74" s="218"/>
      <c r="D74" s="219" t="s">
        <v>191</v>
      </c>
      <c r="E74" s="220"/>
      <c r="F74" s="220"/>
      <c r="G74" s="220"/>
      <c r="H74" s="220"/>
      <c r="I74" s="220"/>
      <c r="J74" s="221">
        <f>J433</f>
        <v>0</v>
      </c>
      <c r="K74" s="218"/>
      <c r="L74" s="22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115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Rekonstrukce plochých střech ZŠ Aléská, Bílina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108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 02 - Střecha B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 xml:space="preserve"> </v>
      </c>
      <c r="G88" s="43"/>
      <c r="H88" s="43"/>
      <c r="I88" s="35" t="s">
        <v>23</v>
      </c>
      <c r="J88" s="75" t="str">
        <f>IF(J12="","",J12)</f>
        <v>31. 1. 2024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Město Bílina</v>
      </c>
      <c r="G90" s="43"/>
      <c r="H90" s="43"/>
      <c r="I90" s="35" t="s">
        <v>31</v>
      </c>
      <c r="J90" s="39" t="str">
        <f>E21</f>
        <v>DEKPROJEKT s.r.o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5" t="s">
        <v>29</v>
      </c>
      <c r="D91" s="43"/>
      <c r="E91" s="43"/>
      <c r="F91" s="30" t="str">
        <f>IF(E18="","",E18)</f>
        <v>Vyplň údaj</v>
      </c>
      <c r="G91" s="43"/>
      <c r="H91" s="43"/>
      <c r="I91" s="35" t="s">
        <v>34</v>
      </c>
      <c r="J91" s="39" t="str">
        <f>E24</f>
        <v>OTRUBA &amp; PARTNER, s.r.o.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0" customFormat="1" ht="29.28" customHeight="1">
      <c r="A93" s="174"/>
      <c r="B93" s="175"/>
      <c r="C93" s="176" t="s">
        <v>116</v>
      </c>
      <c r="D93" s="177" t="s">
        <v>57</v>
      </c>
      <c r="E93" s="177" t="s">
        <v>53</v>
      </c>
      <c r="F93" s="177" t="s">
        <v>54</v>
      </c>
      <c r="G93" s="177" t="s">
        <v>117</v>
      </c>
      <c r="H93" s="177" t="s">
        <v>118</v>
      </c>
      <c r="I93" s="177" t="s">
        <v>119</v>
      </c>
      <c r="J93" s="177" t="s">
        <v>112</v>
      </c>
      <c r="K93" s="178" t="s">
        <v>120</v>
      </c>
      <c r="L93" s="179"/>
      <c r="M93" s="95" t="s">
        <v>19</v>
      </c>
      <c r="N93" s="96" t="s">
        <v>42</v>
      </c>
      <c r="O93" s="96" t="s">
        <v>121</v>
      </c>
      <c r="P93" s="96" t="s">
        <v>122</v>
      </c>
      <c r="Q93" s="96" t="s">
        <v>123</v>
      </c>
      <c r="R93" s="96" t="s">
        <v>124</v>
      </c>
      <c r="S93" s="96" t="s">
        <v>125</v>
      </c>
      <c r="T93" s="97" t="s">
        <v>126</v>
      </c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="2" customFormat="1" ht="22.8" customHeight="1">
      <c r="A94" s="41"/>
      <c r="B94" s="42"/>
      <c r="C94" s="102" t="s">
        <v>127</v>
      </c>
      <c r="D94" s="43"/>
      <c r="E94" s="43"/>
      <c r="F94" s="43"/>
      <c r="G94" s="43"/>
      <c r="H94" s="43"/>
      <c r="I94" s="43"/>
      <c r="J94" s="180">
        <f>BK94</f>
        <v>0</v>
      </c>
      <c r="K94" s="43"/>
      <c r="L94" s="47"/>
      <c r="M94" s="98"/>
      <c r="N94" s="181"/>
      <c r="O94" s="99"/>
      <c r="P94" s="182">
        <f>P95+P158</f>
        <v>0</v>
      </c>
      <c r="Q94" s="99"/>
      <c r="R94" s="182">
        <f>R95+R158</f>
        <v>13.241805979999999</v>
      </c>
      <c r="S94" s="99"/>
      <c r="T94" s="183">
        <f>T95+T158</f>
        <v>0.72035680000000002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113</v>
      </c>
      <c r="BK94" s="184">
        <f>BK95+BK158</f>
        <v>0</v>
      </c>
    </row>
    <row r="95" s="11" customFormat="1" ht="25.92" customHeight="1">
      <c r="A95" s="11"/>
      <c r="B95" s="185"/>
      <c r="C95" s="186"/>
      <c r="D95" s="187" t="s">
        <v>71</v>
      </c>
      <c r="E95" s="188" t="s">
        <v>192</v>
      </c>
      <c r="F95" s="188" t="s">
        <v>193</v>
      </c>
      <c r="G95" s="186"/>
      <c r="H95" s="186"/>
      <c r="I95" s="189"/>
      <c r="J95" s="190">
        <f>BK95</f>
        <v>0</v>
      </c>
      <c r="K95" s="186"/>
      <c r="L95" s="191"/>
      <c r="M95" s="192"/>
      <c r="N95" s="193"/>
      <c r="O95" s="193"/>
      <c r="P95" s="194">
        <f>P96+P119+P144+P155</f>
        <v>0</v>
      </c>
      <c r="Q95" s="193"/>
      <c r="R95" s="194">
        <f>R96+R119+R144+R155</f>
        <v>0.13622084000000001</v>
      </c>
      <c r="S95" s="193"/>
      <c r="T95" s="195">
        <f>T96+T119+T144+T155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6" t="s">
        <v>80</v>
      </c>
      <c r="AT95" s="197" t="s">
        <v>71</v>
      </c>
      <c r="AU95" s="197" t="s">
        <v>72</v>
      </c>
      <c r="AY95" s="196" t="s">
        <v>130</v>
      </c>
      <c r="BK95" s="198">
        <f>BK96+BK119+BK144+BK155</f>
        <v>0</v>
      </c>
    </row>
    <row r="96" s="11" customFormat="1" ht="22.8" customHeight="1">
      <c r="A96" s="11"/>
      <c r="B96" s="185"/>
      <c r="C96" s="186"/>
      <c r="D96" s="187" t="s">
        <v>71</v>
      </c>
      <c r="E96" s="223" t="s">
        <v>151</v>
      </c>
      <c r="F96" s="223" t="s">
        <v>194</v>
      </c>
      <c r="G96" s="186"/>
      <c r="H96" s="186"/>
      <c r="I96" s="189"/>
      <c r="J96" s="224">
        <f>BK96</f>
        <v>0</v>
      </c>
      <c r="K96" s="186"/>
      <c r="L96" s="191"/>
      <c r="M96" s="192"/>
      <c r="N96" s="193"/>
      <c r="O96" s="193"/>
      <c r="P96" s="194">
        <f>P97</f>
        <v>0</v>
      </c>
      <c r="Q96" s="193"/>
      <c r="R96" s="194">
        <f>R97</f>
        <v>0.13622084000000001</v>
      </c>
      <c r="S96" s="193"/>
      <c r="T96" s="195">
        <f>T97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96" t="s">
        <v>80</v>
      </c>
      <c r="AT96" s="197" t="s">
        <v>71</v>
      </c>
      <c r="AU96" s="197" t="s">
        <v>80</v>
      </c>
      <c r="AY96" s="196" t="s">
        <v>130</v>
      </c>
      <c r="BK96" s="198">
        <f>BK97</f>
        <v>0</v>
      </c>
    </row>
    <row r="97" s="11" customFormat="1" ht="20.88" customHeight="1">
      <c r="A97" s="11"/>
      <c r="B97" s="185"/>
      <c r="C97" s="186"/>
      <c r="D97" s="187" t="s">
        <v>71</v>
      </c>
      <c r="E97" s="223" t="s">
        <v>195</v>
      </c>
      <c r="F97" s="223" t="s">
        <v>196</v>
      </c>
      <c r="G97" s="186"/>
      <c r="H97" s="186"/>
      <c r="I97" s="189"/>
      <c r="J97" s="224">
        <f>BK97</f>
        <v>0</v>
      </c>
      <c r="K97" s="186"/>
      <c r="L97" s="191"/>
      <c r="M97" s="192"/>
      <c r="N97" s="193"/>
      <c r="O97" s="193"/>
      <c r="P97" s="194">
        <f>SUM(P98:P118)</f>
        <v>0</v>
      </c>
      <c r="Q97" s="193"/>
      <c r="R97" s="194">
        <f>SUM(R98:R118)</f>
        <v>0.13622084000000001</v>
      </c>
      <c r="S97" s="193"/>
      <c r="T97" s="195">
        <f>SUM(T98:T118)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6" t="s">
        <v>80</v>
      </c>
      <c r="AT97" s="197" t="s">
        <v>71</v>
      </c>
      <c r="AU97" s="197" t="s">
        <v>82</v>
      </c>
      <c r="AY97" s="196" t="s">
        <v>130</v>
      </c>
      <c r="BK97" s="198">
        <f>SUM(BK98:BK118)</f>
        <v>0</v>
      </c>
    </row>
    <row r="98" s="2" customFormat="1" ht="16.5" customHeight="1">
      <c r="A98" s="41"/>
      <c r="B98" s="42"/>
      <c r="C98" s="199" t="s">
        <v>80</v>
      </c>
      <c r="D98" s="199" t="s">
        <v>131</v>
      </c>
      <c r="E98" s="200" t="s">
        <v>197</v>
      </c>
      <c r="F98" s="201" t="s">
        <v>198</v>
      </c>
      <c r="G98" s="202" t="s">
        <v>199</v>
      </c>
      <c r="H98" s="203">
        <v>13.368</v>
      </c>
      <c r="I98" s="204"/>
      <c r="J98" s="205">
        <f>ROUND(I98*H98,2)</f>
        <v>0</v>
      </c>
      <c r="K98" s="201" t="s">
        <v>200</v>
      </c>
      <c r="L98" s="47"/>
      <c r="M98" s="206" t="s">
        <v>19</v>
      </c>
      <c r="N98" s="207" t="s">
        <v>43</v>
      </c>
      <c r="O98" s="87"/>
      <c r="P98" s="208">
        <f>O98*H98</f>
        <v>0</v>
      </c>
      <c r="Q98" s="208">
        <v>0.00020000000000000001</v>
      </c>
      <c r="R98" s="208">
        <f>Q98*H98</f>
        <v>0.0026736000000000004</v>
      </c>
      <c r="S98" s="208">
        <v>0</v>
      </c>
      <c r="T98" s="20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0" t="s">
        <v>144</v>
      </c>
      <c r="AT98" s="210" t="s">
        <v>131</v>
      </c>
      <c r="AU98" s="210" t="s">
        <v>140</v>
      </c>
      <c r="AY98" s="20" t="s">
        <v>130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20" t="s">
        <v>80</v>
      </c>
      <c r="BK98" s="211">
        <f>ROUND(I98*H98,2)</f>
        <v>0</v>
      </c>
      <c r="BL98" s="20" t="s">
        <v>144</v>
      </c>
      <c r="BM98" s="210" t="s">
        <v>648</v>
      </c>
    </row>
    <row r="99" s="2" customFormat="1">
      <c r="A99" s="41"/>
      <c r="B99" s="42"/>
      <c r="C99" s="43"/>
      <c r="D99" s="225" t="s">
        <v>202</v>
      </c>
      <c r="E99" s="43"/>
      <c r="F99" s="226" t="s">
        <v>203</v>
      </c>
      <c r="G99" s="43"/>
      <c r="H99" s="43"/>
      <c r="I99" s="227"/>
      <c r="J99" s="43"/>
      <c r="K99" s="43"/>
      <c r="L99" s="47"/>
      <c r="M99" s="228"/>
      <c r="N99" s="229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202</v>
      </c>
      <c r="AU99" s="20" t="s">
        <v>140</v>
      </c>
    </row>
    <row r="100" s="2" customFormat="1" ht="37.8" customHeight="1">
      <c r="A100" s="41"/>
      <c r="B100" s="42"/>
      <c r="C100" s="199" t="s">
        <v>82</v>
      </c>
      <c r="D100" s="199" t="s">
        <v>131</v>
      </c>
      <c r="E100" s="200" t="s">
        <v>204</v>
      </c>
      <c r="F100" s="201" t="s">
        <v>205</v>
      </c>
      <c r="G100" s="202" t="s">
        <v>199</v>
      </c>
      <c r="H100" s="203">
        <v>8.9120000000000008</v>
      </c>
      <c r="I100" s="204"/>
      <c r="J100" s="205">
        <f>ROUND(I100*H100,2)</f>
        <v>0</v>
      </c>
      <c r="K100" s="201" t="s">
        <v>200</v>
      </c>
      <c r="L100" s="47"/>
      <c r="M100" s="206" t="s">
        <v>19</v>
      </c>
      <c r="N100" s="207" t="s">
        <v>43</v>
      </c>
      <c r="O100" s="87"/>
      <c r="P100" s="208">
        <f>O100*H100</f>
        <v>0</v>
      </c>
      <c r="Q100" s="208">
        <v>0.0085199999999999998</v>
      </c>
      <c r="R100" s="208">
        <f>Q100*H100</f>
        <v>0.07593024000000001</v>
      </c>
      <c r="S100" s="208">
        <v>0</v>
      </c>
      <c r="T100" s="20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0" t="s">
        <v>144</v>
      </c>
      <c r="AT100" s="210" t="s">
        <v>131</v>
      </c>
      <c r="AU100" s="210" t="s">
        <v>140</v>
      </c>
      <c r="AY100" s="20" t="s">
        <v>130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20" t="s">
        <v>80</v>
      </c>
      <c r="BK100" s="211">
        <f>ROUND(I100*H100,2)</f>
        <v>0</v>
      </c>
      <c r="BL100" s="20" t="s">
        <v>144</v>
      </c>
      <c r="BM100" s="210" t="s">
        <v>649</v>
      </c>
    </row>
    <row r="101" s="2" customFormat="1">
      <c r="A101" s="41"/>
      <c r="B101" s="42"/>
      <c r="C101" s="43"/>
      <c r="D101" s="225" t="s">
        <v>202</v>
      </c>
      <c r="E101" s="43"/>
      <c r="F101" s="226" t="s">
        <v>207</v>
      </c>
      <c r="G101" s="43"/>
      <c r="H101" s="43"/>
      <c r="I101" s="227"/>
      <c r="J101" s="43"/>
      <c r="K101" s="43"/>
      <c r="L101" s="47"/>
      <c r="M101" s="228"/>
      <c r="N101" s="22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202</v>
      </c>
      <c r="AU101" s="20" t="s">
        <v>140</v>
      </c>
    </row>
    <row r="102" s="13" customFormat="1">
      <c r="A102" s="13"/>
      <c r="B102" s="230"/>
      <c r="C102" s="231"/>
      <c r="D102" s="232" t="s">
        <v>208</v>
      </c>
      <c r="E102" s="233" t="s">
        <v>19</v>
      </c>
      <c r="F102" s="234" t="s">
        <v>209</v>
      </c>
      <c r="G102" s="231"/>
      <c r="H102" s="233" t="s">
        <v>19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208</v>
      </c>
      <c r="AU102" s="240" t="s">
        <v>140</v>
      </c>
      <c r="AV102" s="13" t="s">
        <v>80</v>
      </c>
      <c r="AW102" s="13" t="s">
        <v>33</v>
      </c>
      <c r="AX102" s="13" t="s">
        <v>72</v>
      </c>
      <c r="AY102" s="240" t="s">
        <v>130</v>
      </c>
    </row>
    <row r="103" s="13" customFormat="1">
      <c r="A103" s="13"/>
      <c r="B103" s="230"/>
      <c r="C103" s="231"/>
      <c r="D103" s="232" t="s">
        <v>208</v>
      </c>
      <c r="E103" s="233" t="s">
        <v>19</v>
      </c>
      <c r="F103" s="234" t="s">
        <v>210</v>
      </c>
      <c r="G103" s="231"/>
      <c r="H103" s="233" t="s">
        <v>19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208</v>
      </c>
      <c r="AU103" s="240" t="s">
        <v>140</v>
      </c>
      <c r="AV103" s="13" t="s">
        <v>80</v>
      </c>
      <c r="AW103" s="13" t="s">
        <v>33</v>
      </c>
      <c r="AX103" s="13" t="s">
        <v>72</v>
      </c>
      <c r="AY103" s="240" t="s">
        <v>130</v>
      </c>
    </row>
    <row r="104" s="14" customFormat="1">
      <c r="A104" s="14"/>
      <c r="B104" s="241"/>
      <c r="C104" s="242"/>
      <c r="D104" s="232" t="s">
        <v>208</v>
      </c>
      <c r="E104" s="243" t="s">
        <v>19</v>
      </c>
      <c r="F104" s="244" t="s">
        <v>650</v>
      </c>
      <c r="G104" s="242"/>
      <c r="H104" s="245">
        <v>8.9120000000000008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208</v>
      </c>
      <c r="AU104" s="251" t="s">
        <v>140</v>
      </c>
      <c r="AV104" s="14" t="s">
        <v>82</v>
      </c>
      <c r="AW104" s="14" t="s">
        <v>33</v>
      </c>
      <c r="AX104" s="14" t="s">
        <v>72</v>
      </c>
      <c r="AY104" s="251" t="s">
        <v>130</v>
      </c>
    </row>
    <row r="105" s="15" customFormat="1">
      <c r="A105" s="15"/>
      <c r="B105" s="252"/>
      <c r="C105" s="253"/>
      <c r="D105" s="232" t="s">
        <v>208</v>
      </c>
      <c r="E105" s="254" t="s">
        <v>19</v>
      </c>
      <c r="F105" s="255" t="s">
        <v>212</v>
      </c>
      <c r="G105" s="253"/>
      <c r="H105" s="256">
        <v>8.9120000000000008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2" t="s">
        <v>208</v>
      </c>
      <c r="AU105" s="262" t="s">
        <v>140</v>
      </c>
      <c r="AV105" s="15" t="s">
        <v>144</v>
      </c>
      <c r="AW105" s="15" t="s">
        <v>33</v>
      </c>
      <c r="AX105" s="15" t="s">
        <v>80</v>
      </c>
      <c r="AY105" s="262" t="s">
        <v>130</v>
      </c>
    </row>
    <row r="106" s="2" customFormat="1" ht="16.5" customHeight="1">
      <c r="A106" s="41"/>
      <c r="B106" s="42"/>
      <c r="C106" s="263" t="s">
        <v>140</v>
      </c>
      <c r="D106" s="263" t="s">
        <v>213</v>
      </c>
      <c r="E106" s="264" t="s">
        <v>214</v>
      </c>
      <c r="F106" s="265" t="s">
        <v>215</v>
      </c>
      <c r="G106" s="266" t="s">
        <v>199</v>
      </c>
      <c r="H106" s="267">
        <v>9.3580000000000005</v>
      </c>
      <c r="I106" s="268"/>
      <c r="J106" s="269">
        <f>ROUND(I106*H106,2)</f>
        <v>0</v>
      </c>
      <c r="K106" s="265" t="s">
        <v>200</v>
      </c>
      <c r="L106" s="270"/>
      <c r="M106" s="271" t="s">
        <v>19</v>
      </c>
      <c r="N106" s="272" t="s">
        <v>43</v>
      </c>
      <c r="O106" s="87"/>
      <c r="P106" s="208">
        <f>O106*H106</f>
        <v>0</v>
      </c>
      <c r="Q106" s="208">
        <v>0.0023</v>
      </c>
      <c r="R106" s="208">
        <f>Q106*H106</f>
        <v>0.021523400000000002</v>
      </c>
      <c r="S106" s="208">
        <v>0</v>
      </c>
      <c r="T106" s="20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0" t="s">
        <v>159</v>
      </c>
      <c r="AT106" s="210" t="s">
        <v>213</v>
      </c>
      <c r="AU106" s="210" t="s">
        <v>140</v>
      </c>
      <c r="AY106" s="20" t="s">
        <v>130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20" t="s">
        <v>80</v>
      </c>
      <c r="BK106" s="211">
        <f>ROUND(I106*H106,2)</f>
        <v>0</v>
      </c>
      <c r="BL106" s="20" t="s">
        <v>144</v>
      </c>
      <c r="BM106" s="210" t="s">
        <v>651</v>
      </c>
    </row>
    <row r="107" s="13" customFormat="1">
      <c r="A107" s="13"/>
      <c r="B107" s="230"/>
      <c r="C107" s="231"/>
      <c r="D107" s="232" t="s">
        <v>208</v>
      </c>
      <c r="E107" s="233" t="s">
        <v>19</v>
      </c>
      <c r="F107" s="234" t="s">
        <v>217</v>
      </c>
      <c r="G107" s="231"/>
      <c r="H107" s="233" t="s">
        <v>19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208</v>
      </c>
      <c r="AU107" s="240" t="s">
        <v>140</v>
      </c>
      <c r="AV107" s="13" t="s">
        <v>80</v>
      </c>
      <c r="AW107" s="13" t="s">
        <v>33</v>
      </c>
      <c r="AX107" s="13" t="s">
        <v>72</v>
      </c>
      <c r="AY107" s="240" t="s">
        <v>130</v>
      </c>
    </row>
    <row r="108" s="13" customFormat="1">
      <c r="A108" s="13"/>
      <c r="B108" s="230"/>
      <c r="C108" s="231"/>
      <c r="D108" s="232" t="s">
        <v>208</v>
      </c>
      <c r="E108" s="233" t="s">
        <v>19</v>
      </c>
      <c r="F108" s="234" t="s">
        <v>209</v>
      </c>
      <c r="G108" s="231"/>
      <c r="H108" s="233" t="s">
        <v>19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208</v>
      </c>
      <c r="AU108" s="240" t="s">
        <v>140</v>
      </c>
      <c r="AV108" s="13" t="s">
        <v>80</v>
      </c>
      <c r="AW108" s="13" t="s">
        <v>33</v>
      </c>
      <c r="AX108" s="13" t="s">
        <v>72</v>
      </c>
      <c r="AY108" s="240" t="s">
        <v>130</v>
      </c>
    </row>
    <row r="109" s="13" customFormat="1">
      <c r="A109" s="13"/>
      <c r="B109" s="230"/>
      <c r="C109" s="231"/>
      <c r="D109" s="232" t="s">
        <v>208</v>
      </c>
      <c r="E109" s="233" t="s">
        <v>19</v>
      </c>
      <c r="F109" s="234" t="s">
        <v>210</v>
      </c>
      <c r="G109" s="231"/>
      <c r="H109" s="233" t="s">
        <v>19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208</v>
      </c>
      <c r="AU109" s="240" t="s">
        <v>140</v>
      </c>
      <c r="AV109" s="13" t="s">
        <v>80</v>
      </c>
      <c r="AW109" s="13" t="s">
        <v>33</v>
      </c>
      <c r="AX109" s="13" t="s">
        <v>72</v>
      </c>
      <c r="AY109" s="240" t="s">
        <v>130</v>
      </c>
    </row>
    <row r="110" s="14" customFormat="1">
      <c r="A110" s="14"/>
      <c r="B110" s="241"/>
      <c r="C110" s="242"/>
      <c r="D110" s="232" t="s">
        <v>208</v>
      </c>
      <c r="E110" s="243" t="s">
        <v>19</v>
      </c>
      <c r="F110" s="244" t="s">
        <v>650</v>
      </c>
      <c r="G110" s="242"/>
      <c r="H110" s="245">
        <v>8.9120000000000008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208</v>
      </c>
      <c r="AU110" s="251" t="s">
        <v>140</v>
      </c>
      <c r="AV110" s="14" t="s">
        <v>82</v>
      </c>
      <c r="AW110" s="14" t="s">
        <v>33</v>
      </c>
      <c r="AX110" s="14" t="s">
        <v>72</v>
      </c>
      <c r="AY110" s="251" t="s">
        <v>130</v>
      </c>
    </row>
    <row r="111" s="15" customFormat="1">
      <c r="A111" s="15"/>
      <c r="B111" s="252"/>
      <c r="C111" s="253"/>
      <c r="D111" s="232" t="s">
        <v>208</v>
      </c>
      <c r="E111" s="254" t="s">
        <v>19</v>
      </c>
      <c r="F111" s="255" t="s">
        <v>212</v>
      </c>
      <c r="G111" s="253"/>
      <c r="H111" s="256">
        <v>8.9120000000000008</v>
      </c>
      <c r="I111" s="257"/>
      <c r="J111" s="253"/>
      <c r="K111" s="253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208</v>
      </c>
      <c r="AU111" s="262" t="s">
        <v>140</v>
      </c>
      <c r="AV111" s="15" t="s">
        <v>144</v>
      </c>
      <c r="AW111" s="15" t="s">
        <v>33</v>
      </c>
      <c r="AX111" s="15" t="s">
        <v>80</v>
      </c>
      <c r="AY111" s="262" t="s">
        <v>130</v>
      </c>
    </row>
    <row r="112" s="14" customFormat="1">
      <c r="A112" s="14"/>
      <c r="B112" s="241"/>
      <c r="C112" s="242"/>
      <c r="D112" s="232" t="s">
        <v>208</v>
      </c>
      <c r="E112" s="242"/>
      <c r="F112" s="244" t="s">
        <v>652</v>
      </c>
      <c r="G112" s="242"/>
      <c r="H112" s="245">
        <v>9.3580000000000005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208</v>
      </c>
      <c r="AU112" s="251" t="s">
        <v>140</v>
      </c>
      <c r="AV112" s="14" t="s">
        <v>82</v>
      </c>
      <c r="AW112" s="14" t="s">
        <v>4</v>
      </c>
      <c r="AX112" s="14" t="s">
        <v>80</v>
      </c>
      <c r="AY112" s="251" t="s">
        <v>130</v>
      </c>
    </row>
    <row r="113" s="2" customFormat="1" ht="24.15" customHeight="1">
      <c r="A113" s="41"/>
      <c r="B113" s="42"/>
      <c r="C113" s="199" t="s">
        <v>144</v>
      </c>
      <c r="D113" s="199" t="s">
        <v>131</v>
      </c>
      <c r="E113" s="200" t="s">
        <v>219</v>
      </c>
      <c r="F113" s="201" t="s">
        <v>220</v>
      </c>
      <c r="G113" s="202" t="s">
        <v>199</v>
      </c>
      <c r="H113" s="203">
        <v>13.368</v>
      </c>
      <c r="I113" s="204"/>
      <c r="J113" s="205">
        <f>ROUND(I113*H113,2)</f>
        <v>0</v>
      </c>
      <c r="K113" s="201" t="s">
        <v>200</v>
      </c>
      <c r="L113" s="47"/>
      <c r="M113" s="206" t="s">
        <v>19</v>
      </c>
      <c r="N113" s="207" t="s">
        <v>43</v>
      </c>
      <c r="O113" s="87"/>
      <c r="P113" s="208">
        <f>O113*H113</f>
        <v>0</v>
      </c>
      <c r="Q113" s="208">
        <v>0.0027000000000000001</v>
      </c>
      <c r="R113" s="208">
        <f>Q113*H113</f>
        <v>0.036093600000000003</v>
      </c>
      <c r="S113" s="208">
        <v>0</v>
      </c>
      <c r="T113" s="20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0" t="s">
        <v>144</v>
      </c>
      <c r="AT113" s="210" t="s">
        <v>131</v>
      </c>
      <c r="AU113" s="210" t="s">
        <v>140</v>
      </c>
      <c r="AY113" s="20" t="s">
        <v>130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0" t="s">
        <v>80</v>
      </c>
      <c r="BK113" s="211">
        <f>ROUND(I113*H113,2)</f>
        <v>0</v>
      </c>
      <c r="BL113" s="20" t="s">
        <v>144</v>
      </c>
      <c r="BM113" s="210" t="s">
        <v>653</v>
      </c>
    </row>
    <row r="114" s="2" customFormat="1">
      <c r="A114" s="41"/>
      <c r="B114" s="42"/>
      <c r="C114" s="43"/>
      <c r="D114" s="225" t="s">
        <v>202</v>
      </c>
      <c r="E114" s="43"/>
      <c r="F114" s="226" t="s">
        <v>222</v>
      </c>
      <c r="G114" s="43"/>
      <c r="H114" s="43"/>
      <c r="I114" s="227"/>
      <c r="J114" s="43"/>
      <c r="K114" s="43"/>
      <c r="L114" s="47"/>
      <c r="M114" s="228"/>
      <c r="N114" s="229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202</v>
      </c>
      <c r="AU114" s="20" t="s">
        <v>140</v>
      </c>
    </row>
    <row r="115" s="13" customFormat="1">
      <c r="A115" s="13"/>
      <c r="B115" s="230"/>
      <c r="C115" s="231"/>
      <c r="D115" s="232" t="s">
        <v>208</v>
      </c>
      <c r="E115" s="233" t="s">
        <v>19</v>
      </c>
      <c r="F115" s="234" t="s">
        <v>209</v>
      </c>
      <c r="G115" s="231"/>
      <c r="H115" s="233" t="s">
        <v>19</v>
      </c>
      <c r="I115" s="235"/>
      <c r="J115" s="231"/>
      <c r="K115" s="231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208</v>
      </c>
      <c r="AU115" s="240" t="s">
        <v>140</v>
      </c>
      <c r="AV115" s="13" t="s">
        <v>80</v>
      </c>
      <c r="AW115" s="13" t="s">
        <v>33</v>
      </c>
      <c r="AX115" s="13" t="s">
        <v>72</v>
      </c>
      <c r="AY115" s="240" t="s">
        <v>130</v>
      </c>
    </row>
    <row r="116" s="13" customFormat="1">
      <c r="A116" s="13"/>
      <c r="B116" s="230"/>
      <c r="C116" s="231"/>
      <c r="D116" s="232" t="s">
        <v>208</v>
      </c>
      <c r="E116" s="233" t="s">
        <v>19</v>
      </c>
      <c r="F116" s="234" t="s">
        <v>210</v>
      </c>
      <c r="G116" s="231"/>
      <c r="H116" s="233" t="s">
        <v>19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208</v>
      </c>
      <c r="AU116" s="240" t="s">
        <v>140</v>
      </c>
      <c r="AV116" s="13" t="s">
        <v>80</v>
      </c>
      <c r="AW116" s="13" t="s">
        <v>33</v>
      </c>
      <c r="AX116" s="13" t="s">
        <v>72</v>
      </c>
      <c r="AY116" s="240" t="s">
        <v>130</v>
      </c>
    </row>
    <row r="117" s="14" customFormat="1">
      <c r="A117" s="14"/>
      <c r="B117" s="241"/>
      <c r="C117" s="242"/>
      <c r="D117" s="232" t="s">
        <v>208</v>
      </c>
      <c r="E117" s="243" t="s">
        <v>19</v>
      </c>
      <c r="F117" s="244" t="s">
        <v>654</v>
      </c>
      <c r="G117" s="242"/>
      <c r="H117" s="245">
        <v>13.368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208</v>
      </c>
      <c r="AU117" s="251" t="s">
        <v>140</v>
      </c>
      <c r="AV117" s="14" t="s">
        <v>82</v>
      </c>
      <c r="AW117" s="14" t="s">
        <v>33</v>
      </c>
      <c r="AX117" s="14" t="s">
        <v>72</v>
      </c>
      <c r="AY117" s="251" t="s">
        <v>130</v>
      </c>
    </row>
    <row r="118" s="15" customFormat="1">
      <c r="A118" s="15"/>
      <c r="B118" s="252"/>
      <c r="C118" s="253"/>
      <c r="D118" s="232" t="s">
        <v>208</v>
      </c>
      <c r="E118" s="254" t="s">
        <v>19</v>
      </c>
      <c r="F118" s="255" t="s">
        <v>212</v>
      </c>
      <c r="G118" s="253"/>
      <c r="H118" s="256">
        <v>13.368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2" t="s">
        <v>208</v>
      </c>
      <c r="AU118" s="262" t="s">
        <v>140</v>
      </c>
      <c r="AV118" s="15" t="s">
        <v>144</v>
      </c>
      <c r="AW118" s="15" t="s">
        <v>33</v>
      </c>
      <c r="AX118" s="15" t="s">
        <v>80</v>
      </c>
      <c r="AY118" s="262" t="s">
        <v>130</v>
      </c>
    </row>
    <row r="119" s="11" customFormat="1" ht="22.8" customHeight="1">
      <c r="A119" s="11"/>
      <c r="B119" s="185"/>
      <c r="C119" s="186"/>
      <c r="D119" s="187" t="s">
        <v>71</v>
      </c>
      <c r="E119" s="223" t="s">
        <v>164</v>
      </c>
      <c r="F119" s="223" t="s">
        <v>224</v>
      </c>
      <c r="G119" s="186"/>
      <c r="H119" s="186"/>
      <c r="I119" s="189"/>
      <c r="J119" s="224">
        <f>BK119</f>
        <v>0</v>
      </c>
      <c r="K119" s="186"/>
      <c r="L119" s="191"/>
      <c r="M119" s="192"/>
      <c r="N119" s="193"/>
      <c r="O119" s="193"/>
      <c r="P119" s="194">
        <f>P120+P141</f>
        <v>0</v>
      </c>
      <c r="Q119" s="193"/>
      <c r="R119" s="194">
        <f>R120+R141</f>
        <v>0</v>
      </c>
      <c r="S119" s="193"/>
      <c r="T119" s="195">
        <f>T120+T141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196" t="s">
        <v>80</v>
      </c>
      <c r="AT119" s="197" t="s">
        <v>71</v>
      </c>
      <c r="AU119" s="197" t="s">
        <v>80</v>
      </c>
      <c r="AY119" s="196" t="s">
        <v>130</v>
      </c>
      <c r="BK119" s="198">
        <f>BK120+BK141</f>
        <v>0</v>
      </c>
    </row>
    <row r="120" s="11" customFormat="1" ht="20.88" customHeight="1">
      <c r="A120" s="11"/>
      <c r="B120" s="185"/>
      <c r="C120" s="186"/>
      <c r="D120" s="187" t="s">
        <v>71</v>
      </c>
      <c r="E120" s="223" t="s">
        <v>225</v>
      </c>
      <c r="F120" s="223" t="s">
        <v>226</v>
      </c>
      <c r="G120" s="186"/>
      <c r="H120" s="186"/>
      <c r="I120" s="189"/>
      <c r="J120" s="224">
        <f>BK120</f>
        <v>0</v>
      </c>
      <c r="K120" s="186"/>
      <c r="L120" s="191"/>
      <c r="M120" s="192"/>
      <c r="N120" s="193"/>
      <c r="O120" s="193"/>
      <c r="P120" s="194">
        <f>SUM(P121:P140)</f>
        <v>0</v>
      </c>
      <c r="Q120" s="193"/>
      <c r="R120" s="194">
        <f>SUM(R121:R140)</f>
        <v>0</v>
      </c>
      <c r="S120" s="193"/>
      <c r="T120" s="195">
        <f>SUM(T121:T140)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6" t="s">
        <v>80</v>
      </c>
      <c r="AT120" s="197" t="s">
        <v>71</v>
      </c>
      <c r="AU120" s="197" t="s">
        <v>82</v>
      </c>
      <c r="AY120" s="196" t="s">
        <v>130</v>
      </c>
      <c r="BK120" s="198">
        <f>SUM(BK121:BK140)</f>
        <v>0</v>
      </c>
    </row>
    <row r="121" s="2" customFormat="1" ht="24.15" customHeight="1">
      <c r="A121" s="41"/>
      <c r="B121" s="42"/>
      <c r="C121" s="199" t="s">
        <v>129</v>
      </c>
      <c r="D121" s="199" t="s">
        <v>131</v>
      </c>
      <c r="E121" s="200" t="s">
        <v>227</v>
      </c>
      <c r="F121" s="201" t="s">
        <v>228</v>
      </c>
      <c r="G121" s="202" t="s">
        <v>199</v>
      </c>
      <c r="H121" s="203">
        <v>68.640000000000001</v>
      </c>
      <c r="I121" s="204"/>
      <c r="J121" s="205">
        <f>ROUND(I121*H121,2)</f>
        <v>0</v>
      </c>
      <c r="K121" s="201" t="s">
        <v>200</v>
      </c>
      <c r="L121" s="47"/>
      <c r="M121" s="206" t="s">
        <v>19</v>
      </c>
      <c r="N121" s="207" t="s">
        <v>43</v>
      </c>
      <c r="O121" s="87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0" t="s">
        <v>144</v>
      </c>
      <c r="AT121" s="210" t="s">
        <v>131</v>
      </c>
      <c r="AU121" s="210" t="s">
        <v>140</v>
      </c>
      <c r="AY121" s="20" t="s">
        <v>130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20" t="s">
        <v>80</v>
      </c>
      <c r="BK121" s="211">
        <f>ROUND(I121*H121,2)</f>
        <v>0</v>
      </c>
      <c r="BL121" s="20" t="s">
        <v>144</v>
      </c>
      <c r="BM121" s="210" t="s">
        <v>655</v>
      </c>
    </row>
    <row r="122" s="2" customFormat="1">
      <c r="A122" s="41"/>
      <c r="B122" s="42"/>
      <c r="C122" s="43"/>
      <c r="D122" s="225" t="s">
        <v>202</v>
      </c>
      <c r="E122" s="43"/>
      <c r="F122" s="226" t="s">
        <v>230</v>
      </c>
      <c r="G122" s="43"/>
      <c r="H122" s="43"/>
      <c r="I122" s="227"/>
      <c r="J122" s="43"/>
      <c r="K122" s="43"/>
      <c r="L122" s="47"/>
      <c r="M122" s="228"/>
      <c r="N122" s="22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202</v>
      </c>
      <c r="AU122" s="20" t="s">
        <v>140</v>
      </c>
    </row>
    <row r="123" s="14" customFormat="1">
      <c r="A123" s="14"/>
      <c r="B123" s="241"/>
      <c r="C123" s="242"/>
      <c r="D123" s="232" t="s">
        <v>208</v>
      </c>
      <c r="E123" s="243" t="s">
        <v>19</v>
      </c>
      <c r="F123" s="244" t="s">
        <v>656</v>
      </c>
      <c r="G123" s="242"/>
      <c r="H123" s="245">
        <v>68.640000000000001</v>
      </c>
      <c r="I123" s="246"/>
      <c r="J123" s="242"/>
      <c r="K123" s="242"/>
      <c r="L123" s="247"/>
      <c r="M123" s="248"/>
      <c r="N123" s="249"/>
      <c r="O123" s="249"/>
      <c r="P123" s="249"/>
      <c r="Q123" s="249"/>
      <c r="R123" s="249"/>
      <c r="S123" s="249"/>
      <c r="T123" s="25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1" t="s">
        <v>208</v>
      </c>
      <c r="AU123" s="251" t="s">
        <v>140</v>
      </c>
      <c r="AV123" s="14" t="s">
        <v>82</v>
      </c>
      <c r="AW123" s="14" t="s">
        <v>33</v>
      </c>
      <c r="AX123" s="14" t="s">
        <v>72</v>
      </c>
      <c r="AY123" s="251" t="s">
        <v>130</v>
      </c>
    </row>
    <row r="124" s="15" customFormat="1">
      <c r="A124" s="15"/>
      <c r="B124" s="252"/>
      <c r="C124" s="253"/>
      <c r="D124" s="232" t="s">
        <v>208</v>
      </c>
      <c r="E124" s="254" t="s">
        <v>19</v>
      </c>
      <c r="F124" s="255" t="s">
        <v>212</v>
      </c>
      <c r="G124" s="253"/>
      <c r="H124" s="256">
        <v>68.640000000000001</v>
      </c>
      <c r="I124" s="257"/>
      <c r="J124" s="253"/>
      <c r="K124" s="253"/>
      <c r="L124" s="258"/>
      <c r="M124" s="259"/>
      <c r="N124" s="260"/>
      <c r="O124" s="260"/>
      <c r="P124" s="260"/>
      <c r="Q124" s="260"/>
      <c r="R124" s="260"/>
      <c r="S124" s="260"/>
      <c r="T124" s="261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2" t="s">
        <v>208</v>
      </c>
      <c r="AU124" s="262" t="s">
        <v>140</v>
      </c>
      <c r="AV124" s="15" t="s">
        <v>144</v>
      </c>
      <c r="AW124" s="15" t="s">
        <v>33</v>
      </c>
      <c r="AX124" s="15" t="s">
        <v>80</v>
      </c>
      <c r="AY124" s="262" t="s">
        <v>130</v>
      </c>
    </row>
    <row r="125" s="2" customFormat="1" ht="24.15" customHeight="1">
      <c r="A125" s="41"/>
      <c r="B125" s="42"/>
      <c r="C125" s="199" t="s">
        <v>151</v>
      </c>
      <c r="D125" s="199" t="s">
        <v>131</v>
      </c>
      <c r="E125" s="200" t="s">
        <v>657</v>
      </c>
      <c r="F125" s="201" t="s">
        <v>658</v>
      </c>
      <c r="G125" s="202" t="s">
        <v>199</v>
      </c>
      <c r="H125" s="203">
        <v>956.51300000000003</v>
      </c>
      <c r="I125" s="204"/>
      <c r="J125" s="205">
        <f>ROUND(I125*H125,2)</f>
        <v>0</v>
      </c>
      <c r="K125" s="201" t="s">
        <v>200</v>
      </c>
      <c r="L125" s="47"/>
      <c r="M125" s="206" t="s">
        <v>19</v>
      </c>
      <c r="N125" s="207" t="s">
        <v>43</v>
      </c>
      <c r="O125" s="87"/>
      <c r="P125" s="208">
        <f>O125*H125</f>
        <v>0</v>
      </c>
      <c r="Q125" s="208">
        <v>0</v>
      </c>
      <c r="R125" s="208">
        <f>Q125*H125</f>
        <v>0</v>
      </c>
      <c r="S125" s="208">
        <v>0</v>
      </c>
      <c r="T125" s="209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0" t="s">
        <v>144</v>
      </c>
      <c r="AT125" s="210" t="s">
        <v>131</v>
      </c>
      <c r="AU125" s="210" t="s">
        <v>140</v>
      </c>
      <c r="AY125" s="20" t="s">
        <v>130</v>
      </c>
      <c r="BE125" s="211">
        <f>IF(N125="základní",J125,0)</f>
        <v>0</v>
      </c>
      <c r="BF125" s="211">
        <f>IF(N125="snížená",J125,0)</f>
        <v>0</v>
      </c>
      <c r="BG125" s="211">
        <f>IF(N125="zákl. přenesená",J125,0)</f>
        <v>0</v>
      </c>
      <c r="BH125" s="211">
        <f>IF(N125="sníž. přenesená",J125,0)</f>
        <v>0</v>
      </c>
      <c r="BI125" s="211">
        <f>IF(N125="nulová",J125,0)</f>
        <v>0</v>
      </c>
      <c r="BJ125" s="20" t="s">
        <v>80</v>
      </c>
      <c r="BK125" s="211">
        <f>ROUND(I125*H125,2)</f>
        <v>0</v>
      </c>
      <c r="BL125" s="20" t="s">
        <v>144</v>
      </c>
      <c r="BM125" s="210" t="s">
        <v>659</v>
      </c>
    </row>
    <row r="126" s="2" customFormat="1">
      <c r="A126" s="41"/>
      <c r="B126" s="42"/>
      <c r="C126" s="43"/>
      <c r="D126" s="225" t="s">
        <v>202</v>
      </c>
      <c r="E126" s="43"/>
      <c r="F126" s="226" t="s">
        <v>660</v>
      </c>
      <c r="G126" s="43"/>
      <c r="H126" s="43"/>
      <c r="I126" s="227"/>
      <c r="J126" s="43"/>
      <c r="K126" s="43"/>
      <c r="L126" s="47"/>
      <c r="M126" s="228"/>
      <c r="N126" s="229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202</v>
      </c>
      <c r="AU126" s="20" t="s">
        <v>140</v>
      </c>
    </row>
    <row r="127" s="14" customFormat="1">
      <c r="A127" s="14"/>
      <c r="B127" s="241"/>
      <c r="C127" s="242"/>
      <c r="D127" s="232" t="s">
        <v>208</v>
      </c>
      <c r="E127" s="243" t="s">
        <v>19</v>
      </c>
      <c r="F127" s="244" t="s">
        <v>661</v>
      </c>
      <c r="G127" s="242"/>
      <c r="H127" s="245">
        <v>956.51300000000003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1" t="s">
        <v>208</v>
      </c>
      <c r="AU127" s="251" t="s">
        <v>140</v>
      </c>
      <c r="AV127" s="14" t="s">
        <v>82</v>
      </c>
      <c r="AW127" s="14" t="s">
        <v>33</v>
      </c>
      <c r="AX127" s="14" t="s">
        <v>72</v>
      </c>
      <c r="AY127" s="251" t="s">
        <v>130</v>
      </c>
    </row>
    <row r="128" s="15" customFormat="1">
      <c r="A128" s="15"/>
      <c r="B128" s="252"/>
      <c r="C128" s="253"/>
      <c r="D128" s="232" t="s">
        <v>208</v>
      </c>
      <c r="E128" s="254" t="s">
        <v>19</v>
      </c>
      <c r="F128" s="255" t="s">
        <v>212</v>
      </c>
      <c r="G128" s="253"/>
      <c r="H128" s="256">
        <v>956.51300000000003</v>
      </c>
      <c r="I128" s="257"/>
      <c r="J128" s="253"/>
      <c r="K128" s="253"/>
      <c r="L128" s="258"/>
      <c r="M128" s="259"/>
      <c r="N128" s="260"/>
      <c r="O128" s="260"/>
      <c r="P128" s="260"/>
      <c r="Q128" s="260"/>
      <c r="R128" s="260"/>
      <c r="S128" s="260"/>
      <c r="T128" s="26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2" t="s">
        <v>208</v>
      </c>
      <c r="AU128" s="262" t="s">
        <v>140</v>
      </c>
      <c r="AV128" s="15" t="s">
        <v>144</v>
      </c>
      <c r="AW128" s="15" t="s">
        <v>33</v>
      </c>
      <c r="AX128" s="15" t="s">
        <v>80</v>
      </c>
      <c r="AY128" s="262" t="s">
        <v>130</v>
      </c>
    </row>
    <row r="129" s="2" customFormat="1" ht="24.15" customHeight="1">
      <c r="A129" s="41"/>
      <c r="B129" s="42"/>
      <c r="C129" s="199" t="s">
        <v>155</v>
      </c>
      <c r="D129" s="199" t="s">
        <v>131</v>
      </c>
      <c r="E129" s="200" t="s">
        <v>233</v>
      </c>
      <c r="F129" s="201" t="s">
        <v>234</v>
      </c>
      <c r="G129" s="202" t="s">
        <v>199</v>
      </c>
      <c r="H129" s="203">
        <v>2059.1999999999998</v>
      </c>
      <c r="I129" s="204"/>
      <c r="J129" s="205">
        <f>ROUND(I129*H129,2)</f>
        <v>0</v>
      </c>
      <c r="K129" s="201" t="s">
        <v>200</v>
      </c>
      <c r="L129" s="47"/>
      <c r="M129" s="206" t="s">
        <v>19</v>
      </c>
      <c r="N129" s="207" t="s">
        <v>43</v>
      </c>
      <c r="O129" s="87"/>
      <c r="P129" s="208">
        <f>O129*H129</f>
        <v>0</v>
      </c>
      <c r="Q129" s="208">
        <v>0</v>
      </c>
      <c r="R129" s="208">
        <f>Q129*H129</f>
        <v>0</v>
      </c>
      <c r="S129" s="208">
        <v>0</v>
      </c>
      <c r="T129" s="20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0" t="s">
        <v>144</v>
      </c>
      <c r="AT129" s="210" t="s">
        <v>131</v>
      </c>
      <c r="AU129" s="210" t="s">
        <v>140</v>
      </c>
      <c r="AY129" s="20" t="s">
        <v>130</v>
      </c>
      <c r="BE129" s="211">
        <f>IF(N129="základní",J129,0)</f>
        <v>0</v>
      </c>
      <c r="BF129" s="211">
        <f>IF(N129="snížená",J129,0)</f>
        <v>0</v>
      </c>
      <c r="BG129" s="211">
        <f>IF(N129="zákl. přenesená",J129,0)</f>
        <v>0</v>
      </c>
      <c r="BH129" s="211">
        <f>IF(N129="sníž. přenesená",J129,0)</f>
        <v>0</v>
      </c>
      <c r="BI129" s="211">
        <f>IF(N129="nulová",J129,0)</f>
        <v>0</v>
      </c>
      <c r="BJ129" s="20" t="s">
        <v>80</v>
      </c>
      <c r="BK129" s="211">
        <f>ROUND(I129*H129,2)</f>
        <v>0</v>
      </c>
      <c r="BL129" s="20" t="s">
        <v>144</v>
      </c>
      <c r="BM129" s="210" t="s">
        <v>662</v>
      </c>
    </row>
    <row r="130" s="2" customFormat="1">
      <c r="A130" s="41"/>
      <c r="B130" s="42"/>
      <c r="C130" s="43"/>
      <c r="D130" s="225" t="s">
        <v>202</v>
      </c>
      <c r="E130" s="43"/>
      <c r="F130" s="226" t="s">
        <v>236</v>
      </c>
      <c r="G130" s="43"/>
      <c r="H130" s="43"/>
      <c r="I130" s="227"/>
      <c r="J130" s="43"/>
      <c r="K130" s="43"/>
      <c r="L130" s="47"/>
      <c r="M130" s="228"/>
      <c r="N130" s="229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202</v>
      </c>
      <c r="AU130" s="20" t="s">
        <v>140</v>
      </c>
    </row>
    <row r="131" s="14" customFormat="1">
      <c r="A131" s="14"/>
      <c r="B131" s="241"/>
      <c r="C131" s="242"/>
      <c r="D131" s="232" t="s">
        <v>208</v>
      </c>
      <c r="E131" s="243" t="s">
        <v>19</v>
      </c>
      <c r="F131" s="244" t="s">
        <v>663</v>
      </c>
      <c r="G131" s="242"/>
      <c r="H131" s="245">
        <v>2059.1999999999998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1" t="s">
        <v>208</v>
      </c>
      <c r="AU131" s="251" t="s">
        <v>140</v>
      </c>
      <c r="AV131" s="14" t="s">
        <v>82</v>
      </c>
      <c r="AW131" s="14" t="s">
        <v>33</v>
      </c>
      <c r="AX131" s="14" t="s">
        <v>72</v>
      </c>
      <c r="AY131" s="251" t="s">
        <v>130</v>
      </c>
    </row>
    <row r="132" s="15" customFormat="1">
      <c r="A132" s="15"/>
      <c r="B132" s="252"/>
      <c r="C132" s="253"/>
      <c r="D132" s="232" t="s">
        <v>208</v>
      </c>
      <c r="E132" s="254" t="s">
        <v>19</v>
      </c>
      <c r="F132" s="255" t="s">
        <v>212</v>
      </c>
      <c r="G132" s="253"/>
      <c r="H132" s="256">
        <v>2059.1999999999998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2" t="s">
        <v>208</v>
      </c>
      <c r="AU132" s="262" t="s">
        <v>140</v>
      </c>
      <c r="AV132" s="15" t="s">
        <v>144</v>
      </c>
      <c r="AW132" s="15" t="s">
        <v>33</v>
      </c>
      <c r="AX132" s="15" t="s">
        <v>80</v>
      </c>
      <c r="AY132" s="262" t="s">
        <v>130</v>
      </c>
    </row>
    <row r="133" s="2" customFormat="1" ht="24.15" customHeight="1">
      <c r="A133" s="41"/>
      <c r="B133" s="42"/>
      <c r="C133" s="199" t="s">
        <v>159</v>
      </c>
      <c r="D133" s="199" t="s">
        <v>131</v>
      </c>
      <c r="E133" s="200" t="s">
        <v>664</v>
      </c>
      <c r="F133" s="201" t="s">
        <v>665</v>
      </c>
      <c r="G133" s="202" t="s">
        <v>199</v>
      </c>
      <c r="H133" s="203">
        <v>28695.389999999999</v>
      </c>
      <c r="I133" s="204"/>
      <c r="J133" s="205">
        <f>ROUND(I133*H133,2)</f>
        <v>0</v>
      </c>
      <c r="K133" s="201" t="s">
        <v>200</v>
      </c>
      <c r="L133" s="47"/>
      <c r="M133" s="206" t="s">
        <v>19</v>
      </c>
      <c r="N133" s="207" t="s">
        <v>43</v>
      </c>
      <c r="O133" s="87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0" t="s">
        <v>144</v>
      </c>
      <c r="AT133" s="210" t="s">
        <v>131</v>
      </c>
      <c r="AU133" s="210" t="s">
        <v>140</v>
      </c>
      <c r="AY133" s="20" t="s">
        <v>130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20" t="s">
        <v>80</v>
      </c>
      <c r="BK133" s="211">
        <f>ROUND(I133*H133,2)</f>
        <v>0</v>
      </c>
      <c r="BL133" s="20" t="s">
        <v>144</v>
      </c>
      <c r="BM133" s="210" t="s">
        <v>666</v>
      </c>
    </row>
    <row r="134" s="2" customFormat="1">
      <c r="A134" s="41"/>
      <c r="B134" s="42"/>
      <c r="C134" s="43"/>
      <c r="D134" s="225" t="s">
        <v>202</v>
      </c>
      <c r="E134" s="43"/>
      <c r="F134" s="226" t="s">
        <v>667</v>
      </c>
      <c r="G134" s="43"/>
      <c r="H134" s="43"/>
      <c r="I134" s="227"/>
      <c r="J134" s="43"/>
      <c r="K134" s="43"/>
      <c r="L134" s="47"/>
      <c r="M134" s="228"/>
      <c r="N134" s="229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202</v>
      </c>
      <c r="AU134" s="20" t="s">
        <v>140</v>
      </c>
    </row>
    <row r="135" s="14" customFormat="1">
      <c r="A135" s="14"/>
      <c r="B135" s="241"/>
      <c r="C135" s="242"/>
      <c r="D135" s="232" t="s">
        <v>208</v>
      </c>
      <c r="E135" s="243" t="s">
        <v>19</v>
      </c>
      <c r="F135" s="244" t="s">
        <v>668</v>
      </c>
      <c r="G135" s="242"/>
      <c r="H135" s="245">
        <v>28695.389999999999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1" t="s">
        <v>208</v>
      </c>
      <c r="AU135" s="251" t="s">
        <v>140</v>
      </c>
      <c r="AV135" s="14" t="s">
        <v>82</v>
      </c>
      <c r="AW135" s="14" t="s">
        <v>33</v>
      </c>
      <c r="AX135" s="14" t="s">
        <v>72</v>
      </c>
      <c r="AY135" s="251" t="s">
        <v>130</v>
      </c>
    </row>
    <row r="136" s="15" customFormat="1">
      <c r="A136" s="15"/>
      <c r="B136" s="252"/>
      <c r="C136" s="253"/>
      <c r="D136" s="232" t="s">
        <v>208</v>
      </c>
      <c r="E136" s="254" t="s">
        <v>19</v>
      </c>
      <c r="F136" s="255" t="s">
        <v>212</v>
      </c>
      <c r="G136" s="253"/>
      <c r="H136" s="256">
        <v>28695.389999999999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2" t="s">
        <v>208</v>
      </c>
      <c r="AU136" s="262" t="s">
        <v>140</v>
      </c>
      <c r="AV136" s="15" t="s">
        <v>144</v>
      </c>
      <c r="AW136" s="15" t="s">
        <v>33</v>
      </c>
      <c r="AX136" s="15" t="s">
        <v>80</v>
      </c>
      <c r="AY136" s="262" t="s">
        <v>130</v>
      </c>
    </row>
    <row r="137" s="2" customFormat="1" ht="24.15" customHeight="1">
      <c r="A137" s="41"/>
      <c r="B137" s="42"/>
      <c r="C137" s="199" t="s">
        <v>164</v>
      </c>
      <c r="D137" s="199" t="s">
        <v>131</v>
      </c>
      <c r="E137" s="200" t="s">
        <v>238</v>
      </c>
      <c r="F137" s="201" t="s">
        <v>239</v>
      </c>
      <c r="G137" s="202" t="s">
        <v>199</v>
      </c>
      <c r="H137" s="203">
        <v>68.640000000000001</v>
      </c>
      <c r="I137" s="204"/>
      <c r="J137" s="205">
        <f>ROUND(I137*H137,2)</f>
        <v>0</v>
      </c>
      <c r="K137" s="201" t="s">
        <v>200</v>
      </c>
      <c r="L137" s="47"/>
      <c r="M137" s="206" t="s">
        <v>19</v>
      </c>
      <c r="N137" s="207" t="s">
        <v>43</v>
      </c>
      <c r="O137" s="87"/>
      <c r="P137" s="208">
        <f>O137*H137</f>
        <v>0</v>
      </c>
      <c r="Q137" s="208">
        <v>0</v>
      </c>
      <c r="R137" s="208">
        <f>Q137*H137</f>
        <v>0</v>
      </c>
      <c r="S137" s="208">
        <v>0</v>
      </c>
      <c r="T137" s="209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0" t="s">
        <v>144</v>
      </c>
      <c r="AT137" s="210" t="s">
        <v>131</v>
      </c>
      <c r="AU137" s="210" t="s">
        <v>140</v>
      </c>
      <c r="AY137" s="20" t="s">
        <v>130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20" t="s">
        <v>80</v>
      </c>
      <c r="BK137" s="211">
        <f>ROUND(I137*H137,2)</f>
        <v>0</v>
      </c>
      <c r="BL137" s="20" t="s">
        <v>144</v>
      </c>
      <c r="BM137" s="210" t="s">
        <v>669</v>
      </c>
    </row>
    <row r="138" s="2" customFormat="1">
      <c r="A138" s="41"/>
      <c r="B138" s="42"/>
      <c r="C138" s="43"/>
      <c r="D138" s="225" t="s">
        <v>202</v>
      </c>
      <c r="E138" s="43"/>
      <c r="F138" s="226" t="s">
        <v>241</v>
      </c>
      <c r="G138" s="43"/>
      <c r="H138" s="43"/>
      <c r="I138" s="227"/>
      <c r="J138" s="43"/>
      <c r="K138" s="43"/>
      <c r="L138" s="47"/>
      <c r="M138" s="228"/>
      <c r="N138" s="229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202</v>
      </c>
      <c r="AU138" s="20" t="s">
        <v>140</v>
      </c>
    </row>
    <row r="139" s="2" customFormat="1" ht="24.15" customHeight="1">
      <c r="A139" s="41"/>
      <c r="B139" s="42"/>
      <c r="C139" s="199" t="s">
        <v>168</v>
      </c>
      <c r="D139" s="199" t="s">
        <v>131</v>
      </c>
      <c r="E139" s="200" t="s">
        <v>670</v>
      </c>
      <c r="F139" s="201" t="s">
        <v>671</v>
      </c>
      <c r="G139" s="202" t="s">
        <v>199</v>
      </c>
      <c r="H139" s="203">
        <v>956.51300000000003</v>
      </c>
      <c r="I139" s="204"/>
      <c r="J139" s="205">
        <f>ROUND(I139*H139,2)</f>
        <v>0</v>
      </c>
      <c r="K139" s="201" t="s">
        <v>200</v>
      </c>
      <c r="L139" s="47"/>
      <c r="M139" s="206" t="s">
        <v>19</v>
      </c>
      <c r="N139" s="207" t="s">
        <v>43</v>
      </c>
      <c r="O139" s="87"/>
      <c r="P139" s="208">
        <f>O139*H139</f>
        <v>0</v>
      </c>
      <c r="Q139" s="208">
        <v>0</v>
      </c>
      <c r="R139" s="208">
        <f>Q139*H139</f>
        <v>0</v>
      </c>
      <c r="S139" s="208">
        <v>0</v>
      </c>
      <c r="T139" s="20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0" t="s">
        <v>144</v>
      </c>
      <c r="AT139" s="210" t="s">
        <v>131</v>
      </c>
      <c r="AU139" s="210" t="s">
        <v>140</v>
      </c>
      <c r="AY139" s="20" t="s">
        <v>130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20" t="s">
        <v>80</v>
      </c>
      <c r="BK139" s="211">
        <f>ROUND(I139*H139,2)</f>
        <v>0</v>
      </c>
      <c r="BL139" s="20" t="s">
        <v>144</v>
      </c>
      <c r="BM139" s="210" t="s">
        <v>672</v>
      </c>
    </row>
    <row r="140" s="2" customFormat="1">
      <c r="A140" s="41"/>
      <c r="B140" s="42"/>
      <c r="C140" s="43"/>
      <c r="D140" s="225" t="s">
        <v>202</v>
      </c>
      <c r="E140" s="43"/>
      <c r="F140" s="226" t="s">
        <v>673</v>
      </c>
      <c r="G140" s="43"/>
      <c r="H140" s="43"/>
      <c r="I140" s="227"/>
      <c r="J140" s="43"/>
      <c r="K140" s="43"/>
      <c r="L140" s="47"/>
      <c r="M140" s="228"/>
      <c r="N140" s="229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202</v>
      </c>
      <c r="AU140" s="20" t="s">
        <v>140</v>
      </c>
    </row>
    <row r="141" s="11" customFormat="1" ht="20.88" customHeight="1">
      <c r="A141" s="11"/>
      <c r="B141" s="185"/>
      <c r="C141" s="186"/>
      <c r="D141" s="187" t="s">
        <v>71</v>
      </c>
      <c r="E141" s="223" t="s">
        <v>242</v>
      </c>
      <c r="F141" s="223" t="s">
        <v>243</v>
      </c>
      <c r="G141" s="186"/>
      <c r="H141" s="186"/>
      <c r="I141" s="189"/>
      <c r="J141" s="224">
        <f>BK141</f>
        <v>0</v>
      </c>
      <c r="K141" s="186"/>
      <c r="L141" s="191"/>
      <c r="M141" s="192"/>
      <c r="N141" s="193"/>
      <c r="O141" s="193"/>
      <c r="P141" s="194">
        <f>SUM(P142:P143)</f>
        <v>0</v>
      </c>
      <c r="Q141" s="193"/>
      <c r="R141" s="194">
        <f>SUM(R142:R143)</f>
        <v>0</v>
      </c>
      <c r="S141" s="193"/>
      <c r="T141" s="195">
        <f>SUM(T142:T143)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6" t="s">
        <v>80</v>
      </c>
      <c r="AT141" s="197" t="s">
        <v>71</v>
      </c>
      <c r="AU141" s="197" t="s">
        <v>82</v>
      </c>
      <c r="AY141" s="196" t="s">
        <v>130</v>
      </c>
      <c r="BK141" s="198">
        <f>SUM(BK142:BK143)</f>
        <v>0</v>
      </c>
    </row>
    <row r="142" s="2" customFormat="1" ht="16.5" customHeight="1">
      <c r="A142" s="41"/>
      <c r="B142" s="42"/>
      <c r="C142" s="199" t="s">
        <v>172</v>
      </c>
      <c r="D142" s="199" t="s">
        <v>131</v>
      </c>
      <c r="E142" s="200" t="s">
        <v>244</v>
      </c>
      <c r="F142" s="201" t="s">
        <v>245</v>
      </c>
      <c r="G142" s="202" t="s">
        <v>162</v>
      </c>
      <c r="H142" s="203">
        <v>1</v>
      </c>
      <c r="I142" s="204"/>
      <c r="J142" s="205">
        <f>ROUND(I142*H142,2)</f>
        <v>0</v>
      </c>
      <c r="K142" s="201" t="s">
        <v>19</v>
      </c>
      <c r="L142" s="47"/>
      <c r="M142" s="206" t="s">
        <v>19</v>
      </c>
      <c r="N142" s="207" t="s">
        <v>43</v>
      </c>
      <c r="O142" s="87"/>
      <c r="P142" s="208">
        <f>O142*H142</f>
        <v>0</v>
      </c>
      <c r="Q142" s="208">
        <v>0</v>
      </c>
      <c r="R142" s="208">
        <f>Q142*H142</f>
        <v>0</v>
      </c>
      <c r="S142" s="208">
        <v>0</v>
      </c>
      <c r="T142" s="20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0" t="s">
        <v>144</v>
      </c>
      <c r="AT142" s="210" t="s">
        <v>131</v>
      </c>
      <c r="AU142" s="210" t="s">
        <v>140</v>
      </c>
      <c r="AY142" s="20" t="s">
        <v>130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20" t="s">
        <v>80</v>
      </c>
      <c r="BK142" s="211">
        <f>ROUND(I142*H142,2)</f>
        <v>0</v>
      </c>
      <c r="BL142" s="20" t="s">
        <v>144</v>
      </c>
      <c r="BM142" s="210" t="s">
        <v>674</v>
      </c>
    </row>
    <row r="143" s="2" customFormat="1" ht="16.5" customHeight="1">
      <c r="A143" s="41"/>
      <c r="B143" s="42"/>
      <c r="C143" s="263" t="s">
        <v>8</v>
      </c>
      <c r="D143" s="263" t="s">
        <v>213</v>
      </c>
      <c r="E143" s="264" t="s">
        <v>247</v>
      </c>
      <c r="F143" s="265" t="s">
        <v>248</v>
      </c>
      <c r="G143" s="266" t="s">
        <v>134</v>
      </c>
      <c r="H143" s="267">
        <v>1</v>
      </c>
      <c r="I143" s="268"/>
      <c r="J143" s="269">
        <f>ROUND(I143*H143,2)</f>
        <v>0</v>
      </c>
      <c r="K143" s="265" t="s">
        <v>19</v>
      </c>
      <c r="L143" s="270"/>
      <c r="M143" s="271" t="s">
        <v>19</v>
      </c>
      <c r="N143" s="272" t="s">
        <v>43</v>
      </c>
      <c r="O143" s="87"/>
      <c r="P143" s="208">
        <f>O143*H143</f>
        <v>0</v>
      </c>
      <c r="Q143" s="208">
        <v>0</v>
      </c>
      <c r="R143" s="208">
        <f>Q143*H143</f>
        <v>0</v>
      </c>
      <c r="S143" s="208">
        <v>0</v>
      </c>
      <c r="T143" s="209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0" t="s">
        <v>159</v>
      </c>
      <c r="AT143" s="210" t="s">
        <v>213</v>
      </c>
      <c r="AU143" s="210" t="s">
        <v>140</v>
      </c>
      <c r="AY143" s="20" t="s">
        <v>130</v>
      </c>
      <c r="BE143" s="211">
        <f>IF(N143="základní",J143,0)</f>
        <v>0</v>
      </c>
      <c r="BF143" s="211">
        <f>IF(N143="snížená",J143,0)</f>
        <v>0</v>
      </c>
      <c r="BG143" s="211">
        <f>IF(N143="zákl. přenesená",J143,0)</f>
        <v>0</v>
      </c>
      <c r="BH143" s="211">
        <f>IF(N143="sníž. přenesená",J143,0)</f>
        <v>0</v>
      </c>
      <c r="BI143" s="211">
        <f>IF(N143="nulová",J143,0)</f>
        <v>0</v>
      </c>
      <c r="BJ143" s="20" t="s">
        <v>80</v>
      </c>
      <c r="BK143" s="211">
        <f>ROUND(I143*H143,2)</f>
        <v>0</v>
      </c>
      <c r="BL143" s="20" t="s">
        <v>144</v>
      </c>
      <c r="BM143" s="210" t="s">
        <v>675</v>
      </c>
    </row>
    <row r="144" s="11" customFormat="1" ht="22.8" customHeight="1">
      <c r="A144" s="11"/>
      <c r="B144" s="185"/>
      <c r="C144" s="186"/>
      <c r="D144" s="187" t="s">
        <v>71</v>
      </c>
      <c r="E144" s="223" t="s">
        <v>250</v>
      </c>
      <c r="F144" s="223" t="s">
        <v>251</v>
      </c>
      <c r="G144" s="186"/>
      <c r="H144" s="186"/>
      <c r="I144" s="189"/>
      <c r="J144" s="224">
        <f>BK144</f>
        <v>0</v>
      </c>
      <c r="K144" s="186"/>
      <c r="L144" s="191"/>
      <c r="M144" s="192"/>
      <c r="N144" s="193"/>
      <c r="O144" s="193"/>
      <c r="P144" s="194">
        <f>SUM(P145:P154)</f>
        <v>0</v>
      </c>
      <c r="Q144" s="193"/>
      <c r="R144" s="194">
        <f>SUM(R145:R154)</f>
        <v>0</v>
      </c>
      <c r="S144" s="193"/>
      <c r="T144" s="195">
        <f>SUM(T145:T154)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196" t="s">
        <v>80</v>
      </c>
      <c r="AT144" s="197" t="s">
        <v>71</v>
      </c>
      <c r="AU144" s="197" t="s">
        <v>80</v>
      </c>
      <c r="AY144" s="196" t="s">
        <v>130</v>
      </c>
      <c r="BK144" s="198">
        <f>SUM(BK145:BK154)</f>
        <v>0</v>
      </c>
    </row>
    <row r="145" s="2" customFormat="1" ht="24.15" customHeight="1">
      <c r="A145" s="41"/>
      <c r="B145" s="42"/>
      <c r="C145" s="199" t="s">
        <v>266</v>
      </c>
      <c r="D145" s="199" t="s">
        <v>131</v>
      </c>
      <c r="E145" s="200" t="s">
        <v>676</v>
      </c>
      <c r="F145" s="201" t="s">
        <v>677</v>
      </c>
      <c r="G145" s="202" t="s">
        <v>254</v>
      </c>
      <c r="H145" s="203">
        <v>0.71999999999999997</v>
      </c>
      <c r="I145" s="204"/>
      <c r="J145" s="205">
        <f>ROUND(I145*H145,2)</f>
        <v>0</v>
      </c>
      <c r="K145" s="201" t="s">
        <v>200</v>
      </c>
      <c r="L145" s="47"/>
      <c r="M145" s="206" t="s">
        <v>19</v>
      </c>
      <c r="N145" s="207" t="s">
        <v>43</v>
      </c>
      <c r="O145" s="87"/>
      <c r="P145" s="208">
        <f>O145*H145</f>
        <v>0</v>
      </c>
      <c r="Q145" s="208">
        <v>0</v>
      </c>
      <c r="R145" s="208">
        <f>Q145*H145</f>
        <v>0</v>
      </c>
      <c r="S145" s="208">
        <v>0</v>
      </c>
      <c r="T145" s="20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0" t="s">
        <v>144</v>
      </c>
      <c r="AT145" s="210" t="s">
        <v>131</v>
      </c>
      <c r="AU145" s="210" t="s">
        <v>82</v>
      </c>
      <c r="AY145" s="20" t="s">
        <v>130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20" t="s">
        <v>80</v>
      </c>
      <c r="BK145" s="211">
        <f>ROUND(I145*H145,2)</f>
        <v>0</v>
      </c>
      <c r="BL145" s="20" t="s">
        <v>144</v>
      </c>
      <c r="BM145" s="210" t="s">
        <v>678</v>
      </c>
    </row>
    <row r="146" s="2" customFormat="1">
      <c r="A146" s="41"/>
      <c r="B146" s="42"/>
      <c r="C146" s="43"/>
      <c r="D146" s="225" t="s">
        <v>202</v>
      </c>
      <c r="E146" s="43"/>
      <c r="F146" s="226" t="s">
        <v>679</v>
      </c>
      <c r="G146" s="43"/>
      <c r="H146" s="43"/>
      <c r="I146" s="227"/>
      <c r="J146" s="43"/>
      <c r="K146" s="43"/>
      <c r="L146" s="47"/>
      <c r="M146" s="228"/>
      <c r="N146" s="229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202</v>
      </c>
      <c r="AU146" s="20" t="s">
        <v>82</v>
      </c>
    </row>
    <row r="147" s="2" customFormat="1" ht="21.75" customHeight="1">
      <c r="A147" s="41"/>
      <c r="B147" s="42"/>
      <c r="C147" s="199" t="s">
        <v>273</v>
      </c>
      <c r="D147" s="199" t="s">
        <v>131</v>
      </c>
      <c r="E147" s="200" t="s">
        <v>257</v>
      </c>
      <c r="F147" s="201" t="s">
        <v>258</v>
      </c>
      <c r="G147" s="202" t="s">
        <v>254</v>
      </c>
      <c r="H147" s="203">
        <v>0.71999999999999997</v>
      </c>
      <c r="I147" s="204"/>
      <c r="J147" s="205">
        <f>ROUND(I147*H147,2)</f>
        <v>0</v>
      </c>
      <c r="K147" s="201" t="s">
        <v>200</v>
      </c>
      <c r="L147" s="47"/>
      <c r="M147" s="206" t="s">
        <v>19</v>
      </c>
      <c r="N147" s="207" t="s">
        <v>43</v>
      </c>
      <c r="O147" s="87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0" t="s">
        <v>144</v>
      </c>
      <c r="AT147" s="210" t="s">
        <v>131</v>
      </c>
      <c r="AU147" s="210" t="s">
        <v>82</v>
      </c>
      <c r="AY147" s="20" t="s">
        <v>130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20" t="s">
        <v>80</v>
      </c>
      <c r="BK147" s="211">
        <f>ROUND(I147*H147,2)</f>
        <v>0</v>
      </c>
      <c r="BL147" s="20" t="s">
        <v>144</v>
      </c>
      <c r="BM147" s="210" t="s">
        <v>680</v>
      </c>
    </row>
    <row r="148" s="2" customFormat="1">
      <c r="A148" s="41"/>
      <c r="B148" s="42"/>
      <c r="C148" s="43"/>
      <c r="D148" s="225" t="s">
        <v>202</v>
      </c>
      <c r="E148" s="43"/>
      <c r="F148" s="226" t="s">
        <v>260</v>
      </c>
      <c r="G148" s="43"/>
      <c r="H148" s="43"/>
      <c r="I148" s="227"/>
      <c r="J148" s="43"/>
      <c r="K148" s="43"/>
      <c r="L148" s="47"/>
      <c r="M148" s="228"/>
      <c r="N148" s="22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202</v>
      </c>
      <c r="AU148" s="20" t="s">
        <v>82</v>
      </c>
    </row>
    <row r="149" s="2" customFormat="1" ht="24.15" customHeight="1">
      <c r="A149" s="41"/>
      <c r="B149" s="42"/>
      <c r="C149" s="199" t="s">
        <v>282</v>
      </c>
      <c r="D149" s="199" t="s">
        <v>131</v>
      </c>
      <c r="E149" s="200" t="s">
        <v>261</v>
      </c>
      <c r="F149" s="201" t="s">
        <v>262</v>
      </c>
      <c r="G149" s="202" t="s">
        <v>254</v>
      </c>
      <c r="H149" s="203">
        <v>13.68</v>
      </c>
      <c r="I149" s="204"/>
      <c r="J149" s="205">
        <f>ROUND(I149*H149,2)</f>
        <v>0</v>
      </c>
      <c r="K149" s="201" t="s">
        <v>200</v>
      </c>
      <c r="L149" s="47"/>
      <c r="M149" s="206" t="s">
        <v>19</v>
      </c>
      <c r="N149" s="207" t="s">
        <v>43</v>
      </c>
      <c r="O149" s="87"/>
      <c r="P149" s="208">
        <f>O149*H149</f>
        <v>0</v>
      </c>
      <c r="Q149" s="208">
        <v>0</v>
      </c>
      <c r="R149" s="208">
        <f>Q149*H149</f>
        <v>0</v>
      </c>
      <c r="S149" s="208">
        <v>0</v>
      </c>
      <c r="T149" s="20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0" t="s">
        <v>144</v>
      </c>
      <c r="AT149" s="210" t="s">
        <v>131</v>
      </c>
      <c r="AU149" s="210" t="s">
        <v>82</v>
      </c>
      <c r="AY149" s="20" t="s">
        <v>130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20" t="s">
        <v>80</v>
      </c>
      <c r="BK149" s="211">
        <f>ROUND(I149*H149,2)</f>
        <v>0</v>
      </c>
      <c r="BL149" s="20" t="s">
        <v>144</v>
      </c>
      <c r="BM149" s="210" t="s">
        <v>681</v>
      </c>
    </row>
    <row r="150" s="2" customFormat="1">
      <c r="A150" s="41"/>
      <c r="B150" s="42"/>
      <c r="C150" s="43"/>
      <c r="D150" s="225" t="s">
        <v>202</v>
      </c>
      <c r="E150" s="43"/>
      <c r="F150" s="226" t="s">
        <v>264</v>
      </c>
      <c r="G150" s="43"/>
      <c r="H150" s="43"/>
      <c r="I150" s="227"/>
      <c r="J150" s="43"/>
      <c r="K150" s="43"/>
      <c r="L150" s="47"/>
      <c r="M150" s="228"/>
      <c r="N150" s="229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202</v>
      </c>
      <c r="AU150" s="20" t="s">
        <v>82</v>
      </c>
    </row>
    <row r="151" s="14" customFormat="1">
      <c r="A151" s="14"/>
      <c r="B151" s="241"/>
      <c r="C151" s="242"/>
      <c r="D151" s="232" t="s">
        <v>208</v>
      </c>
      <c r="E151" s="243" t="s">
        <v>19</v>
      </c>
      <c r="F151" s="244" t="s">
        <v>682</v>
      </c>
      <c r="G151" s="242"/>
      <c r="H151" s="245">
        <v>13.68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1" t="s">
        <v>208</v>
      </c>
      <c r="AU151" s="251" t="s">
        <v>82</v>
      </c>
      <c r="AV151" s="14" t="s">
        <v>82</v>
      </c>
      <c r="AW151" s="14" t="s">
        <v>33</v>
      </c>
      <c r="AX151" s="14" t="s">
        <v>72</v>
      </c>
      <c r="AY151" s="251" t="s">
        <v>130</v>
      </c>
    </row>
    <row r="152" s="15" customFormat="1">
      <c r="A152" s="15"/>
      <c r="B152" s="252"/>
      <c r="C152" s="253"/>
      <c r="D152" s="232" t="s">
        <v>208</v>
      </c>
      <c r="E152" s="254" t="s">
        <v>19</v>
      </c>
      <c r="F152" s="255" t="s">
        <v>212</v>
      </c>
      <c r="G152" s="253"/>
      <c r="H152" s="256">
        <v>13.68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2" t="s">
        <v>208</v>
      </c>
      <c r="AU152" s="262" t="s">
        <v>82</v>
      </c>
      <c r="AV152" s="15" t="s">
        <v>144</v>
      </c>
      <c r="AW152" s="15" t="s">
        <v>33</v>
      </c>
      <c r="AX152" s="15" t="s">
        <v>80</v>
      </c>
      <c r="AY152" s="262" t="s">
        <v>130</v>
      </c>
    </row>
    <row r="153" s="2" customFormat="1" ht="24.15" customHeight="1">
      <c r="A153" s="41"/>
      <c r="B153" s="42"/>
      <c r="C153" s="199" t="s">
        <v>285</v>
      </c>
      <c r="D153" s="199" t="s">
        <v>131</v>
      </c>
      <c r="E153" s="200" t="s">
        <v>267</v>
      </c>
      <c r="F153" s="201" t="s">
        <v>268</v>
      </c>
      <c r="G153" s="202" t="s">
        <v>254</v>
      </c>
      <c r="H153" s="203">
        <v>0.71999999999999997</v>
      </c>
      <c r="I153" s="204"/>
      <c r="J153" s="205">
        <f>ROUND(I153*H153,2)</f>
        <v>0</v>
      </c>
      <c r="K153" s="201" t="s">
        <v>200</v>
      </c>
      <c r="L153" s="47"/>
      <c r="M153" s="206" t="s">
        <v>19</v>
      </c>
      <c r="N153" s="207" t="s">
        <v>43</v>
      </c>
      <c r="O153" s="87"/>
      <c r="P153" s="208">
        <f>O153*H153</f>
        <v>0</v>
      </c>
      <c r="Q153" s="208">
        <v>0</v>
      </c>
      <c r="R153" s="208">
        <f>Q153*H153</f>
        <v>0</v>
      </c>
      <c r="S153" s="208">
        <v>0</v>
      </c>
      <c r="T153" s="209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0" t="s">
        <v>144</v>
      </c>
      <c r="AT153" s="210" t="s">
        <v>131</v>
      </c>
      <c r="AU153" s="210" t="s">
        <v>82</v>
      </c>
      <c r="AY153" s="20" t="s">
        <v>130</v>
      </c>
      <c r="BE153" s="211">
        <f>IF(N153="základní",J153,0)</f>
        <v>0</v>
      </c>
      <c r="BF153" s="211">
        <f>IF(N153="snížená",J153,0)</f>
        <v>0</v>
      </c>
      <c r="BG153" s="211">
        <f>IF(N153="zákl. přenesená",J153,0)</f>
        <v>0</v>
      </c>
      <c r="BH153" s="211">
        <f>IF(N153="sníž. přenesená",J153,0)</f>
        <v>0</v>
      </c>
      <c r="BI153" s="211">
        <f>IF(N153="nulová",J153,0)</f>
        <v>0</v>
      </c>
      <c r="BJ153" s="20" t="s">
        <v>80</v>
      </c>
      <c r="BK153" s="211">
        <f>ROUND(I153*H153,2)</f>
        <v>0</v>
      </c>
      <c r="BL153" s="20" t="s">
        <v>144</v>
      </c>
      <c r="BM153" s="210" t="s">
        <v>683</v>
      </c>
    </row>
    <row r="154" s="2" customFormat="1">
      <c r="A154" s="41"/>
      <c r="B154" s="42"/>
      <c r="C154" s="43"/>
      <c r="D154" s="225" t="s">
        <v>202</v>
      </c>
      <c r="E154" s="43"/>
      <c r="F154" s="226" t="s">
        <v>270</v>
      </c>
      <c r="G154" s="43"/>
      <c r="H154" s="43"/>
      <c r="I154" s="227"/>
      <c r="J154" s="43"/>
      <c r="K154" s="43"/>
      <c r="L154" s="47"/>
      <c r="M154" s="228"/>
      <c r="N154" s="229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202</v>
      </c>
      <c r="AU154" s="20" t="s">
        <v>82</v>
      </c>
    </row>
    <row r="155" s="11" customFormat="1" ht="22.8" customHeight="1">
      <c r="A155" s="11"/>
      <c r="B155" s="185"/>
      <c r="C155" s="186"/>
      <c r="D155" s="187" t="s">
        <v>71</v>
      </c>
      <c r="E155" s="223" t="s">
        <v>271</v>
      </c>
      <c r="F155" s="223" t="s">
        <v>272</v>
      </c>
      <c r="G155" s="186"/>
      <c r="H155" s="186"/>
      <c r="I155" s="189"/>
      <c r="J155" s="224">
        <f>BK155</f>
        <v>0</v>
      </c>
      <c r="K155" s="186"/>
      <c r="L155" s="191"/>
      <c r="M155" s="192"/>
      <c r="N155" s="193"/>
      <c r="O155" s="193"/>
      <c r="P155" s="194">
        <f>SUM(P156:P157)</f>
        <v>0</v>
      </c>
      <c r="Q155" s="193"/>
      <c r="R155" s="194">
        <f>SUM(R156:R157)</f>
        <v>0</v>
      </c>
      <c r="S155" s="193"/>
      <c r="T155" s="195">
        <f>SUM(T156:T157)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96" t="s">
        <v>80</v>
      </c>
      <c r="AT155" s="197" t="s">
        <v>71</v>
      </c>
      <c r="AU155" s="197" t="s">
        <v>80</v>
      </c>
      <c r="AY155" s="196" t="s">
        <v>130</v>
      </c>
      <c r="BK155" s="198">
        <f>SUM(BK156:BK157)</f>
        <v>0</v>
      </c>
    </row>
    <row r="156" s="2" customFormat="1" ht="37.8" customHeight="1">
      <c r="A156" s="41"/>
      <c r="B156" s="42"/>
      <c r="C156" s="199" t="s">
        <v>296</v>
      </c>
      <c r="D156" s="199" t="s">
        <v>131</v>
      </c>
      <c r="E156" s="200" t="s">
        <v>684</v>
      </c>
      <c r="F156" s="201" t="s">
        <v>685</v>
      </c>
      <c r="G156" s="202" t="s">
        <v>254</v>
      </c>
      <c r="H156" s="203">
        <v>0.13600000000000001</v>
      </c>
      <c r="I156" s="204"/>
      <c r="J156" s="205">
        <f>ROUND(I156*H156,2)</f>
        <v>0</v>
      </c>
      <c r="K156" s="201" t="s">
        <v>200</v>
      </c>
      <c r="L156" s="47"/>
      <c r="M156" s="206" t="s">
        <v>19</v>
      </c>
      <c r="N156" s="207" t="s">
        <v>43</v>
      </c>
      <c r="O156" s="87"/>
      <c r="P156" s="208">
        <f>O156*H156</f>
        <v>0</v>
      </c>
      <c r="Q156" s="208">
        <v>0</v>
      </c>
      <c r="R156" s="208">
        <f>Q156*H156</f>
        <v>0</v>
      </c>
      <c r="S156" s="208">
        <v>0</v>
      </c>
      <c r="T156" s="20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0" t="s">
        <v>144</v>
      </c>
      <c r="AT156" s="210" t="s">
        <v>131</v>
      </c>
      <c r="AU156" s="210" t="s">
        <v>82</v>
      </c>
      <c r="AY156" s="20" t="s">
        <v>130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20" t="s">
        <v>80</v>
      </c>
      <c r="BK156" s="211">
        <f>ROUND(I156*H156,2)</f>
        <v>0</v>
      </c>
      <c r="BL156" s="20" t="s">
        <v>144</v>
      </c>
      <c r="BM156" s="210" t="s">
        <v>686</v>
      </c>
    </row>
    <row r="157" s="2" customFormat="1">
      <c r="A157" s="41"/>
      <c r="B157" s="42"/>
      <c r="C157" s="43"/>
      <c r="D157" s="225" t="s">
        <v>202</v>
      </c>
      <c r="E157" s="43"/>
      <c r="F157" s="226" t="s">
        <v>687</v>
      </c>
      <c r="G157" s="43"/>
      <c r="H157" s="43"/>
      <c r="I157" s="227"/>
      <c r="J157" s="43"/>
      <c r="K157" s="43"/>
      <c r="L157" s="47"/>
      <c r="M157" s="228"/>
      <c r="N157" s="22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202</v>
      </c>
      <c r="AU157" s="20" t="s">
        <v>82</v>
      </c>
    </row>
    <row r="158" s="11" customFormat="1" ht="25.92" customHeight="1">
      <c r="A158" s="11"/>
      <c r="B158" s="185"/>
      <c r="C158" s="186"/>
      <c r="D158" s="187" t="s">
        <v>71</v>
      </c>
      <c r="E158" s="188" t="s">
        <v>278</v>
      </c>
      <c r="F158" s="188" t="s">
        <v>279</v>
      </c>
      <c r="G158" s="186"/>
      <c r="H158" s="186"/>
      <c r="I158" s="189"/>
      <c r="J158" s="190">
        <f>BK158</f>
        <v>0</v>
      </c>
      <c r="K158" s="186"/>
      <c r="L158" s="191"/>
      <c r="M158" s="192"/>
      <c r="N158" s="193"/>
      <c r="O158" s="193"/>
      <c r="P158" s="194">
        <f>P159+P305+P370+P397+P416+P433</f>
        <v>0</v>
      </c>
      <c r="Q158" s="193"/>
      <c r="R158" s="194">
        <f>R159+R305+R370+R397+R416+R433</f>
        <v>13.105585139999999</v>
      </c>
      <c r="S158" s="193"/>
      <c r="T158" s="195">
        <f>T159+T305+T370+T397+T416+T433</f>
        <v>0.72035680000000002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96" t="s">
        <v>82</v>
      </c>
      <c r="AT158" s="197" t="s">
        <v>71</v>
      </c>
      <c r="AU158" s="197" t="s">
        <v>72</v>
      </c>
      <c r="AY158" s="196" t="s">
        <v>130</v>
      </c>
      <c r="BK158" s="198">
        <f>BK159+BK305+BK370+BK397+BK416+BK433</f>
        <v>0</v>
      </c>
    </row>
    <row r="159" s="11" customFormat="1" ht="22.8" customHeight="1">
      <c r="A159" s="11"/>
      <c r="B159" s="185"/>
      <c r="C159" s="186"/>
      <c r="D159" s="187" t="s">
        <v>71</v>
      </c>
      <c r="E159" s="223" t="s">
        <v>280</v>
      </c>
      <c r="F159" s="223" t="s">
        <v>281</v>
      </c>
      <c r="G159" s="186"/>
      <c r="H159" s="186"/>
      <c r="I159" s="189"/>
      <c r="J159" s="224">
        <f>BK159</f>
        <v>0</v>
      </c>
      <c r="K159" s="186"/>
      <c r="L159" s="191"/>
      <c r="M159" s="192"/>
      <c r="N159" s="193"/>
      <c r="O159" s="193"/>
      <c r="P159" s="194">
        <f>SUM(P160:P304)</f>
        <v>0</v>
      </c>
      <c r="Q159" s="193"/>
      <c r="R159" s="194">
        <f>SUM(R160:R304)</f>
        <v>8.3293146999999994</v>
      </c>
      <c r="S159" s="193"/>
      <c r="T159" s="195">
        <f>SUM(T160:T304)</f>
        <v>0.31196800000000002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196" t="s">
        <v>82</v>
      </c>
      <c r="AT159" s="197" t="s">
        <v>71</v>
      </c>
      <c r="AU159" s="197" t="s">
        <v>80</v>
      </c>
      <c r="AY159" s="196" t="s">
        <v>130</v>
      </c>
      <c r="BK159" s="198">
        <f>SUM(BK160:BK304)</f>
        <v>0</v>
      </c>
    </row>
    <row r="160" s="2" customFormat="1" ht="24.15" customHeight="1">
      <c r="A160" s="41"/>
      <c r="B160" s="42"/>
      <c r="C160" s="199" t="s">
        <v>302</v>
      </c>
      <c r="D160" s="199" t="s">
        <v>131</v>
      </c>
      <c r="E160" s="200" t="s">
        <v>283</v>
      </c>
      <c r="F160" s="201" t="s">
        <v>284</v>
      </c>
      <c r="G160" s="202" t="s">
        <v>199</v>
      </c>
      <c r="H160" s="203">
        <v>155.98400000000001</v>
      </c>
      <c r="I160" s="204"/>
      <c r="J160" s="205">
        <f>ROUND(I160*H160,2)</f>
        <v>0</v>
      </c>
      <c r="K160" s="201" t="s">
        <v>200</v>
      </c>
      <c r="L160" s="47"/>
      <c r="M160" s="206" t="s">
        <v>19</v>
      </c>
      <c r="N160" s="207" t="s">
        <v>43</v>
      </c>
      <c r="O160" s="87"/>
      <c r="P160" s="208">
        <f>O160*H160</f>
        <v>0</v>
      </c>
      <c r="Q160" s="208">
        <v>0</v>
      </c>
      <c r="R160" s="208">
        <f>Q160*H160</f>
        <v>0</v>
      </c>
      <c r="S160" s="208">
        <v>0.002</v>
      </c>
      <c r="T160" s="209">
        <f>S160*H160</f>
        <v>0.31196800000000002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0" t="s">
        <v>285</v>
      </c>
      <c r="AT160" s="210" t="s">
        <v>131</v>
      </c>
      <c r="AU160" s="210" t="s">
        <v>82</v>
      </c>
      <c r="AY160" s="20" t="s">
        <v>130</v>
      </c>
      <c r="BE160" s="211">
        <f>IF(N160="základní",J160,0)</f>
        <v>0</v>
      </c>
      <c r="BF160" s="211">
        <f>IF(N160="snížená",J160,0)</f>
        <v>0</v>
      </c>
      <c r="BG160" s="211">
        <f>IF(N160="zákl. přenesená",J160,0)</f>
        <v>0</v>
      </c>
      <c r="BH160" s="211">
        <f>IF(N160="sníž. přenesená",J160,0)</f>
        <v>0</v>
      </c>
      <c r="BI160" s="211">
        <f>IF(N160="nulová",J160,0)</f>
        <v>0</v>
      </c>
      <c r="BJ160" s="20" t="s">
        <v>80</v>
      </c>
      <c r="BK160" s="211">
        <f>ROUND(I160*H160,2)</f>
        <v>0</v>
      </c>
      <c r="BL160" s="20" t="s">
        <v>285</v>
      </c>
      <c r="BM160" s="210" t="s">
        <v>688</v>
      </c>
    </row>
    <row r="161" s="2" customFormat="1">
      <c r="A161" s="41"/>
      <c r="B161" s="42"/>
      <c r="C161" s="43"/>
      <c r="D161" s="225" t="s">
        <v>202</v>
      </c>
      <c r="E161" s="43"/>
      <c r="F161" s="226" t="s">
        <v>287</v>
      </c>
      <c r="G161" s="43"/>
      <c r="H161" s="43"/>
      <c r="I161" s="227"/>
      <c r="J161" s="43"/>
      <c r="K161" s="43"/>
      <c r="L161" s="47"/>
      <c r="M161" s="228"/>
      <c r="N161" s="229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202</v>
      </c>
      <c r="AU161" s="20" t="s">
        <v>82</v>
      </c>
    </row>
    <row r="162" s="13" customFormat="1">
      <c r="A162" s="13"/>
      <c r="B162" s="230"/>
      <c r="C162" s="231"/>
      <c r="D162" s="232" t="s">
        <v>208</v>
      </c>
      <c r="E162" s="233" t="s">
        <v>19</v>
      </c>
      <c r="F162" s="234" t="s">
        <v>288</v>
      </c>
      <c r="G162" s="231"/>
      <c r="H162" s="233" t="s">
        <v>19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208</v>
      </c>
      <c r="AU162" s="240" t="s">
        <v>82</v>
      </c>
      <c r="AV162" s="13" t="s">
        <v>80</v>
      </c>
      <c r="AW162" s="13" t="s">
        <v>33</v>
      </c>
      <c r="AX162" s="13" t="s">
        <v>72</v>
      </c>
      <c r="AY162" s="240" t="s">
        <v>130</v>
      </c>
    </row>
    <row r="163" s="14" customFormat="1">
      <c r="A163" s="14"/>
      <c r="B163" s="241"/>
      <c r="C163" s="242"/>
      <c r="D163" s="232" t="s">
        <v>208</v>
      </c>
      <c r="E163" s="243" t="s">
        <v>19</v>
      </c>
      <c r="F163" s="244" t="s">
        <v>689</v>
      </c>
      <c r="G163" s="242"/>
      <c r="H163" s="245">
        <v>155.98400000000001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1" t="s">
        <v>208</v>
      </c>
      <c r="AU163" s="251" t="s">
        <v>82</v>
      </c>
      <c r="AV163" s="14" t="s">
        <v>82</v>
      </c>
      <c r="AW163" s="14" t="s">
        <v>33</v>
      </c>
      <c r="AX163" s="14" t="s">
        <v>72</v>
      </c>
      <c r="AY163" s="251" t="s">
        <v>130</v>
      </c>
    </row>
    <row r="164" s="15" customFormat="1">
      <c r="A164" s="15"/>
      <c r="B164" s="252"/>
      <c r="C164" s="253"/>
      <c r="D164" s="232" t="s">
        <v>208</v>
      </c>
      <c r="E164" s="254" t="s">
        <v>19</v>
      </c>
      <c r="F164" s="255" t="s">
        <v>212</v>
      </c>
      <c r="G164" s="253"/>
      <c r="H164" s="256">
        <v>155.98400000000001</v>
      </c>
      <c r="I164" s="257"/>
      <c r="J164" s="253"/>
      <c r="K164" s="253"/>
      <c r="L164" s="258"/>
      <c r="M164" s="259"/>
      <c r="N164" s="260"/>
      <c r="O164" s="260"/>
      <c r="P164" s="260"/>
      <c r="Q164" s="260"/>
      <c r="R164" s="260"/>
      <c r="S164" s="260"/>
      <c r="T164" s="26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2" t="s">
        <v>208</v>
      </c>
      <c r="AU164" s="262" t="s">
        <v>82</v>
      </c>
      <c r="AV164" s="15" t="s">
        <v>144</v>
      </c>
      <c r="AW164" s="15" t="s">
        <v>33</v>
      </c>
      <c r="AX164" s="15" t="s">
        <v>80</v>
      </c>
      <c r="AY164" s="262" t="s">
        <v>130</v>
      </c>
    </row>
    <row r="165" s="2" customFormat="1" ht="21.75" customHeight="1">
      <c r="A165" s="41"/>
      <c r="B165" s="42"/>
      <c r="C165" s="199" t="s">
        <v>311</v>
      </c>
      <c r="D165" s="199" t="s">
        <v>131</v>
      </c>
      <c r="E165" s="200" t="s">
        <v>290</v>
      </c>
      <c r="F165" s="201" t="s">
        <v>291</v>
      </c>
      <c r="G165" s="202" t="s">
        <v>162</v>
      </c>
      <c r="H165" s="203">
        <v>4</v>
      </c>
      <c r="I165" s="204"/>
      <c r="J165" s="205">
        <f>ROUND(I165*H165,2)</f>
        <v>0</v>
      </c>
      <c r="K165" s="201" t="s">
        <v>200</v>
      </c>
      <c r="L165" s="47"/>
      <c r="M165" s="206" t="s">
        <v>19</v>
      </c>
      <c r="N165" s="207" t="s">
        <v>43</v>
      </c>
      <c r="O165" s="87"/>
      <c r="P165" s="208">
        <f>O165*H165</f>
        <v>0</v>
      </c>
      <c r="Q165" s="208">
        <v>0.00044999999999999999</v>
      </c>
      <c r="R165" s="208">
        <f>Q165*H165</f>
        <v>0.0018</v>
      </c>
      <c r="S165" s="208">
        <v>0</v>
      </c>
      <c r="T165" s="209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0" t="s">
        <v>285</v>
      </c>
      <c r="AT165" s="210" t="s">
        <v>131</v>
      </c>
      <c r="AU165" s="210" t="s">
        <v>82</v>
      </c>
      <c r="AY165" s="20" t="s">
        <v>130</v>
      </c>
      <c r="BE165" s="211">
        <f>IF(N165="základní",J165,0)</f>
        <v>0</v>
      </c>
      <c r="BF165" s="211">
        <f>IF(N165="snížená",J165,0)</f>
        <v>0</v>
      </c>
      <c r="BG165" s="211">
        <f>IF(N165="zákl. přenesená",J165,0)</f>
        <v>0</v>
      </c>
      <c r="BH165" s="211">
        <f>IF(N165="sníž. přenesená",J165,0)</f>
        <v>0</v>
      </c>
      <c r="BI165" s="211">
        <f>IF(N165="nulová",J165,0)</f>
        <v>0</v>
      </c>
      <c r="BJ165" s="20" t="s">
        <v>80</v>
      </c>
      <c r="BK165" s="211">
        <f>ROUND(I165*H165,2)</f>
        <v>0</v>
      </c>
      <c r="BL165" s="20" t="s">
        <v>285</v>
      </c>
      <c r="BM165" s="210" t="s">
        <v>690</v>
      </c>
    </row>
    <row r="166" s="2" customFormat="1">
      <c r="A166" s="41"/>
      <c r="B166" s="42"/>
      <c r="C166" s="43"/>
      <c r="D166" s="225" t="s">
        <v>202</v>
      </c>
      <c r="E166" s="43"/>
      <c r="F166" s="226" t="s">
        <v>293</v>
      </c>
      <c r="G166" s="43"/>
      <c r="H166" s="43"/>
      <c r="I166" s="227"/>
      <c r="J166" s="43"/>
      <c r="K166" s="43"/>
      <c r="L166" s="47"/>
      <c r="M166" s="228"/>
      <c r="N166" s="229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202</v>
      </c>
      <c r="AU166" s="20" t="s">
        <v>82</v>
      </c>
    </row>
    <row r="167" s="13" customFormat="1">
      <c r="A167" s="13"/>
      <c r="B167" s="230"/>
      <c r="C167" s="231"/>
      <c r="D167" s="232" t="s">
        <v>208</v>
      </c>
      <c r="E167" s="233" t="s">
        <v>19</v>
      </c>
      <c r="F167" s="234" t="s">
        <v>294</v>
      </c>
      <c r="G167" s="231"/>
      <c r="H167" s="233" t="s">
        <v>19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208</v>
      </c>
      <c r="AU167" s="240" t="s">
        <v>82</v>
      </c>
      <c r="AV167" s="13" t="s">
        <v>80</v>
      </c>
      <c r="AW167" s="13" t="s">
        <v>33</v>
      </c>
      <c r="AX167" s="13" t="s">
        <v>72</v>
      </c>
      <c r="AY167" s="240" t="s">
        <v>130</v>
      </c>
    </row>
    <row r="168" s="14" customFormat="1">
      <c r="A168" s="14"/>
      <c r="B168" s="241"/>
      <c r="C168" s="242"/>
      <c r="D168" s="232" t="s">
        <v>208</v>
      </c>
      <c r="E168" s="243" t="s">
        <v>19</v>
      </c>
      <c r="F168" s="244" t="s">
        <v>691</v>
      </c>
      <c r="G168" s="242"/>
      <c r="H168" s="245">
        <v>4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208</v>
      </c>
      <c r="AU168" s="251" t="s">
        <v>82</v>
      </c>
      <c r="AV168" s="14" t="s">
        <v>82</v>
      </c>
      <c r="AW168" s="14" t="s">
        <v>33</v>
      </c>
      <c r="AX168" s="14" t="s">
        <v>72</v>
      </c>
      <c r="AY168" s="251" t="s">
        <v>130</v>
      </c>
    </row>
    <row r="169" s="15" customFormat="1">
      <c r="A169" s="15"/>
      <c r="B169" s="252"/>
      <c r="C169" s="253"/>
      <c r="D169" s="232" t="s">
        <v>208</v>
      </c>
      <c r="E169" s="254" t="s">
        <v>19</v>
      </c>
      <c r="F169" s="255" t="s">
        <v>212</v>
      </c>
      <c r="G169" s="253"/>
      <c r="H169" s="256">
        <v>4</v>
      </c>
      <c r="I169" s="257"/>
      <c r="J169" s="253"/>
      <c r="K169" s="253"/>
      <c r="L169" s="258"/>
      <c r="M169" s="259"/>
      <c r="N169" s="260"/>
      <c r="O169" s="260"/>
      <c r="P169" s="260"/>
      <c r="Q169" s="260"/>
      <c r="R169" s="260"/>
      <c r="S169" s="260"/>
      <c r="T169" s="261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2" t="s">
        <v>208</v>
      </c>
      <c r="AU169" s="262" t="s">
        <v>82</v>
      </c>
      <c r="AV169" s="15" t="s">
        <v>144</v>
      </c>
      <c r="AW169" s="15" t="s">
        <v>33</v>
      </c>
      <c r="AX169" s="15" t="s">
        <v>80</v>
      </c>
      <c r="AY169" s="262" t="s">
        <v>130</v>
      </c>
    </row>
    <row r="170" s="2" customFormat="1" ht="24.15" customHeight="1">
      <c r="A170" s="41"/>
      <c r="B170" s="42"/>
      <c r="C170" s="199" t="s">
        <v>318</v>
      </c>
      <c r="D170" s="199" t="s">
        <v>131</v>
      </c>
      <c r="E170" s="200" t="s">
        <v>297</v>
      </c>
      <c r="F170" s="201" t="s">
        <v>298</v>
      </c>
      <c r="G170" s="202" t="s">
        <v>199</v>
      </c>
      <c r="H170" s="203">
        <v>623.93399999999997</v>
      </c>
      <c r="I170" s="204"/>
      <c r="J170" s="205">
        <f>ROUND(I170*H170,2)</f>
        <v>0</v>
      </c>
      <c r="K170" s="201" t="s">
        <v>200</v>
      </c>
      <c r="L170" s="47"/>
      <c r="M170" s="206" t="s">
        <v>19</v>
      </c>
      <c r="N170" s="207" t="s">
        <v>43</v>
      </c>
      <c r="O170" s="87"/>
      <c r="P170" s="208">
        <f>O170*H170</f>
        <v>0</v>
      </c>
      <c r="Q170" s="208">
        <v>0</v>
      </c>
      <c r="R170" s="208">
        <f>Q170*H170</f>
        <v>0</v>
      </c>
      <c r="S170" s="208">
        <v>0</v>
      </c>
      <c r="T170" s="209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0" t="s">
        <v>285</v>
      </c>
      <c r="AT170" s="210" t="s">
        <v>131</v>
      </c>
      <c r="AU170" s="210" t="s">
        <v>82</v>
      </c>
      <c r="AY170" s="20" t="s">
        <v>130</v>
      </c>
      <c r="BE170" s="211">
        <f>IF(N170="základní",J170,0)</f>
        <v>0</v>
      </c>
      <c r="BF170" s="211">
        <f>IF(N170="snížená",J170,0)</f>
        <v>0</v>
      </c>
      <c r="BG170" s="211">
        <f>IF(N170="zákl. přenesená",J170,0)</f>
        <v>0</v>
      </c>
      <c r="BH170" s="211">
        <f>IF(N170="sníž. přenesená",J170,0)</f>
        <v>0</v>
      </c>
      <c r="BI170" s="211">
        <f>IF(N170="nulová",J170,0)</f>
        <v>0</v>
      </c>
      <c r="BJ170" s="20" t="s">
        <v>80</v>
      </c>
      <c r="BK170" s="211">
        <f>ROUND(I170*H170,2)</f>
        <v>0</v>
      </c>
      <c r="BL170" s="20" t="s">
        <v>285</v>
      </c>
      <c r="BM170" s="210" t="s">
        <v>692</v>
      </c>
    </row>
    <row r="171" s="2" customFormat="1">
      <c r="A171" s="41"/>
      <c r="B171" s="42"/>
      <c r="C171" s="43"/>
      <c r="D171" s="225" t="s">
        <v>202</v>
      </c>
      <c r="E171" s="43"/>
      <c r="F171" s="226" t="s">
        <v>300</v>
      </c>
      <c r="G171" s="43"/>
      <c r="H171" s="43"/>
      <c r="I171" s="227"/>
      <c r="J171" s="43"/>
      <c r="K171" s="43"/>
      <c r="L171" s="47"/>
      <c r="M171" s="228"/>
      <c r="N171" s="229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202</v>
      </c>
      <c r="AU171" s="20" t="s">
        <v>82</v>
      </c>
    </row>
    <row r="172" s="13" customFormat="1">
      <c r="A172" s="13"/>
      <c r="B172" s="230"/>
      <c r="C172" s="231"/>
      <c r="D172" s="232" t="s">
        <v>208</v>
      </c>
      <c r="E172" s="233" t="s">
        <v>19</v>
      </c>
      <c r="F172" s="234" t="s">
        <v>294</v>
      </c>
      <c r="G172" s="231"/>
      <c r="H172" s="233" t="s">
        <v>19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208</v>
      </c>
      <c r="AU172" s="240" t="s">
        <v>82</v>
      </c>
      <c r="AV172" s="13" t="s">
        <v>80</v>
      </c>
      <c r="AW172" s="13" t="s">
        <v>33</v>
      </c>
      <c r="AX172" s="13" t="s">
        <v>72</v>
      </c>
      <c r="AY172" s="240" t="s">
        <v>130</v>
      </c>
    </row>
    <row r="173" s="14" customFormat="1">
      <c r="A173" s="14"/>
      <c r="B173" s="241"/>
      <c r="C173" s="242"/>
      <c r="D173" s="232" t="s">
        <v>208</v>
      </c>
      <c r="E173" s="243" t="s">
        <v>19</v>
      </c>
      <c r="F173" s="244" t="s">
        <v>693</v>
      </c>
      <c r="G173" s="242"/>
      <c r="H173" s="245">
        <v>623.93399999999997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1" t="s">
        <v>208</v>
      </c>
      <c r="AU173" s="251" t="s">
        <v>82</v>
      </c>
      <c r="AV173" s="14" t="s">
        <v>82</v>
      </c>
      <c r="AW173" s="14" t="s">
        <v>33</v>
      </c>
      <c r="AX173" s="14" t="s">
        <v>72</v>
      </c>
      <c r="AY173" s="251" t="s">
        <v>130</v>
      </c>
    </row>
    <row r="174" s="15" customFormat="1">
      <c r="A174" s="15"/>
      <c r="B174" s="252"/>
      <c r="C174" s="253"/>
      <c r="D174" s="232" t="s">
        <v>208</v>
      </c>
      <c r="E174" s="254" t="s">
        <v>19</v>
      </c>
      <c r="F174" s="255" t="s">
        <v>212</v>
      </c>
      <c r="G174" s="253"/>
      <c r="H174" s="256">
        <v>623.93399999999997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2" t="s">
        <v>208</v>
      </c>
      <c r="AU174" s="262" t="s">
        <v>82</v>
      </c>
      <c r="AV174" s="15" t="s">
        <v>144</v>
      </c>
      <c r="AW174" s="15" t="s">
        <v>33</v>
      </c>
      <c r="AX174" s="15" t="s">
        <v>80</v>
      </c>
      <c r="AY174" s="262" t="s">
        <v>130</v>
      </c>
    </row>
    <row r="175" s="2" customFormat="1" ht="16.5" customHeight="1">
      <c r="A175" s="41"/>
      <c r="B175" s="42"/>
      <c r="C175" s="263" t="s">
        <v>7</v>
      </c>
      <c r="D175" s="263" t="s">
        <v>213</v>
      </c>
      <c r="E175" s="264" t="s">
        <v>303</v>
      </c>
      <c r="F175" s="265" t="s">
        <v>304</v>
      </c>
      <c r="G175" s="266" t="s">
        <v>305</v>
      </c>
      <c r="H175" s="267">
        <v>240.81299999999999</v>
      </c>
      <c r="I175" s="268"/>
      <c r="J175" s="269">
        <f>ROUND(I175*H175,2)</f>
        <v>0</v>
      </c>
      <c r="K175" s="265" t="s">
        <v>200</v>
      </c>
      <c r="L175" s="270"/>
      <c r="M175" s="271" t="s">
        <v>19</v>
      </c>
      <c r="N175" s="272" t="s">
        <v>43</v>
      </c>
      <c r="O175" s="87"/>
      <c r="P175" s="208">
        <f>O175*H175</f>
        <v>0</v>
      </c>
      <c r="Q175" s="208">
        <v>0.001</v>
      </c>
      <c r="R175" s="208">
        <f>Q175*H175</f>
        <v>0.240813</v>
      </c>
      <c r="S175" s="208">
        <v>0</v>
      </c>
      <c r="T175" s="209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0" t="s">
        <v>306</v>
      </c>
      <c r="AT175" s="210" t="s">
        <v>213</v>
      </c>
      <c r="AU175" s="210" t="s">
        <v>82</v>
      </c>
      <c r="AY175" s="20" t="s">
        <v>130</v>
      </c>
      <c r="BE175" s="211">
        <f>IF(N175="základní",J175,0)</f>
        <v>0</v>
      </c>
      <c r="BF175" s="211">
        <f>IF(N175="snížená",J175,0)</f>
        <v>0</v>
      </c>
      <c r="BG175" s="211">
        <f>IF(N175="zákl. přenesená",J175,0)</f>
        <v>0</v>
      </c>
      <c r="BH175" s="211">
        <f>IF(N175="sníž. přenesená",J175,0)</f>
        <v>0</v>
      </c>
      <c r="BI175" s="211">
        <f>IF(N175="nulová",J175,0)</f>
        <v>0</v>
      </c>
      <c r="BJ175" s="20" t="s">
        <v>80</v>
      </c>
      <c r="BK175" s="211">
        <f>ROUND(I175*H175,2)</f>
        <v>0</v>
      </c>
      <c r="BL175" s="20" t="s">
        <v>285</v>
      </c>
      <c r="BM175" s="210" t="s">
        <v>694</v>
      </c>
    </row>
    <row r="176" s="13" customFormat="1">
      <c r="A176" s="13"/>
      <c r="B176" s="230"/>
      <c r="C176" s="231"/>
      <c r="D176" s="232" t="s">
        <v>208</v>
      </c>
      <c r="E176" s="233" t="s">
        <v>19</v>
      </c>
      <c r="F176" s="234" t="s">
        <v>217</v>
      </c>
      <c r="G176" s="231"/>
      <c r="H176" s="233" t="s">
        <v>19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208</v>
      </c>
      <c r="AU176" s="240" t="s">
        <v>82</v>
      </c>
      <c r="AV176" s="13" t="s">
        <v>80</v>
      </c>
      <c r="AW176" s="13" t="s">
        <v>33</v>
      </c>
      <c r="AX176" s="13" t="s">
        <v>72</v>
      </c>
      <c r="AY176" s="240" t="s">
        <v>130</v>
      </c>
    </row>
    <row r="177" s="14" customFormat="1">
      <c r="A177" s="14"/>
      <c r="B177" s="241"/>
      <c r="C177" s="242"/>
      <c r="D177" s="232" t="s">
        <v>208</v>
      </c>
      <c r="E177" s="243" t="s">
        <v>19</v>
      </c>
      <c r="F177" s="244" t="s">
        <v>695</v>
      </c>
      <c r="G177" s="242"/>
      <c r="H177" s="245">
        <v>187.18000000000001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1" t="s">
        <v>208</v>
      </c>
      <c r="AU177" s="251" t="s">
        <v>82</v>
      </c>
      <c r="AV177" s="14" t="s">
        <v>82</v>
      </c>
      <c r="AW177" s="14" t="s">
        <v>33</v>
      </c>
      <c r="AX177" s="14" t="s">
        <v>72</v>
      </c>
      <c r="AY177" s="251" t="s">
        <v>130</v>
      </c>
    </row>
    <row r="178" s="14" customFormat="1">
      <c r="A178" s="14"/>
      <c r="B178" s="241"/>
      <c r="C178" s="242"/>
      <c r="D178" s="232" t="s">
        <v>208</v>
      </c>
      <c r="E178" s="243" t="s">
        <v>19</v>
      </c>
      <c r="F178" s="244" t="s">
        <v>696</v>
      </c>
      <c r="G178" s="242"/>
      <c r="H178" s="245">
        <v>31.741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208</v>
      </c>
      <c r="AU178" s="251" t="s">
        <v>82</v>
      </c>
      <c r="AV178" s="14" t="s">
        <v>82</v>
      </c>
      <c r="AW178" s="14" t="s">
        <v>33</v>
      </c>
      <c r="AX178" s="14" t="s">
        <v>72</v>
      </c>
      <c r="AY178" s="251" t="s">
        <v>130</v>
      </c>
    </row>
    <row r="179" s="15" customFormat="1">
      <c r="A179" s="15"/>
      <c r="B179" s="252"/>
      <c r="C179" s="253"/>
      <c r="D179" s="232" t="s">
        <v>208</v>
      </c>
      <c r="E179" s="254" t="s">
        <v>19</v>
      </c>
      <c r="F179" s="255" t="s">
        <v>212</v>
      </c>
      <c r="G179" s="253"/>
      <c r="H179" s="256">
        <v>218.92099999999999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2" t="s">
        <v>208</v>
      </c>
      <c r="AU179" s="262" t="s">
        <v>82</v>
      </c>
      <c r="AV179" s="15" t="s">
        <v>144</v>
      </c>
      <c r="AW179" s="15" t="s">
        <v>33</v>
      </c>
      <c r="AX179" s="15" t="s">
        <v>80</v>
      </c>
      <c r="AY179" s="262" t="s">
        <v>130</v>
      </c>
    </row>
    <row r="180" s="14" customFormat="1">
      <c r="A180" s="14"/>
      <c r="B180" s="241"/>
      <c r="C180" s="242"/>
      <c r="D180" s="232" t="s">
        <v>208</v>
      </c>
      <c r="E180" s="242"/>
      <c r="F180" s="244" t="s">
        <v>697</v>
      </c>
      <c r="G180" s="242"/>
      <c r="H180" s="245">
        <v>240.81299999999999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1" t="s">
        <v>208</v>
      </c>
      <c r="AU180" s="251" t="s">
        <v>82</v>
      </c>
      <c r="AV180" s="14" t="s">
        <v>82</v>
      </c>
      <c r="AW180" s="14" t="s">
        <v>4</v>
      </c>
      <c r="AX180" s="14" t="s">
        <v>80</v>
      </c>
      <c r="AY180" s="251" t="s">
        <v>130</v>
      </c>
    </row>
    <row r="181" s="2" customFormat="1" ht="16.5" customHeight="1">
      <c r="A181" s="41"/>
      <c r="B181" s="42"/>
      <c r="C181" s="199" t="s">
        <v>334</v>
      </c>
      <c r="D181" s="199" t="s">
        <v>131</v>
      </c>
      <c r="E181" s="200" t="s">
        <v>312</v>
      </c>
      <c r="F181" s="201" t="s">
        <v>313</v>
      </c>
      <c r="G181" s="202" t="s">
        <v>199</v>
      </c>
      <c r="H181" s="203">
        <v>655.13099999999997</v>
      </c>
      <c r="I181" s="204"/>
      <c r="J181" s="205">
        <f>ROUND(I181*H181,2)</f>
        <v>0</v>
      </c>
      <c r="K181" s="201" t="s">
        <v>200</v>
      </c>
      <c r="L181" s="47"/>
      <c r="M181" s="206" t="s">
        <v>19</v>
      </c>
      <c r="N181" s="207" t="s">
        <v>43</v>
      </c>
      <c r="O181" s="87"/>
      <c r="P181" s="208">
        <f>O181*H181</f>
        <v>0</v>
      </c>
      <c r="Q181" s="208">
        <v>0.00088000000000000003</v>
      </c>
      <c r="R181" s="208">
        <f>Q181*H181</f>
        <v>0.57651527999999996</v>
      </c>
      <c r="S181" s="208">
        <v>0</v>
      </c>
      <c r="T181" s="209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0" t="s">
        <v>285</v>
      </c>
      <c r="AT181" s="210" t="s">
        <v>131</v>
      </c>
      <c r="AU181" s="210" t="s">
        <v>82</v>
      </c>
      <c r="AY181" s="20" t="s">
        <v>130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20" t="s">
        <v>80</v>
      </c>
      <c r="BK181" s="211">
        <f>ROUND(I181*H181,2)</f>
        <v>0</v>
      </c>
      <c r="BL181" s="20" t="s">
        <v>285</v>
      </c>
      <c r="BM181" s="210" t="s">
        <v>698</v>
      </c>
    </row>
    <row r="182" s="2" customFormat="1">
      <c r="A182" s="41"/>
      <c r="B182" s="42"/>
      <c r="C182" s="43"/>
      <c r="D182" s="225" t="s">
        <v>202</v>
      </c>
      <c r="E182" s="43"/>
      <c r="F182" s="226" t="s">
        <v>315</v>
      </c>
      <c r="G182" s="43"/>
      <c r="H182" s="43"/>
      <c r="I182" s="227"/>
      <c r="J182" s="43"/>
      <c r="K182" s="43"/>
      <c r="L182" s="47"/>
      <c r="M182" s="228"/>
      <c r="N182" s="229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202</v>
      </c>
      <c r="AU182" s="20" t="s">
        <v>82</v>
      </c>
    </row>
    <row r="183" s="13" customFormat="1">
      <c r="A183" s="13"/>
      <c r="B183" s="230"/>
      <c r="C183" s="231"/>
      <c r="D183" s="232" t="s">
        <v>208</v>
      </c>
      <c r="E183" s="233" t="s">
        <v>19</v>
      </c>
      <c r="F183" s="234" t="s">
        <v>294</v>
      </c>
      <c r="G183" s="231"/>
      <c r="H183" s="233" t="s">
        <v>19</v>
      </c>
      <c r="I183" s="235"/>
      <c r="J183" s="231"/>
      <c r="K183" s="231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208</v>
      </c>
      <c r="AU183" s="240" t="s">
        <v>82</v>
      </c>
      <c r="AV183" s="13" t="s">
        <v>80</v>
      </c>
      <c r="AW183" s="13" t="s">
        <v>33</v>
      </c>
      <c r="AX183" s="13" t="s">
        <v>72</v>
      </c>
      <c r="AY183" s="240" t="s">
        <v>130</v>
      </c>
    </row>
    <row r="184" s="14" customFormat="1">
      <c r="A184" s="14"/>
      <c r="B184" s="241"/>
      <c r="C184" s="242"/>
      <c r="D184" s="232" t="s">
        <v>208</v>
      </c>
      <c r="E184" s="243" t="s">
        <v>19</v>
      </c>
      <c r="F184" s="244" t="s">
        <v>693</v>
      </c>
      <c r="G184" s="242"/>
      <c r="H184" s="245">
        <v>623.93399999999997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208</v>
      </c>
      <c r="AU184" s="251" t="s">
        <v>82</v>
      </c>
      <c r="AV184" s="14" t="s">
        <v>82</v>
      </c>
      <c r="AW184" s="14" t="s">
        <v>33</v>
      </c>
      <c r="AX184" s="14" t="s">
        <v>72</v>
      </c>
      <c r="AY184" s="251" t="s">
        <v>130</v>
      </c>
    </row>
    <row r="185" s="13" customFormat="1">
      <c r="A185" s="13"/>
      <c r="B185" s="230"/>
      <c r="C185" s="231"/>
      <c r="D185" s="232" t="s">
        <v>208</v>
      </c>
      <c r="E185" s="233" t="s">
        <v>19</v>
      </c>
      <c r="F185" s="234" t="s">
        <v>316</v>
      </c>
      <c r="G185" s="231"/>
      <c r="H185" s="233" t="s">
        <v>19</v>
      </c>
      <c r="I185" s="235"/>
      <c r="J185" s="231"/>
      <c r="K185" s="231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208</v>
      </c>
      <c r="AU185" s="240" t="s">
        <v>82</v>
      </c>
      <c r="AV185" s="13" t="s">
        <v>80</v>
      </c>
      <c r="AW185" s="13" t="s">
        <v>33</v>
      </c>
      <c r="AX185" s="13" t="s">
        <v>72</v>
      </c>
      <c r="AY185" s="240" t="s">
        <v>130</v>
      </c>
    </row>
    <row r="186" s="13" customFormat="1">
      <c r="A186" s="13"/>
      <c r="B186" s="230"/>
      <c r="C186" s="231"/>
      <c r="D186" s="232" t="s">
        <v>208</v>
      </c>
      <c r="E186" s="233" t="s">
        <v>19</v>
      </c>
      <c r="F186" s="234" t="s">
        <v>294</v>
      </c>
      <c r="G186" s="231"/>
      <c r="H186" s="233" t="s">
        <v>19</v>
      </c>
      <c r="I186" s="235"/>
      <c r="J186" s="231"/>
      <c r="K186" s="231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208</v>
      </c>
      <c r="AU186" s="240" t="s">
        <v>82</v>
      </c>
      <c r="AV186" s="13" t="s">
        <v>80</v>
      </c>
      <c r="AW186" s="13" t="s">
        <v>33</v>
      </c>
      <c r="AX186" s="13" t="s">
        <v>72</v>
      </c>
      <c r="AY186" s="240" t="s">
        <v>130</v>
      </c>
    </row>
    <row r="187" s="14" customFormat="1">
      <c r="A187" s="14"/>
      <c r="B187" s="241"/>
      <c r="C187" s="242"/>
      <c r="D187" s="232" t="s">
        <v>208</v>
      </c>
      <c r="E187" s="243" t="s">
        <v>19</v>
      </c>
      <c r="F187" s="244" t="s">
        <v>699</v>
      </c>
      <c r="G187" s="242"/>
      <c r="H187" s="245">
        <v>31.196999999999999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1" t="s">
        <v>208</v>
      </c>
      <c r="AU187" s="251" t="s">
        <v>82</v>
      </c>
      <c r="AV187" s="14" t="s">
        <v>82</v>
      </c>
      <c r="AW187" s="14" t="s">
        <v>33</v>
      </c>
      <c r="AX187" s="14" t="s">
        <v>72</v>
      </c>
      <c r="AY187" s="251" t="s">
        <v>130</v>
      </c>
    </row>
    <row r="188" s="15" customFormat="1">
      <c r="A188" s="15"/>
      <c r="B188" s="252"/>
      <c r="C188" s="253"/>
      <c r="D188" s="232" t="s">
        <v>208</v>
      </c>
      <c r="E188" s="254" t="s">
        <v>19</v>
      </c>
      <c r="F188" s="255" t="s">
        <v>212</v>
      </c>
      <c r="G188" s="253"/>
      <c r="H188" s="256">
        <v>655.13099999999997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2" t="s">
        <v>208</v>
      </c>
      <c r="AU188" s="262" t="s">
        <v>82</v>
      </c>
      <c r="AV188" s="15" t="s">
        <v>144</v>
      </c>
      <c r="AW188" s="15" t="s">
        <v>33</v>
      </c>
      <c r="AX188" s="15" t="s">
        <v>80</v>
      </c>
      <c r="AY188" s="262" t="s">
        <v>130</v>
      </c>
    </row>
    <row r="189" s="2" customFormat="1" ht="24.15" customHeight="1">
      <c r="A189" s="41"/>
      <c r="B189" s="42"/>
      <c r="C189" s="263" t="s">
        <v>339</v>
      </c>
      <c r="D189" s="263" t="s">
        <v>213</v>
      </c>
      <c r="E189" s="264" t="s">
        <v>319</v>
      </c>
      <c r="F189" s="265" t="s">
        <v>320</v>
      </c>
      <c r="G189" s="266" t="s">
        <v>199</v>
      </c>
      <c r="H189" s="267">
        <v>841.42899999999997</v>
      </c>
      <c r="I189" s="268"/>
      <c r="J189" s="269">
        <f>ROUND(I189*H189,2)</f>
        <v>0</v>
      </c>
      <c r="K189" s="265" t="s">
        <v>200</v>
      </c>
      <c r="L189" s="270"/>
      <c r="M189" s="271" t="s">
        <v>19</v>
      </c>
      <c r="N189" s="272" t="s">
        <v>43</v>
      </c>
      <c r="O189" s="87"/>
      <c r="P189" s="208">
        <f>O189*H189</f>
        <v>0</v>
      </c>
      <c r="Q189" s="208">
        <v>0.0054000000000000003</v>
      </c>
      <c r="R189" s="208">
        <f>Q189*H189</f>
        <v>4.5437165999999998</v>
      </c>
      <c r="S189" s="208">
        <v>0</v>
      </c>
      <c r="T189" s="209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0" t="s">
        <v>306</v>
      </c>
      <c r="AT189" s="210" t="s">
        <v>213</v>
      </c>
      <c r="AU189" s="210" t="s">
        <v>82</v>
      </c>
      <c r="AY189" s="20" t="s">
        <v>130</v>
      </c>
      <c r="BE189" s="211">
        <f>IF(N189="základní",J189,0)</f>
        <v>0</v>
      </c>
      <c r="BF189" s="211">
        <f>IF(N189="snížená",J189,0)</f>
        <v>0</v>
      </c>
      <c r="BG189" s="211">
        <f>IF(N189="zákl. přenesená",J189,0)</f>
        <v>0</v>
      </c>
      <c r="BH189" s="211">
        <f>IF(N189="sníž. přenesená",J189,0)</f>
        <v>0</v>
      </c>
      <c r="BI189" s="211">
        <f>IF(N189="nulová",J189,0)</f>
        <v>0</v>
      </c>
      <c r="BJ189" s="20" t="s">
        <v>80</v>
      </c>
      <c r="BK189" s="211">
        <f>ROUND(I189*H189,2)</f>
        <v>0</v>
      </c>
      <c r="BL189" s="20" t="s">
        <v>285</v>
      </c>
      <c r="BM189" s="210" t="s">
        <v>700</v>
      </c>
    </row>
    <row r="190" s="13" customFormat="1">
      <c r="A190" s="13"/>
      <c r="B190" s="230"/>
      <c r="C190" s="231"/>
      <c r="D190" s="232" t="s">
        <v>208</v>
      </c>
      <c r="E190" s="233" t="s">
        <v>19</v>
      </c>
      <c r="F190" s="234" t="s">
        <v>217</v>
      </c>
      <c r="G190" s="231"/>
      <c r="H190" s="233" t="s">
        <v>19</v>
      </c>
      <c r="I190" s="235"/>
      <c r="J190" s="231"/>
      <c r="K190" s="231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208</v>
      </c>
      <c r="AU190" s="240" t="s">
        <v>82</v>
      </c>
      <c r="AV190" s="13" t="s">
        <v>80</v>
      </c>
      <c r="AW190" s="13" t="s">
        <v>33</v>
      </c>
      <c r="AX190" s="13" t="s">
        <v>72</v>
      </c>
      <c r="AY190" s="240" t="s">
        <v>130</v>
      </c>
    </row>
    <row r="191" s="14" customFormat="1">
      <c r="A191" s="14"/>
      <c r="B191" s="241"/>
      <c r="C191" s="242"/>
      <c r="D191" s="232" t="s">
        <v>208</v>
      </c>
      <c r="E191" s="243" t="s">
        <v>19</v>
      </c>
      <c r="F191" s="244" t="s">
        <v>701</v>
      </c>
      <c r="G191" s="242"/>
      <c r="H191" s="245">
        <v>655.13099999999997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1" t="s">
        <v>208</v>
      </c>
      <c r="AU191" s="251" t="s">
        <v>82</v>
      </c>
      <c r="AV191" s="14" t="s">
        <v>82</v>
      </c>
      <c r="AW191" s="14" t="s">
        <v>33</v>
      </c>
      <c r="AX191" s="14" t="s">
        <v>72</v>
      </c>
      <c r="AY191" s="251" t="s">
        <v>130</v>
      </c>
    </row>
    <row r="192" s="14" customFormat="1">
      <c r="A192" s="14"/>
      <c r="B192" s="241"/>
      <c r="C192" s="242"/>
      <c r="D192" s="232" t="s">
        <v>208</v>
      </c>
      <c r="E192" s="243" t="s">
        <v>19</v>
      </c>
      <c r="F192" s="244" t="s">
        <v>702</v>
      </c>
      <c r="G192" s="242"/>
      <c r="H192" s="245">
        <v>105.804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1" t="s">
        <v>208</v>
      </c>
      <c r="AU192" s="251" t="s">
        <v>82</v>
      </c>
      <c r="AV192" s="14" t="s">
        <v>82</v>
      </c>
      <c r="AW192" s="14" t="s">
        <v>33</v>
      </c>
      <c r="AX192" s="14" t="s">
        <v>72</v>
      </c>
      <c r="AY192" s="251" t="s">
        <v>130</v>
      </c>
    </row>
    <row r="193" s="14" customFormat="1">
      <c r="A193" s="14"/>
      <c r="B193" s="241"/>
      <c r="C193" s="242"/>
      <c r="D193" s="232" t="s">
        <v>208</v>
      </c>
      <c r="E193" s="243" t="s">
        <v>19</v>
      </c>
      <c r="F193" s="244" t="s">
        <v>703</v>
      </c>
      <c r="G193" s="242"/>
      <c r="H193" s="245">
        <v>4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1" t="s">
        <v>208</v>
      </c>
      <c r="AU193" s="251" t="s">
        <v>82</v>
      </c>
      <c r="AV193" s="14" t="s">
        <v>82</v>
      </c>
      <c r="AW193" s="14" t="s">
        <v>33</v>
      </c>
      <c r="AX193" s="14" t="s">
        <v>72</v>
      </c>
      <c r="AY193" s="251" t="s">
        <v>130</v>
      </c>
    </row>
    <row r="194" s="15" customFormat="1">
      <c r="A194" s="15"/>
      <c r="B194" s="252"/>
      <c r="C194" s="253"/>
      <c r="D194" s="232" t="s">
        <v>208</v>
      </c>
      <c r="E194" s="254" t="s">
        <v>19</v>
      </c>
      <c r="F194" s="255" t="s">
        <v>212</v>
      </c>
      <c r="G194" s="253"/>
      <c r="H194" s="256">
        <v>764.93499999999995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2" t="s">
        <v>208</v>
      </c>
      <c r="AU194" s="262" t="s">
        <v>82</v>
      </c>
      <c r="AV194" s="15" t="s">
        <v>144</v>
      </c>
      <c r="AW194" s="15" t="s">
        <v>33</v>
      </c>
      <c r="AX194" s="15" t="s">
        <v>80</v>
      </c>
      <c r="AY194" s="262" t="s">
        <v>130</v>
      </c>
    </row>
    <row r="195" s="14" customFormat="1">
      <c r="A195" s="14"/>
      <c r="B195" s="241"/>
      <c r="C195" s="242"/>
      <c r="D195" s="232" t="s">
        <v>208</v>
      </c>
      <c r="E195" s="242"/>
      <c r="F195" s="244" t="s">
        <v>704</v>
      </c>
      <c r="G195" s="242"/>
      <c r="H195" s="245">
        <v>841.42899999999997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1" t="s">
        <v>208</v>
      </c>
      <c r="AU195" s="251" t="s">
        <v>82</v>
      </c>
      <c r="AV195" s="14" t="s">
        <v>82</v>
      </c>
      <c r="AW195" s="14" t="s">
        <v>4</v>
      </c>
      <c r="AX195" s="14" t="s">
        <v>80</v>
      </c>
      <c r="AY195" s="251" t="s">
        <v>130</v>
      </c>
    </row>
    <row r="196" s="2" customFormat="1" ht="33" customHeight="1">
      <c r="A196" s="41"/>
      <c r="B196" s="42"/>
      <c r="C196" s="199" t="s">
        <v>345</v>
      </c>
      <c r="D196" s="199" t="s">
        <v>131</v>
      </c>
      <c r="E196" s="200" t="s">
        <v>705</v>
      </c>
      <c r="F196" s="201" t="s">
        <v>706</v>
      </c>
      <c r="G196" s="202" t="s">
        <v>162</v>
      </c>
      <c r="H196" s="203">
        <v>13</v>
      </c>
      <c r="I196" s="204"/>
      <c r="J196" s="205">
        <f>ROUND(I196*H196,2)</f>
        <v>0</v>
      </c>
      <c r="K196" s="201" t="s">
        <v>200</v>
      </c>
      <c r="L196" s="47"/>
      <c r="M196" s="206" t="s">
        <v>19</v>
      </c>
      <c r="N196" s="207" t="s">
        <v>43</v>
      </c>
      <c r="O196" s="87"/>
      <c r="P196" s="208">
        <f>O196*H196</f>
        <v>0</v>
      </c>
      <c r="Q196" s="208">
        <v>0.00108</v>
      </c>
      <c r="R196" s="208">
        <f>Q196*H196</f>
        <v>0.01404</v>
      </c>
      <c r="S196" s="208">
        <v>0</v>
      </c>
      <c r="T196" s="209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0" t="s">
        <v>285</v>
      </c>
      <c r="AT196" s="210" t="s">
        <v>131</v>
      </c>
      <c r="AU196" s="210" t="s">
        <v>82</v>
      </c>
      <c r="AY196" s="20" t="s">
        <v>130</v>
      </c>
      <c r="BE196" s="211">
        <f>IF(N196="základní",J196,0)</f>
        <v>0</v>
      </c>
      <c r="BF196" s="211">
        <f>IF(N196="snížená",J196,0)</f>
        <v>0</v>
      </c>
      <c r="BG196" s="211">
        <f>IF(N196="zákl. přenesená",J196,0)</f>
        <v>0</v>
      </c>
      <c r="BH196" s="211">
        <f>IF(N196="sníž. přenesená",J196,0)</f>
        <v>0</v>
      </c>
      <c r="BI196" s="211">
        <f>IF(N196="nulová",J196,0)</f>
        <v>0</v>
      </c>
      <c r="BJ196" s="20" t="s">
        <v>80</v>
      </c>
      <c r="BK196" s="211">
        <f>ROUND(I196*H196,2)</f>
        <v>0</v>
      </c>
      <c r="BL196" s="20" t="s">
        <v>285</v>
      </c>
      <c r="BM196" s="210" t="s">
        <v>707</v>
      </c>
    </row>
    <row r="197" s="2" customFormat="1">
      <c r="A197" s="41"/>
      <c r="B197" s="42"/>
      <c r="C197" s="43"/>
      <c r="D197" s="225" t="s">
        <v>202</v>
      </c>
      <c r="E197" s="43"/>
      <c r="F197" s="226" t="s">
        <v>708</v>
      </c>
      <c r="G197" s="43"/>
      <c r="H197" s="43"/>
      <c r="I197" s="227"/>
      <c r="J197" s="43"/>
      <c r="K197" s="43"/>
      <c r="L197" s="47"/>
      <c r="M197" s="228"/>
      <c r="N197" s="229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202</v>
      </c>
      <c r="AU197" s="20" t="s">
        <v>82</v>
      </c>
    </row>
    <row r="198" s="13" customFormat="1">
      <c r="A198" s="13"/>
      <c r="B198" s="230"/>
      <c r="C198" s="231"/>
      <c r="D198" s="232" t="s">
        <v>208</v>
      </c>
      <c r="E198" s="233" t="s">
        <v>19</v>
      </c>
      <c r="F198" s="234" t="s">
        <v>294</v>
      </c>
      <c r="G198" s="231"/>
      <c r="H198" s="233" t="s">
        <v>19</v>
      </c>
      <c r="I198" s="235"/>
      <c r="J198" s="231"/>
      <c r="K198" s="231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208</v>
      </c>
      <c r="AU198" s="240" t="s">
        <v>82</v>
      </c>
      <c r="AV198" s="13" t="s">
        <v>80</v>
      </c>
      <c r="AW198" s="13" t="s">
        <v>33</v>
      </c>
      <c r="AX198" s="13" t="s">
        <v>72</v>
      </c>
      <c r="AY198" s="240" t="s">
        <v>130</v>
      </c>
    </row>
    <row r="199" s="14" customFormat="1">
      <c r="A199" s="14"/>
      <c r="B199" s="241"/>
      <c r="C199" s="242"/>
      <c r="D199" s="232" t="s">
        <v>208</v>
      </c>
      <c r="E199" s="243" t="s">
        <v>19</v>
      </c>
      <c r="F199" s="244" t="s">
        <v>709</v>
      </c>
      <c r="G199" s="242"/>
      <c r="H199" s="245">
        <v>13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1" t="s">
        <v>208</v>
      </c>
      <c r="AU199" s="251" t="s">
        <v>82</v>
      </c>
      <c r="AV199" s="14" t="s">
        <v>82</v>
      </c>
      <c r="AW199" s="14" t="s">
        <v>33</v>
      </c>
      <c r="AX199" s="14" t="s">
        <v>72</v>
      </c>
      <c r="AY199" s="251" t="s">
        <v>130</v>
      </c>
    </row>
    <row r="200" s="15" customFormat="1">
      <c r="A200" s="15"/>
      <c r="B200" s="252"/>
      <c r="C200" s="253"/>
      <c r="D200" s="232" t="s">
        <v>208</v>
      </c>
      <c r="E200" s="254" t="s">
        <v>19</v>
      </c>
      <c r="F200" s="255" t="s">
        <v>212</v>
      </c>
      <c r="G200" s="253"/>
      <c r="H200" s="256">
        <v>13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2" t="s">
        <v>208</v>
      </c>
      <c r="AU200" s="262" t="s">
        <v>82</v>
      </c>
      <c r="AV200" s="15" t="s">
        <v>144</v>
      </c>
      <c r="AW200" s="15" t="s">
        <v>33</v>
      </c>
      <c r="AX200" s="15" t="s">
        <v>80</v>
      </c>
      <c r="AY200" s="262" t="s">
        <v>130</v>
      </c>
    </row>
    <row r="201" s="2" customFormat="1" ht="16.5" customHeight="1">
      <c r="A201" s="41"/>
      <c r="B201" s="42"/>
      <c r="C201" s="263" t="s">
        <v>350</v>
      </c>
      <c r="D201" s="263" t="s">
        <v>213</v>
      </c>
      <c r="E201" s="264" t="s">
        <v>710</v>
      </c>
      <c r="F201" s="265" t="s">
        <v>711</v>
      </c>
      <c r="G201" s="266" t="s">
        <v>162</v>
      </c>
      <c r="H201" s="267">
        <v>13</v>
      </c>
      <c r="I201" s="268"/>
      <c r="J201" s="269">
        <f>ROUND(I201*H201,2)</f>
        <v>0</v>
      </c>
      <c r="K201" s="265" t="s">
        <v>200</v>
      </c>
      <c r="L201" s="270"/>
      <c r="M201" s="271" t="s">
        <v>19</v>
      </c>
      <c r="N201" s="272" t="s">
        <v>43</v>
      </c>
      <c r="O201" s="87"/>
      <c r="P201" s="208">
        <f>O201*H201</f>
        <v>0</v>
      </c>
      <c r="Q201" s="208">
        <v>0.0030000000000000001</v>
      </c>
      <c r="R201" s="208">
        <f>Q201*H201</f>
        <v>0.039</v>
      </c>
      <c r="S201" s="208">
        <v>0</v>
      </c>
      <c r="T201" s="209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0" t="s">
        <v>306</v>
      </c>
      <c r="AT201" s="210" t="s">
        <v>213</v>
      </c>
      <c r="AU201" s="210" t="s">
        <v>82</v>
      </c>
      <c r="AY201" s="20" t="s">
        <v>130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20" t="s">
        <v>80</v>
      </c>
      <c r="BK201" s="211">
        <f>ROUND(I201*H201,2)</f>
        <v>0</v>
      </c>
      <c r="BL201" s="20" t="s">
        <v>285</v>
      </c>
      <c r="BM201" s="210" t="s">
        <v>712</v>
      </c>
    </row>
    <row r="202" s="13" customFormat="1">
      <c r="A202" s="13"/>
      <c r="B202" s="230"/>
      <c r="C202" s="231"/>
      <c r="D202" s="232" t="s">
        <v>208</v>
      </c>
      <c r="E202" s="233" t="s">
        <v>19</v>
      </c>
      <c r="F202" s="234" t="s">
        <v>217</v>
      </c>
      <c r="G202" s="231"/>
      <c r="H202" s="233" t="s">
        <v>19</v>
      </c>
      <c r="I202" s="235"/>
      <c r="J202" s="231"/>
      <c r="K202" s="231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208</v>
      </c>
      <c r="AU202" s="240" t="s">
        <v>82</v>
      </c>
      <c r="AV202" s="13" t="s">
        <v>80</v>
      </c>
      <c r="AW202" s="13" t="s">
        <v>33</v>
      </c>
      <c r="AX202" s="13" t="s">
        <v>72</v>
      </c>
      <c r="AY202" s="240" t="s">
        <v>130</v>
      </c>
    </row>
    <row r="203" s="13" customFormat="1">
      <c r="A203" s="13"/>
      <c r="B203" s="230"/>
      <c r="C203" s="231"/>
      <c r="D203" s="232" t="s">
        <v>208</v>
      </c>
      <c r="E203" s="233" t="s">
        <v>19</v>
      </c>
      <c r="F203" s="234" t="s">
        <v>294</v>
      </c>
      <c r="G203" s="231"/>
      <c r="H203" s="233" t="s">
        <v>19</v>
      </c>
      <c r="I203" s="235"/>
      <c r="J203" s="231"/>
      <c r="K203" s="231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208</v>
      </c>
      <c r="AU203" s="240" t="s">
        <v>82</v>
      </c>
      <c r="AV203" s="13" t="s">
        <v>80</v>
      </c>
      <c r="AW203" s="13" t="s">
        <v>33</v>
      </c>
      <c r="AX203" s="13" t="s">
        <v>72</v>
      </c>
      <c r="AY203" s="240" t="s">
        <v>130</v>
      </c>
    </row>
    <row r="204" s="14" customFormat="1">
      <c r="A204" s="14"/>
      <c r="B204" s="241"/>
      <c r="C204" s="242"/>
      <c r="D204" s="232" t="s">
        <v>208</v>
      </c>
      <c r="E204" s="243" t="s">
        <v>19</v>
      </c>
      <c r="F204" s="244" t="s">
        <v>709</v>
      </c>
      <c r="G204" s="242"/>
      <c r="H204" s="245">
        <v>13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1" t="s">
        <v>208</v>
      </c>
      <c r="AU204" s="251" t="s">
        <v>82</v>
      </c>
      <c r="AV204" s="14" t="s">
        <v>82</v>
      </c>
      <c r="AW204" s="14" t="s">
        <v>33</v>
      </c>
      <c r="AX204" s="14" t="s">
        <v>72</v>
      </c>
      <c r="AY204" s="251" t="s">
        <v>130</v>
      </c>
    </row>
    <row r="205" s="15" customFormat="1">
      <c r="A205" s="15"/>
      <c r="B205" s="252"/>
      <c r="C205" s="253"/>
      <c r="D205" s="232" t="s">
        <v>208</v>
      </c>
      <c r="E205" s="254" t="s">
        <v>19</v>
      </c>
      <c r="F205" s="255" t="s">
        <v>212</v>
      </c>
      <c r="G205" s="253"/>
      <c r="H205" s="256">
        <v>13</v>
      </c>
      <c r="I205" s="257"/>
      <c r="J205" s="253"/>
      <c r="K205" s="253"/>
      <c r="L205" s="258"/>
      <c r="M205" s="259"/>
      <c r="N205" s="260"/>
      <c r="O205" s="260"/>
      <c r="P205" s="260"/>
      <c r="Q205" s="260"/>
      <c r="R205" s="260"/>
      <c r="S205" s="260"/>
      <c r="T205" s="26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2" t="s">
        <v>208</v>
      </c>
      <c r="AU205" s="262" t="s">
        <v>82</v>
      </c>
      <c r="AV205" s="15" t="s">
        <v>144</v>
      </c>
      <c r="AW205" s="15" t="s">
        <v>33</v>
      </c>
      <c r="AX205" s="15" t="s">
        <v>80</v>
      </c>
      <c r="AY205" s="262" t="s">
        <v>130</v>
      </c>
    </row>
    <row r="206" s="2" customFormat="1" ht="33" customHeight="1">
      <c r="A206" s="41"/>
      <c r="B206" s="42"/>
      <c r="C206" s="199" t="s">
        <v>357</v>
      </c>
      <c r="D206" s="199" t="s">
        <v>131</v>
      </c>
      <c r="E206" s="200" t="s">
        <v>713</v>
      </c>
      <c r="F206" s="201" t="s">
        <v>714</v>
      </c>
      <c r="G206" s="202" t="s">
        <v>162</v>
      </c>
      <c r="H206" s="203">
        <v>13</v>
      </c>
      <c r="I206" s="204"/>
      <c r="J206" s="205">
        <f>ROUND(I206*H206,2)</f>
        <v>0</v>
      </c>
      <c r="K206" s="201" t="s">
        <v>200</v>
      </c>
      <c r="L206" s="47"/>
      <c r="M206" s="206" t="s">
        <v>19</v>
      </c>
      <c r="N206" s="207" t="s">
        <v>43</v>
      </c>
      <c r="O206" s="87"/>
      <c r="P206" s="208">
        <f>O206*H206</f>
        <v>0</v>
      </c>
      <c r="Q206" s="208">
        <v>0.0074999999999999997</v>
      </c>
      <c r="R206" s="208">
        <f>Q206*H206</f>
        <v>0.097500000000000003</v>
      </c>
      <c r="S206" s="208">
        <v>0</v>
      </c>
      <c r="T206" s="209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0" t="s">
        <v>285</v>
      </c>
      <c r="AT206" s="210" t="s">
        <v>131</v>
      </c>
      <c r="AU206" s="210" t="s">
        <v>82</v>
      </c>
      <c r="AY206" s="20" t="s">
        <v>130</v>
      </c>
      <c r="BE206" s="211">
        <f>IF(N206="základní",J206,0)</f>
        <v>0</v>
      </c>
      <c r="BF206" s="211">
        <f>IF(N206="snížená",J206,0)</f>
        <v>0</v>
      </c>
      <c r="BG206" s="211">
        <f>IF(N206="zákl. přenesená",J206,0)</f>
        <v>0</v>
      </c>
      <c r="BH206" s="211">
        <f>IF(N206="sníž. přenesená",J206,0)</f>
        <v>0</v>
      </c>
      <c r="BI206" s="211">
        <f>IF(N206="nulová",J206,0)</f>
        <v>0</v>
      </c>
      <c r="BJ206" s="20" t="s">
        <v>80</v>
      </c>
      <c r="BK206" s="211">
        <f>ROUND(I206*H206,2)</f>
        <v>0</v>
      </c>
      <c r="BL206" s="20" t="s">
        <v>285</v>
      </c>
      <c r="BM206" s="210" t="s">
        <v>715</v>
      </c>
    </row>
    <row r="207" s="2" customFormat="1">
      <c r="A207" s="41"/>
      <c r="B207" s="42"/>
      <c r="C207" s="43"/>
      <c r="D207" s="225" t="s">
        <v>202</v>
      </c>
      <c r="E207" s="43"/>
      <c r="F207" s="226" t="s">
        <v>716</v>
      </c>
      <c r="G207" s="43"/>
      <c r="H207" s="43"/>
      <c r="I207" s="227"/>
      <c r="J207" s="43"/>
      <c r="K207" s="43"/>
      <c r="L207" s="47"/>
      <c r="M207" s="228"/>
      <c r="N207" s="229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202</v>
      </c>
      <c r="AU207" s="20" t="s">
        <v>82</v>
      </c>
    </row>
    <row r="208" s="2" customFormat="1" ht="16.5" customHeight="1">
      <c r="A208" s="41"/>
      <c r="B208" s="42"/>
      <c r="C208" s="263" t="s">
        <v>366</v>
      </c>
      <c r="D208" s="263" t="s">
        <v>213</v>
      </c>
      <c r="E208" s="264" t="s">
        <v>717</v>
      </c>
      <c r="F208" s="265" t="s">
        <v>718</v>
      </c>
      <c r="G208" s="266" t="s">
        <v>162</v>
      </c>
      <c r="H208" s="267">
        <v>13</v>
      </c>
      <c r="I208" s="268"/>
      <c r="J208" s="269">
        <f>ROUND(I208*H208,2)</f>
        <v>0</v>
      </c>
      <c r="K208" s="265" t="s">
        <v>200</v>
      </c>
      <c r="L208" s="270"/>
      <c r="M208" s="271" t="s">
        <v>19</v>
      </c>
      <c r="N208" s="272" t="s">
        <v>43</v>
      </c>
      <c r="O208" s="87"/>
      <c r="P208" s="208">
        <f>O208*H208</f>
        <v>0</v>
      </c>
      <c r="Q208" s="208">
        <v>0.0017099999999999999</v>
      </c>
      <c r="R208" s="208">
        <f>Q208*H208</f>
        <v>0.02223</v>
      </c>
      <c r="S208" s="208">
        <v>0</v>
      </c>
      <c r="T208" s="209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0" t="s">
        <v>306</v>
      </c>
      <c r="AT208" s="210" t="s">
        <v>213</v>
      </c>
      <c r="AU208" s="210" t="s">
        <v>82</v>
      </c>
      <c r="AY208" s="20" t="s">
        <v>130</v>
      </c>
      <c r="BE208" s="211">
        <f>IF(N208="základní",J208,0)</f>
        <v>0</v>
      </c>
      <c r="BF208" s="211">
        <f>IF(N208="snížená",J208,0)</f>
        <v>0</v>
      </c>
      <c r="BG208" s="211">
        <f>IF(N208="zákl. přenesená",J208,0)</f>
        <v>0</v>
      </c>
      <c r="BH208" s="211">
        <f>IF(N208="sníž. přenesená",J208,0)</f>
        <v>0</v>
      </c>
      <c r="BI208" s="211">
        <f>IF(N208="nulová",J208,0)</f>
        <v>0</v>
      </c>
      <c r="BJ208" s="20" t="s">
        <v>80</v>
      </c>
      <c r="BK208" s="211">
        <f>ROUND(I208*H208,2)</f>
        <v>0</v>
      </c>
      <c r="BL208" s="20" t="s">
        <v>285</v>
      </c>
      <c r="BM208" s="210" t="s">
        <v>719</v>
      </c>
    </row>
    <row r="209" s="13" customFormat="1">
      <c r="A209" s="13"/>
      <c r="B209" s="230"/>
      <c r="C209" s="231"/>
      <c r="D209" s="232" t="s">
        <v>208</v>
      </c>
      <c r="E209" s="233" t="s">
        <v>19</v>
      </c>
      <c r="F209" s="234" t="s">
        <v>217</v>
      </c>
      <c r="G209" s="231"/>
      <c r="H209" s="233" t="s">
        <v>19</v>
      </c>
      <c r="I209" s="235"/>
      <c r="J209" s="231"/>
      <c r="K209" s="231"/>
      <c r="L209" s="236"/>
      <c r="M209" s="237"/>
      <c r="N209" s="238"/>
      <c r="O209" s="238"/>
      <c r="P209" s="238"/>
      <c r="Q209" s="238"/>
      <c r="R209" s="238"/>
      <c r="S209" s="238"/>
      <c r="T209" s="23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0" t="s">
        <v>208</v>
      </c>
      <c r="AU209" s="240" t="s">
        <v>82</v>
      </c>
      <c r="AV209" s="13" t="s">
        <v>80</v>
      </c>
      <c r="AW209" s="13" t="s">
        <v>33</v>
      </c>
      <c r="AX209" s="13" t="s">
        <v>72</v>
      </c>
      <c r="AY209" s="240" t="s">
        <v>130</v>
      </c>
    </row>
    <row r="210" s="13" customFormat="1">
      <c r="A210" s="13"/>
      <c r="B210" s="230"/>
      <c r="C210" s="231"/>
      <c r="D210" s="232" t="s">
        <v>208</v>
      </c>
      <c r="E210" s="233" t="s">
        <v>19</v>
      </c>
      <c r="F210" s="234" t="s">
        <v>294</v>
      </c>
      <c r="G210" s="231"/>
      <c r="H210" s="233" t="s">
        <v>19</v>
      </c>
      <c r="I210" s="235"/>
      <c r="J210" s="231"/>
      <c r="K210" s="231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208</v>
      </c>
      <c r="AU210" s="240" t="s">
        <v>82</v>
      </c>
      <c r="AV210" s="13" t="s">
        <v>80</v>
      </c>
      <c r="AW210" s="13" t="s">
        <v>33</v>
      </c>
      <c r="AX210" s="13" t="s">
        <v>72</v>
      </c>
      <c r="AY210" s="240" t="s">
        <v>130</v>
      </c>
    </row>
    <row r="211" s="14" customFormat="1">
      <c r="A211" s="14"/>
      <c r="B211" s="241"/>
      <c r="C211" s="242"/>
      <c r="D211" s="232" t="s">
        <v>208</v>
      </c>
      <c r="E211" s="243" t="s">
        <v>19</v>
      </c>
      <c r="F211" s="244" t="s">
        <v>709</v>
      </c>
      <c r="G211" s="242"/>
      <c r="H211" s="245">
        <v>13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1" t="s">
        <v>208</v>
      </c>
      <c r="AU211" s="251" t="s">
        <v>82</v>
      </c>
      <c r="AV211" s="14" t="s">
        <v>82</v>
      </c>
      <c r="AW211" s="14" t="s">
        <v>33</v>
      </c>
      <c r="AX211" s="14" t="s">
        <v>72</v>
      </c>
      <c r="AY211" s="251" t="s">
        <v>130</v>
      </c>
    </row>
    <row r="212" s="15" customFormat="1">
      <c r="A212" s="15"/>
      <c r="B212" s="252"/>
      <c r="C212" s="253"/>
      <c r="D212" s="232" t="s">
        <v>208</v>
      </c>
      <c r="E212" s="254" t="s">
        <v>19</v>
      </c>
      <c r="F212" s="255" t="s">
        <v>212</v>
      </c>
      <c r="G212" s="253"/>
      <c r="H212" s="256">
        <v>13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2" t="s">
        <v>208</v>
      </c>
      <c r="AU212" s="262" t="s">
        <v>82</v>
      </c>
      <c r="AV212" s="15" t="s">
        <v>144</v>
      </c>
      <c r="AW212" s="15" t="s">
        <v>33</v>
      </c>
      <c r="AX212" s="15" t="s">
        <v>80</v>
      </c>
      <c r="AY212" s="262" t="s">
        <v>130</v>
      </c>
    </row>
    <row r="213" s="2" customFormat="1" ht="24.15" customHeight="1">
      <c r="A213" s="41"/>
      <c r="B213" s="42"/>
      <c r="C213" s="199" t="s">
        <v>373</v>
      </c>
      <c r="D213" s="199" t="s">
        <v>131</v>
      </c>
      <c r="E213" s="200" t="s">
        <v>326</v>
      </c>
      <c r="F213" s="201" t="s">
        <v>327</v>
      </c>
      <c r="G213" s="202" t="s">
        <v>328</v>
      </c>
      <c r="H213" s="203">
        <v>127.62000000000001</v>
      </c>
      <c r="I213" s="204"/>
      <c r="J213" s="205">
        <f>ROUND(I213*H213,2)</f>
        <v>0</v>
      </c>
      <c r="K213" s="201" t="s">
        <v>200</v>
      </c>
      <c r="L213" s="47"/>
      <c r="M213" s="206" t="s">
        <v>19</v>
      </c>
      <c r="N213" s="207" t="s">
        <v>43</v>
      </c>
      <c r="O213" s="87"/>
      <c r="P213" s="208">
        <f>O213*H213</f>
        <v>0</v>
      </c>
      <c r="Q213" s="208">
        <v>0.00059999999999999995</v>
      </c>
      <c r="R213" s="208">
        <f>Q213*H213</f>
        <v>0.076572000000000001</v>
      </c>
      <c r="S213" s="208">
        <v>0</v>
      </c>
      <c r="T213" s="209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0" t="s">
        <v>285</v>
      </c>
      <c r="AT213" s="210" t="s">
        <v>131</v>
      </c>
      <c r="AU213" s="210" t="s">
        <v>82</v>
      </c>
      <c r="AY213" s="20" t="s">
        <v>130</v>
      </c>
      <c r="BE213" s="211">
        <f>IF(N213="základní",J213,0)</f>
        <v>0</v>
      </c>
      <c r="BF213" s="211">
        <f>IF(N213="snížená",J213,0)</f>
        <v>0</v>
      </c>
      <c r="BG213" s="211">
        <f>IF(N213="zákl. přenesená",J213,0)</f>
        <v>0</v>
      </c>
      <c r="BH213" s="211">
        <f>IF(N213="sníž. přenesená",J213,0)</f>
        <v>0</v>
      </c>
      <c r="BI213" s="211">
        <f>IF(N213="nulová",J213,0)</f>
        <v>0</v>
      </c>
      <c r="BJ213" s="20" t="s">
        <v>80</v>
      </c>
      <c r="BK213" s="211">
        <f>ROUND(I213*H213,2)</f>
        <v>0</v>
      </c>
      <c r="BL213" s="20" t="s">
        <v>285</v>
      </c>
      <c r="BM213" s="210" t="s">
        <v>720</v>
      </c>
    </row>
    <row r="214" s="2" customFormat="1">
      <c r="A214" s="41"/>
      <c r="B214" s="42"/>
      <c r="C214" s="43"/>
      <c r="D214" s="225" t="s">
        <v>202</v>
      </c>
      <c r="E214" s="43"/>
      <c r="F214" s="226" t="s">
        <v>330</v>
      </c>
      <c r="G214" s="43"/>
      <c r="H214" s="43"/>
      <c r="I214" s="227"/>
      <c r="J214" s="43"/>
      <c r="K214" s="43"/>
      <c r="L214" s="47"/>
      <c r="M214" s="228"/>
      <c r="N214" s="229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202</v>
      </c>
      <c r="AU214" s="20" t="s">
        <v>82</v>
      </c>
    </row>
    <row r="215" s="13" customFormat="1">
      <c r="A215" s="13"/>
      <c r="B215" s="230"/>
      <c r="C215" s="231"/>
      <c r="D215" s="232" t="s">
        <v>208</v>
      </c>
      <c r="E215" s="233" t="s">
        <v>19</v>
      </c>
      <c r="F215" s="234" t="s">
        <v>294</v>
      </c>
      <c r="G215" s="231"/>
      <c r="H215" s="233" t="s">
        <v>19</v>
      </c>
      <c r="I215" s="235"/>
      <c r="J215" s="231"/>
      <c r="K215" s="231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208</v>
      </c>
      <c r="AU215" s="240" t="s">
        <v>82</v>
      </c>
      <c r="AV215" s="13" t="s">
        <v>80</v>
      </c>
      <c r="AW215" s="13" t="s">
        <v>33</v>
      </c>
      <c r="AX215" s="13" t="s">
        <v>72</v>
      </c>
      <c r="AY215" s="240" t="s">
        <v>130</v>
      </c>
    </row>
    <row r="216" s="14" customFormat="1">
      <c r="A216" s="14"/>
      <c r="B216" s="241"/>
      <c r="C216" s="242"/>
      <c r="D216" s="232" t="s">
        <v>208</v>
      </c>
      <c r="E216" s="243" t="s">
        <v>19</v>
      </c>
      <c r="F216" s="244" t="s">
        <v>721</v>
      </c>
      <c r="G216" s="242"/>
      <c r="H216" s="245">
        <v>107.5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1" t="s">
        <v>208</v>
      </c>
      <c r="AU216" s="251" t="s">
        <v>82</v>
      </c>
      <c r="AV216" s="14" t="s">
        <v>82</v>
      </c>
      <c r="AW216" s="14" t="s">
        <v>33</v>
      </c>
      <c r="AX216" s="14" t="s">
        <v>72</v>
      </c>
      <c r="AY216" s="251" t="s">
        <v>130</v>
      </c>
    </row>
    <row r="217" s="14" customFormat="1">
      <c r="A217" s="14"/>
      <c r="B217" s="241"/>
      <c r="C217" s="242"/>
      <c r="D217" s="232" t="s">
        <v>208</v>
      </c>
      <c r="E217" s="243" t="s">
        <v>19</v>
      </c>
      <c r="F217" s="244" t="s">
        <v>722</v>
      </c>
      <c r="G217" s="242"/>
      <c r="H217" s="245">
        <v>20.120000000000001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1" t="s">
        <v>208</v>
      </c>
      <c r="AU217" s="251" t="s">
        <v>82</v>
      </c>
      <c r="AV217" s="14" t="s">
        <v>82</v>
      </c>
      <c r="AW217" s="14" t="s">
        <v>33</v>
      </c>
      <c r="AX217" s="14" t="s">
        <v>72</v>
      </c>
      <c r="AY217" s="251" t="s">
        <v>130</v>
      </c>
    </row>
    <row r="218" s="15" customFormat="1">
      <c r="A218" s="15"/>
      <c r="B218" s="252"/>
      <c r="C218" s="253"/>
      <c r="D218" s="232" t="s">
        <v>208</v>
      </c>
      <c r="E218" s="254" t="s">
        <v>19</v>
      </c>
      <c r="F218" s="255" t="s">
        <v>212</v>
      </c>
      <c r="G218" s="253"/>
      <c r="H218" s="256">
        <v>127.62000000000001</v>
      </c>
      <c r="I218" s="257"/>
      <c r="J218" s="253"/>
      <c r="K218" s="253"/>
      <c r="L218" s="258"/>
      <c r="M218" s="259"/>
      <c r="N218" s="260"/>
      <c r="O218" s="260"/>
      <c r="P218" s="260"/>
      <c r="Q218" s="260"/>
      <c r="R218" s="260"/>
      <c r="S218" s="260"/>
      <c r="T218" s="26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2" t="s">
        <v>208</v>
      </c>
      <c r="AU218" s="262" t="s">
        <v>82</v>
      </c>
      <c r="AV218" s="15" t="s">
        <v>144</v>
      </c>
      <c r="AW218" s="15" t="s">
        <v>33</v>
      </c>
      <c r="AX218" s="15" t="s">
        <v>80</v>
      </c>
      <c r="AY218" s="262" t="s">
        <v>130</v>
      </c>
    </row>
    <row r="219" s="2" customFormat="1" ht="24.15" customHeight="1">
      <c r="A219" s="41"/>
      <c r="B219" s="42"/>
      <c r="C219" s="199" t="s">
        <v>380</v>
      </c>
      <c r="D219" s="199" t="s">
        <v>131</v>
      </c>
      <c r="E219" s="200" t="s">
        <v>335</v>
      </c>
      <c r="F219" s="201" t="s">
        <v>336</v>
      </c>
      <c r="G219" s="202" t="s">
        <v>328</v>
      </c>
      <c r="H219" s="203">
        <v>127.62000000000001</v>
      </c>
      <c r="I219" s="204"/>
      <c r="J219" s="205">
        <f>ROUND(I219*H219,2)</f>
        <v>0</v>
      </c>
      <c r="K219" s="201" t="s">
        <v>200</v>
      </c>
      <c r="L219" s="47"/>
      <c r="M219" s="206" t="s">
        <v>19</v>
      </c>
      <c r="N219" s="207" t="s">
        <v>43</v>
      </c>
      <c r="O219" s="87"/>
      <c r="P219" s="208">
        <f>O219*H219</f>
        <v>0</v>
      </c>
      <c r="Q219" s="208">
        <v>0.00059999999999999995</v>
      </c>
      <c r="R219" s="208">
        <f>Q219*H219</f>
        <v>0.076572000000000001</v>
      </c>
      <c r="S219" s="208">
        <v>0</v>
      </c>
      <c r="T219" s="209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0" t="s">
        <v>285</v>
      </c>
      <c r="AT219" s="210" t="s">
        <v>131</v>
      </c>
      <c r="AU219" s="210" t="s">
        <v>82</v>
      </c>
      <c r="AY219" s="20" t="s">
        <v>130</v>
      </c>
      <c r="BE219" s="211">
        <f>IF(N219="základní",J219,0)</f>
        <v>0</v>
      </c>
      <c r="BF219" s="211">
        <f>IF(N219="snížená",J219,0)</f>
        <v>0</v>
      </c>
      <c r="BG219" s="211">
        <f>IF(N219="zákl. přenesená",J219,0)</f>
        <v>0</v>
      </c>
      <c r="BH219" s="211">
        <f>IF(N219="sníž. přenesená",J219,0)</f>
        <v>0</v>
      </c>
      <c r="BI219" s="211">
        <f>IF(N219="nulová",J219,0)</f>
        <v>0</v>
      </c>
      <c r="BJ219" s="20" t="s">
        <v>80</v>
      </c>
      <c r="BK219" s="211">
        <f>ROUND(I219*H219,2)</f>
        <v>0</v>
      </c>
      <c r="BL219" s="20" t="s">
        <v>285</v>
      </c>
      <c r="BM219" s="210" t="s">
        <v>723</v>
      </c>
    </row>
    <row r="220" s="2" customFormat="1">
      <c r="A220" s="41"/>
      <c r="B220" s="42"/>
      <c r="C220" s="43"/>
      <c r="D220" s="225" t="s">
        <v>202</v>
      </c>
      <c r="E220" s="43"/>
      <c r="F220" s="226" t="s">
        <v>338</v>
      </c>
      <c r="G220" s="43"/>
      <c r="H220" s="43"/>
      <c r="I220" s="227"/>
      <c r="J220" s="43"/>
      <c r="K220" s="43"/>
      <c r="L220" s="47"/>
      <c r="M220" s="228"/>
      <c r="N220" s="229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202</v>
      </c>
      <c r="AU220" s="20" t="s">
        <v>82</v>
      </c>
    </row>
    <row r="221" s="13" customFormat="1">
      <c r="A221" s="13"/>
      <c r="B221" s="230"/>
      <c r="C221" s="231"/>
      <c r="D221" s="232" t="s">
        <v>208</v>
      </c>
      <c r="E221" s="233" t="s">
        <v>19</v>
      </c>
      <c r="F221" s="234" t="s">
        <v>294</v>
      </c>
      <c r="G221" s="231"/>
      <c r="H221" s="233" t="s">
        <v>19</v>
      </c>
      <c r="I221" s="235"/>
      <c r="J221" s="231"/>
      <c r="K221" s="231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208</v>
      </c>
      <c r="AU221" s="240" t="s">
        <v>82</v>
      </c>
      <c r="AV221" s="13" t="s">
        <v>80</v>
      </c>
      <c r="AW221" s="13" t="s">
        <v>33</v>
      </c>
      <c r="AX221" s="13" t="s">
        <v>72</v>
      </c>
      <c r="AY221" s="240" t="s">
        <v>130</v>
      </c>
    </row>
    <row r="222" s="14" customFormat="1">
      <c r="A222" s="14"/>
      <c r="B222" s="241"/>
      <c r="C222" s="242"/>
      <c r="D222" s="232" t="s">
        <v>208</v>
      </c>
      <c r="E222" s="243" t="s">
        <v>19</v>
      </c>
      <c r="F222" s="244" t="s">
        <v>721</v>
      </c>
      <c r="G222" s="242"/>
      <c r="H222" s="245">
        <v>107.5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1" t="s">
        <v>208</v>
      </c>
      <c r="AU222" s="251" t="s">
        <v>82</v>
      </c>
      <c r="AV222" s="14" t="s">
        <v>82</v>
      </c>
      <c r="AW222" s="14" t="s">
        <v>33</v>
      </c>
      <c r="AX222" s="14" t="s">
        <v>72</v>
      </c>
      <c r="AY222" s="251" t="s">
        <v>130</v>
      </c>
    </row>
    <row r="223" s="14" customFormat="1">
      <c r="A223" s="14"/>
      <c r="B223" s="241"/>
      <c r="C223" s="242"/>
      <c r="D223" s="232" t="s">
        <v>208</v>
      </c>
      <c r="E223" s="243" t="s">
        <v>19</v>
      </c>
      <c r="F223" s="244" t="s">
        <v>722</v>
      </c>
      <c r="G223" s="242"/>
      <c r="H223" s="245">
        <v>20.120000000000001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1" t="s">
        <v>208</v>
      </c>
      <c r="AU223" s="251" t="s">
        <v>82</v>
      </c>
      <c r="AV223" s="14" t="s">
        <v>82</v>
      </c>
      <c r="AW223" s="14" t="s">
        <v>33</v>
      </c>
      <c r="AX223" s="14" t="s">
        <v>72</v>
      </c>
      <c r="AY223" s="251" t="s">
        <v>130</v>
      </c>
    </row>
    <row r="224" s="15" customFormat="1">
      <c r="A224" s="15"/>
      <c r="B224" s="252"/>
      <c r="C224" s="253"/>
      <c r="D224" s="232" t="s">
        <v>208</v>
      </c>
      <c r="E224" s="254" t="s">
        <v>19</v>
      </c>
      <c r="F224" s="255" t="s">
        <v>212</v>
      </c>
      <c r="G224" s="253"/>
      <c r="H224" s="256">
        <v>127.62000000000001</v>
      </c>
      <c r="I224" s="257"/>
      <c r="J224" s="253"/>
      <c r="K224" s="253"/>
      <c r="L224" s="258"/>
      <c r="M224" s="259"/>
      <c r="N224" s="260"/>
      <c r="O224" s="260"/>
      <c r="P224" s="260"/>
      <c r="Q224" s="260"/>
      <c r="R224" s="260"/>
      <c r="S224" s="260"/>
      <c r="T224" s="26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2" t="s">
        <v>208</v>
      </c>
      <c r="AU224" s="262" t="s">
        <v>82</v>
      </c>
      <c r="AV224" s="15" t="s">
        <v>144</v>
      </c>
      <c r="AW224" s="15" t="s">
        <v>33</v>
      </c>
      <c r="AX224" s="15" t="s">
        <v>80</v>
      </c>
      <c r="AY224" s="262" t="s">
        <v>130</v>
      </c>
    </row>
    <row r="225" s="2" customFormat="1" ht="24.15" customHeight="1">
      <c r="A225" s="41"/>
      <c r="B225" s="42"/>
      <c r="C225" s="199" t="s">
        <v>389</v>
      </c>
      <c r="D225" s="199" t="s">
        <v>131</v>
      </c>
      <c r="E225" s="200" t="s">
        <v>351</v>
      </c>
      <c r="F225" s="201" t="s">
        <v>352</v>
      </c>
      <c r="G225" s="202" t="s">
        <v>199</v>
      </c>
      <c r="H225" s="203">
        <v>30.814</v>
      </c>
      <c r="I225" s="204"/>
      <c r="J225" s="205">
        <f>ROUND(I225*H225,2)</f>
        <v>0</v>
      </c>
      <c r="K225" s="201" t="s">
        <v>200</v>
      </c>
      <c r="L225" s="47"/>
      <c r="M225" s="206" t="s">
        <v>19</v>
      </c>
      <c r="N225" s="207" t="s">
        <v>43</v>
      </c>
      <c r="O225" s="87"/>
      <c r="P225" s="208">
        <f>O225*H225</f>
        <v>0</v>
      </c>
      <c r="Q225" s="208">
        <v>0.010800000000000001</v>
      </c>
      <c r="R225" s="208">
        <f>Q225*H225</f>
        <v>0.33279120000000001</v>
      </c>
      <c r="S225" s="208">
        <v>0</v>
      </c>
      <c r="T225" s="209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0" t="s">
        <v>285</v>
      </c>
      <c r="AT225" s="210" t="s">
        <v>131</v>
      </c>
      <c r="AU225" s="210" t="s">
        <v>82</v>
      </c>
      <c r="AY225" s="20" t="s">
        <v>130</v>
      </c>
      <c r="BE225" s="211">
        <f>IF(N225="základní",J225,0)</f>
        <v>0</v>
      </c>
      <c r="BF225" s="211">
        <f>IF(N225="snížená",J225,0)</f>
        <v>0</v>
      </c>
      <c r="BG225" s="211">
        <f>IF(N225="zákl. přenesená",J225,0)</f>
        <v>0</v>
      </c>
      <c r="BH225" s="211">
        <f>IF(N225="sníž. přenesená",J225,0)</f>
        <v>0</v>
      </c>
      <c r="BI225" s="211">
        <f>IF(N225="nulová",J225,0)</f>
        <v>0</v>
      </c>
      <c r="BJ225" s="20" t="s">
        <v>80</v>
      </c>
      <c r="BK225" s="211">
        <f>ROUND(I225*H225,2)</f>
        <v>0</v>
      </c>
      <c r="BL225" s="20" t="s">
        <v>285</v>
      </c>
      <c r="BM225" s="210" t="s">
        <v>724</v>
      </c>
    </row>
    <row r="226" s="2" customFormat="1">
      <c r="A226" s="41"/>
      <c r="B226" s="42"/>
      <c r="C226" s="43"/>
      <c r="D226" s="225" t="s">
        <v>202</v>
      </c>
      <c r="E226" s="43"/>
      <c r="F226" s="226" t="s">
        <v>354</v>
      </c>
      <c r="G226" s="43"/>
      <c r="H226" s="43"/>
      <c r="I226" s="227"/>
      <c r="J226" s="43"/>
      <c r="K226" s="43"/>
      <c r="L226" s="47"/>
      <c r="M226" s="228"/>
      <c r="N226" s="229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202</v>
      </c>
      <c r="AU226" s="20" t="s">
        <v>82</v>
      </c>
    </row>
    <row r="227" s="13" customFormat="1">
      <c r="A227" s="13"/>
      <c r="B227" s="230"/>
      <c r="C227" s="231"/>
      <c r="D227" s="232" t="s">
        <v>208</v>
      </c>
      <c r="E227" s="233" t="s">
        <v>19</v>
      </c>
      <c r="F227" s="234" t="s">
        <v>294</v>
      </c>
      <c r="G227" s="231"/>
      <c r="H227" s="233" t="s">
        <v>19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208</v>
      </c>
      <c r="AU227" s="240" t="s">
        <v>82</v>
      </c>
      <c r="AV227" s="13" t="s">
        <v>80</v>
      </c>
      <c r="AW227" s="13" t="s">
        <v>33</v>
      </c>
      <c r="AX227" s="13" t="s">
        <v>72</v>
      </c>
      <c r="AY227" s="240" t="s">
        <v>130</v>
      </c>
    </row>
    <row r="228" s="14" customFormat="1">
      <c r="A228" s="14"/>
      <c r="B228" s="241"/>
      <c r="C228" s="242"/>
      <c r="D228" s="232" t="s">
        <v>208</v>
      </c>
      <c r="E228" s="243" t="s">
        <v>19</v>
      </c>
      <c r="F228" s="244" t="s">
        <v>725</v>
      </c>
      <c r="G228" s="242"/>
      <c r="H228" s="245">
        <v>13.975</v>
      </c>
      <c r="I228" s="246"/>
      <c r="J228" s="242"/>
      <c r="K228" s="242"/>
      <c r="L228" s="247"/>
      <c r="M228" s="248"/>
      <c r="N228" s="249"/>
      <c r="O228" s="249"/>
      <c r="P228" s="249"/>
      <c r="Q228" s="249"/>
      <c r="R228" s="249"/>
      <c r="S228" s="249"/>
      <c r="T228" s="25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1" t="s">
        <v>208</v>
      </c>
      <c r="AU228" s="251" t="s">
        <v>82</v>
      </c>
      <c r="AV228" s="14" t="s">
        <v>82</v>
      </c>
      <c r="AW228" s="14" t="s">
        <v>33</v>
      </c>
      <c r="AX228" s="14" t="s">
        <v>72</v>
      </c>
      <c r="AY228" s="251" t="s">
        <v>130</v>
      </c>
    </row>
    <row r="229" s="14" customFormat="1">
      <c r="A229" s="14"/>
      <c r="B229" s="241"/>
      <c r="C229" s="242"/>
      <c r="D229" s="232" t="s">
        <v>208</v>
      </c>
      <c r="E229" s="243" t="s">
        <v>19</v>
      </c>
      <c r="F229" s="244" t="s">
        <v>726</v>
      </c>
      <c r="G229" s="242"/>
      <c r="H229" s="245">
        <v>16.838999999999999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1" t="s">
        <v>208</v>
      </c>
      <c r="AU229" s="251" t="s">
        <v>82</v>
      </c>
      <c r="AV229" s="14" t="s">
        <v>82</v>
      </c>
      <c r="AW229" s="14" t="s">
        <v>33</v>
      </c>
      <c r="AX229" s="14" t="s">
        <v>72</v>
      </c>
      <c r="AY229" s="251" t="s">
        <v>130</v>
      </c>
    </row>
    <row r="230" s="15" customFormat="1">
      <c r="A230" s="15"/>
      <c r="B230" s="252"/>
      <c r="C230" s="253"/>
      <c r="D230" s="232" t="s">
        <v>208</v>
      </c>
      <c r="E230" s="254" t="s">
        <v>19</v>
      </c>
      <c r="F230" s="255" t="s">
        <v>212</v>
      </c>
      <c r="G230" s="253"/>
      <c r="H230" s="256">
        <v>30.814</v>
      </c>
      <c r="I230" s="257"/>
      <c r="J230" s="253"/>
      <c r="K230" s="253"/>
      <c r="L230" s="258"/>
      <c r="M230" s="259"/>
      <c r="N230" s="260"/>
      <c r="O230" s="260"/>
      <c r="P230" s="260"/>
      <c r="Q230" s="260"/>
      <c r="R230" s="260"/>
      <c r="S230" s="260"/>
      <c r="T230" s="261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2" t="s">
        <v>208</v>
      </c>
      <c r="AU230" s="262" t="s">
        <v>82</v>
      </c>
      <c r="AV230" s="15" t="s">
        <v>144</v>
      </c>
      <c r="AW230" s="15" t="s">
        <v>33</v>
      </c>
      <c r="AX230" s="15" t="s">
        <v>80</v>
      </c>
      <c r="AY230" s="262" t="s">
        <v>130</v>
      </c>
    </row>
    <row r="231" s="2" customFormat="1" ht="37.8" customHeight="1">
      <c r="A231" s="41"/>
      <c r="B231" s="42"/>
      <c r="C231" s="199" t="s">
        <v>395</v>
      </c>
      <c r="D231" s="199" t="s">
        <v>131</v>
      </c>
      <c r="E231" s="200" t="s">
        <v>358</v>
      </c>
      <c r="F231" s="201" t="s">
        <v>359</v>
      </c>
      <c r="G231" s="202" t="s">
        <v>199</v>
      </c>
      <c r="H231" s="203">
        <v>383.35899999999998</v>
      </c>
      <c r="I231" s="204"/>
      <c r="J231" s="205">
        <f>ROUND(I231*H231,2)</f>
        <v>0</v>
      </c>
      <c r="K231" s="201" t="s">
        <v>200</v>
      </c>
      <c r="L231" s="47"/>
      <c r="M231" s="206" t="s">
        <v>19</v>
      </c>
      <c r="N231" s="207" t="s">
        <v>43</v>
      </c>
      <c r="O231" s="87"/>
      <c r="P231" s="208">
        <f>O231*H231</f>
        <v>0</v>
      </c>
      <c r="Q231" s="208">
        <v>5.0000000000000002E-05</v>
      </c>
      <c r="R231" s="208">
        <f>Q231*H231</f>
        <v>0.01916795</v>
      </c>
      <c r="S231" s="208">
        <v>0</v>
      </c>
      <c r="T231" s="209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0" t="s">
        <v>285</v>
      </c>
      <c r="AT231" s="210" t="s">
        <v>131</v>
      </c>
      <c r="AU231" s="210" t="s">
        <v>82</v>
      </c>
      <c r="AY231" s="20" t="s">
        <v>130</v>
      </c>
      <c r="BE231" s="211">
        <f>IF(N231="základní",J231,0)</f>
        <v>0</v>
      </c>
      <c r="BF231" s="211">
        <f>IF(N231="snížená",J231,0)</f>
        <v>0</v>
      </c>
      <c r="BG231" s="211">
        <f>IF(N231="zákl. přenesená",J231,0)</f>
        <v>0</v>
      </c>
      <c r="BH231" s="211">
        <f>IF(N231="sníž. přenesená",J231,0)</f>
        <v>0</v>
      </c>
      <c r="BI231" s="211">
        <f>IF(N231="nulová",J231,0)</f>
        <v>0</v>
      </c>
      <c r="BJ231" s="20" t="s">
        <v>80</v>
      </c>
      <c r="BK231" s="211">
        <f>ROUND(I231*H231,2)</f>
        <v>0</v>
      </c>
      <c r="BL231" s="20" t="s">
        <v>285</v>
      </c>
      <c r="BM231" s="210" t="s">
        <v>727</v>
      </c>
    </row>
    <row r="232" s="2" customFormat="1">
      <c r="A232" s="41"/>
      <c r="B232" s="42"/>
      <c r="C232" s="43"/>
      <c r="D232" s="225" t="s">
        <v>202</v>
      </c>
      <c r="E232" s="43"/>
      <c r="F232" s="226" t="s">
        <v>361</v>
      </c>
      <c r="G232" s="43"/>
      <c r="H232" s="43"/>
      <c r="I232" s="227"/>
      <c r="J232" s="43"/>
      <c r="K232" s="43"/>
      <c r="L232" s="47"/>
      <c r="M232" s="228"/>
      <c r="N232" s="229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202</v>
      </c>
      <c r="AU232" s="20" t="s">
        <v>82</v>
      </c>
    </row>
    <row r="233" s="13" customFormat="1">
      <c r="A233" s="13"/>
      <c r="B233" s="230"/>
      <c r="C233" s="231"/>
      <c r="D233" s="232" t="s">
        <v>208</v>
      </c>
      <c r="E233" s="233" t="s">
        <v>19</v>
      </c>
      <c r="F233" s="234" t="s">
        <v>362</v>
      </c>
      <c r="G233" s="231"/>
      <c r="H233" s="233" t="s">
        <v>19</v>
      </c>
      <c r="I233" s="235"/>
      <c r="J233" s="231"/>
      <c r="K233" s="231"/>
      <c r="L233" s="236"/>
      <c r="M233" s="237"/>
      <c r="N233" s="238"/>
      <c r="O233" s="238"/>
      <c r="P233" s="238"/>
      <c r="Q233" s="238"/>
      <c r="R233" s="238"/>
      <c r="S233" s="238"/>
      <c r="T233" s="23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0" t="s">
        <v>208</v>
      </c>
      <c r="AU233" s="240" t="s">
        <v>82</v>
      </c>
      <c r="AV233" s="13" t="s">
        <v>80</v>
      </c>
      <c r="AW233" s="13" t="s">
        <v>33</v>
      </c>
      <c r="AX233" s="13" t="s">
        <v>72</v>
      </c>
      <c r="AY233" s="240" t="s">
        <v>130</v>
      </c>
    </row>
    <row r="234" s="14" customFormat="1">
      <c r="A234" s="14"/>
      <c r="B234" s="241"/>
      <c r="C234" s="242"/>
      <c r="D234" s="232" t="s">
        <v>208</v>
      </c>
      <c r="E234" s="243" t="s">
        <v>19</v>
      </c>
      <c r="F234" s="244" t="s">
        <v>728</v>
      </c>
      <c r="G234" s="242"/>
      <c r="H234" s="245">
        <v>383.35899999999998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1" t="s">
        <v>208</v>
      </c>
      <c r="AU234" s="251" t="s">
        <v>82</v>
      </c>
      <c r="AV234" s="14" t="s">
        <v>82</v>
      </c>
      <c r="AW234" s="14" t="s">
        <v>33</v>
      </c>
      <c r="AX234" s="14" t="s">
        <v>72</v>
      </c>
      <c r="AY234" s="251" t="s">
        <v>130</v>
      </c>
    </row>
    <row r="235" s="15" customFormat="1">
      <c r="A235" s="15"/>
      <c r="B235" s="252"/>
      <c r="C235" s="253"/>
      <c r="D235" s="232" t="s">
        <v>208</v>
      </c>
      <c r="E235" s="254" t="s">
        <v>19</v>
      </c>
      <c r="F235" s="255" t="s">
        <v>212</v>
      </c>
      <c r="G235" s="253"/>
      <c r="H235" s="256">
        <v>383.35899999999998</v>
      </c>
      <c r="I235" s="257"/>
      <c r="J235" s="253"/>
      <c r="K235" s="253"/>
      <c r="L235" s="258"/>
      <c r="M235" s="259"/>
      <c r="N235" s="260"/>
      <c r="O235" s="260"/>
      <c r="P235" s="260"/>
      <c r="Q235" s="260"/>
      <c r="R235" s="260"/>
      <c r="S235" s="260"/>
      <c r="T235" s="261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2" t="s">
        <v>208</v>
      </c>
      <c r="AU235" s="262" t="s">
        <v>82</v>
      </c>
      <c r="AV235" s="15" t="s">
        <v>144</v>
      </c>
      <c r="AW235" s="15" t="s">
        <v>33</v>
      </c>
      <c r="AX235" s="15" t="s">
        <v>80</v>
      </c>
      <c r="AY235" s="262" t="s">
        <v>130</v>
      </c>
    </row>
    <row r="236" s="2" customFormat="1" ht="37.8" customHeight="1">
      <c r="A236" s="41"/>
      <c r="B236" s="42"/>
      <c r="C236" s="199" t="s">
        <v>306</v>
      </c>
      <c r="D236" s="199" t="s">
        <v>131</v>
      </c>
      <c r="E236" s="200" t="s">
        <v>367</v>
      </c>
      <c r="F236" s="201" t="s">
        <v>368</v>
      </c>
      <c r="G236" s="202" t="s">
        <v>199</v>
      </c>
      <c r="H236" s="203">
        <v>171.55500000000001</v>
      </c>
      <c r="I236" s="204"/>
      <c r="J236" s="205">
        <f>ROUND(I236*H236,2)</f>
        <v>0</v>
      </c>
      <c r="K236" s="201" t="s">
        <v>200</v>
      </c>
      <c r="L236" s="47"/>
      <c r="M236" s="206" t="s">
        <v>19</v>
      </c>
      <c r="N236" s="207" t="s">
        <v>43</v>
      </c>
      <c r="O236" s="87"/>
      <c r="P236" s="208">
        <f>O236*H236</f>
        <v>0</v>
      </c>
      <c r="Q236" s="208">
        <v>0.00010000000000000001</v>
      </c>
      <c r="R236" s="208">
        <f>Q236*H236</f>
        <v>0.017155500000000001</v>
      </c>
      <c r="S236" s="208">
        <v>0</v>
      </c>
      <c r="T236" s="209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0" t="s">
        <v>285</v>
      </c>
      <c r="AT236" s="210" t="s">
        <v>131</v>
      </c>
      <c r="AU236" s="210" t="s">
        <v>82</v>
      </c>
      <c r="AY236" s="20" t="s">
        <v>130</v>
      </c>
      <c r="BE236" s="211">
        <f>IF(N236="základní",J236,0)</f>
        <v>0</v>
      </c>
      <c r="BF236" s="211">
        <f>IF(N236="snížená",J236,0)</f>
        <v>0</v>
      </c>
      <c r="BG236" s="211">
        <f>IF(N236="zákl. přenesená",J236,0)</f>
        <v>0</v>
      </c>
      <c r="BH236" s="211">
        <f>IF(N236="sníž. přenesená",J236,0)</f>
        <v>0</v>
      </c>
      <c r="BI236" s="211">
        <f>IF(N236="nulová",J236,0)</f>
        <v>0</v>
      </c>
      <c r="BJ236" s="20" t="s">
        <v>80</v>
      </c>
      <c r="BK236" s="211">
        <f>ROUND(I236*H236,2)</f>
        <v>0</v>
      </c>
      <c r="BL236" s="20" t="s">
        <v>285</v>
      </c>
      <c r="BM236" s="210" t="s">
        <v>729</v>
      </c>
    </row>
    <row r="237" s="2" customFormat="1">
      <c r="A237" s="41"/>
      <c r="B237" s="42"/>
      <c r="C237" s="43"/>
      <c r="D237" s="225" t="s">
        <v>202</v>
      </c>
      <c r="E237" s="43"/>
      <c r="F237" s="226" t="s">
        <v>370</v>
      </c>
      <c r="G237" s="43"/>
      <c r="H237" s="43"/>
      <c r="I237" s="227"/>
      <c r="J237" s="43"/>
      <c r="K237" s="43"/>
      <c r="L237" s="47"/>
      <c r="M237" s="228"/>
      <c r="N237" s="229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202</v>
      </c>
      <c r="AU237" s="20" t="s">
        <v>82</v>
      </c>
    </row>
    <row r="238" s="13" customFormat="1">
      <c r="A238" s="13"/>
      <c r="B238" s="230"/>
      <c r="C238" s="231"/>
      <c r="D238" s="232" t="s">
        <v>208</v>
      </c>
      <c r="E238" s="233" t="s">
        <v>19</v>
      </c>
      <c r="F238" s="234" t="s">
        <v>362</v>
      </c>
      <c r="G238" s="231"/>
      <c r="H238" s="233" t="s">
        <v>19</v>
      </c>
      <c r="I238" s="235"/>
      <c r="J238" s="231"/>
      <c r="K238" s="231"/>
      <c r="L238" s="236"/>
      <c r="M238" s="237"/>
      <c r="N238" s="238"/>
      <c r="O238" s="238"/>
      <c r="P238" s="238"/>
      <c r="Q238" s="238"/>
      <c r="R238" s="238"/>
      <c r="S238" s="238"/>
      <c r="T238" s="23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0" t="s">
        <v>208</v>
      </c>
      <c r="AU238" s="240" t="s">
        <v>82</v>
      </c>
      <c r="AV238" s="13" t="s">
        <v>80</v>
      </c>
      <c r="AW238" s="13" t="s">
        <v>33</v>
      </c>
      <c r="AX238" s="13" t="s">
        <v>72</v>
      </c>
      <c r="AY238" s="240" t="s">
        <v>130</v>
      </c>
    </row>
    <row r="239" s="14" customFormat="1">
      <c r="A239" s="14"/>
      <c r="B239" s="241"/>
      <c r="C239" s="242"/>
      <c r="D239" s="232" t="s">
        <v>208</v>
      </c>
      <c r="E239" s="243" t="s">
        <v>19</v>
      </c>
      <c r="F239" s="244" t="s">
        <v>730</v>
      </c>
      <c r="G239" s="242"/>
      <c r="H239" s="245">
        <v>143.435</v>
      </c>
      <c r="I239" s="246"/>
      <c r="J239" s="242"/>
      <c r="K239" s="242"/>
      <c r="L239" s="247"/>
      <c r="M239" s="248"/>
      <c r="N239" s="249"/>
      <c r="O239" s="249"/>
      <c r="P239" s="249"/>
      <c r="Q239" s="249"/>
      <c r="R239" s="249"/>
      <c r="S239" s="249"/>
      <c r="T239" s="25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1" t="s">
        <v>208</v>
      </c>
      <c r="AU239" s="251" t="s">
        <v>82</v>
      </c>
      <c r="AV239" s="14" t="s">
        <v>82</v>
      </c>
      <c r="AW239" s="14" t="s">
        <v>33</v>
      </c>
      <c r="AX239" s="14" t="s">
        <v>72</v>
      </c>
      <c r="AY239" s="251" t="s">
        <v>130</v>
      </c>
    </row>
    <row r="240" s="14" customFormat="1">
      <c r="A240" s="14"/>
      <c r="B240" s="241"/>
      <c r="C240" s="242"/>
      <c r="D240" s="232" t="s">
        <v>208</v>
      </c>
      <c r="E240" s="243" t="s">
        <v>19</v>
      </c>
      <c r="F240" s="244" t="s">
        <v>731</v>
      </c>
      <c r="G240" s="242"/>
      <c r="H240" s="245">
        <v>28.120000000000001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1" t="s">
        <v>208</v>
      </c>
      <c r="AU240" s="251" t="s">
        <v>82</v>
      </c>
      <c r="AV240" s="14" t="s">
        <v>82</v>
      </c>
      <c r="AW240" s="14" t="s">
        <v>33</v>
      </c>
      <c r="AX240" s="14" t="s">
        <v>72</v>
      </c>
      <c r="AY240" s="251" t="s">
        <v>130</v>
      </c>
    </row>
    <row r="241" s="15" customFormat="1">
      <c r="A241" s="15"/>
      <c r="B241" s="252"/>
      <c r="C241" s="253"/>
      <c r="D241" s="232" t="s">
        <v>208</v>
      </c>
      <c r="E241" s="254" t="s">
        <v>19</v>
      </c>
      <c r="F241" s="255" t="s">
        <v>212</v>
      </c>
      <c r="G241" s="253"/>
      <c r="H241" s="256">
        <v>171.55500000000001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2" t="s">
        <v>208</v>
      </c>
      <c r="AU241" s="262" t="s">
        <v>82</v>
      </c>
      <c r="AV241" s="15" t="s">
        <v>144</v>
      </c>
      <c r="AW241" s="15" t="s">
        <v>33</v>
      </c>
      <c r="AX241" s="15" t="s">
        <v>80</v>
      </c>
      <c r="AY241" s="262" t="s">
        <v>130</v>
      </c>
    </row>
    <row r="242" s="2" customFormat="1" ht="37.8" customHeight="1">
      <c r="A242" s="41"/>
      <c r="B242" s="42"/>
      <c r="C242" s="199" t="s">
        <v>407</v>
      </c>
      <c r="D242" s="199" t="s">
        <v>131</v>
      </c>
      <c r="E242" s="200" t="s">
        <v>374</v>
      </c>
      <c r="F242" s="201" t="s">
        <v>375</v>
      </c>
      <c r="G242" s="202" t="s">
        <v>199</v>
      </c>
      <c r="H242" s="203">
        <v>69.019999999999996</v>
      </c>
      <c r="I242" s="204"/>
      <c r="J242" s="205">
        <f>ROUND(I242*H242,2)</f>
        <v>0</v>
      </c>
      <c r="K242" s="201" t="s">
        <v>200</v>
      </c>
      <c r="L242" s="47"/>
      <c r="M242" s="206" t="s">
        <v>19</v>
      </c>
      <c r="N242" s="207" t="s">
        <v>43</v>
      </c>
      <c r="O242" s="87"/>
      <c r="P242" s="208">
        <f>O242*H242</f>
        <v>0</v>
      </c>
      <c r="Q242" s="208">
        <v>0.00014999999999999999</v>
      </c>
      <c r="R242" s="208">
        <f>Q242*H242</f>
        <v>0.010352999999999999</v>
      </c>
      <c r="S242" s="208">
        <v>0</v>
      </c>
      <c r="T242" s="209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0" t="s">
        <v>285</v>
      </c>
      <c r="AT242" s="210" t="s">
        <v>131</v>
      </c>
      <c r="AU242" s="210" t="s">
        <v>82</v>
      </c>
      <c r="AY242" s="20" t="s">
        <v>130</v>
      </c>
      <c r="BE242" s="211">
        <f>IF(N242="základní",J242,0)</f>
        <v>0</v>
      </c>
      <c r="BF242" s="211">
        <f>IF(N242="snížená",J242,0)</f>
        <v>0</v>
      </c>
      <c r="BG242" s="211">
        <f>IF(N242="zákl. přenesená",J242,0)</f>
        <v>0</v>
      </c>
      <c r="BH242" s="211">
        <f>IF(N242="sníž. přenesená",J242,0)</f>
        <v>0</v>
      </c>
      <c r="BI242" s="211">
        <f>IF(N242="nulová",J242,0)</f>
        <v>0</v>
      </c>
      <c r="BJ242" s="20" t="s">
        <v>80</v>
      </c>
      <c r="BK242" s="211">
        <f>ROUND(I242*H242,2)</f>
        <v>0</v>
      </c>
      <c r="BL242" s="20" t="s">
        <v>285</v>
      </c>
      <c r="BM242" s="210" t="s">
        <v>732</v>
      </c>
    </row>
    <row r="243" s="2" customFormat="1">
      <c r="A243" s="41"/>
      <c r="B243" s="42"/>
      <c r="C243" s="43"/>
      <c r="D243" s="225" t="s">
        <v>202</v>
      </c>
      <c r="E243" s="43"/>
      <c r="F243" s="226" t="s">
        <v>377</v>
      </c>
      <c r="G243" s="43"/>
      <c r="H243" s="43"/>
      <c r="I243" s="227"/>
      <c r="J243" s="43"/>
      <c r="K243" s="43"/>
      <c r="L243" s="47"/>
      <c r="M243" s="228"/>
      <c r="N243" s="229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202</v>
      </c>
      <c r="AU243" s="20" t="s">
        <v>82</v>
      </c>
    </row>
    <row r="244" s="13" customFormat="1">
      <c r="A244" s="13"/>
      <c r="B244" s="230"/>
      <c r="C244" s="231"/>
      <c r="D244" s="232" t="s">
        <v>208</v>
      </c>
      <c r="E244" s="233" t="s">
        <v>19</v>
      </c>
      <c r="F244" s="234" t="s">
        <v>362</v>
      </c>
      <c r="G244" s="231"/>
      <c r="H244" s="233" t="s">
        <v>19</v>
      </c>
      <c r="I244" s="235"/>
      <c r="J244" s="231"/>
      <c r="K244" s="231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208</v>
      </c>
      <c r="AU244" s="240" t="s">
        <v>82</v>
      </c>
      <c r="AV244" s="13" t="s">
        <v>80</v>
      </c>
      <c r="AW244" s="13" t="s">
        <v>33</v>
      </c>
      <c r="AX244" s="13" t="s">
        <v>72</v>
      </c>
      <c r="AY244" s="240" t="s">
        <v>130</v>
      </c>
    </row>
    <row r="245" s="14" customFormat="1">
      <c r="A245" s="14"/>
      <c r="B245" s="241"/>
      <c r="C245" s="242"/>
      <c r="D245" s="232" t="s">
        <v>208</v>
      </c>
      <c r="E245" s="243" t="s">
        <v>19</v>
      </c>
      <c r="F245" s="244" t="s">
        <v>733</v>
      </c>
      <c r="G245" s="242"/>
      <c r="H245" s="245">
        <v>69.019999999999996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1" t="s">
        <v>208</v>
      </c>
      <c r="AU245" s="251" t="s">
        <v>82</v>
      </c>
      <c r="AV245" s="14" t="s">
        <v>82</v>
      </c>
      <c r="AW245" s="14" t="s">
        <v>33</v>
      </c>
      <c r="AX245" s="14" t="s">
        <v>72</v>
      </c>
      <c r="AY245" s="251" t="s">
        <v>130</v>
      </c>
    </row>
    <row r="246" s="15" customFormat="1">
      <c r="A246" s="15"/>
      <c r="B246" s="252"/>
      <c r="C246" s="253"/>
      <c r="D246" s="232" t="s">
        <v>208</v>
      </c>
      <c r="E246" s="254" t="s">
        <v>19</v>
      </c>
      <c r="F246" s="255" t="s">
        <v>212</v>
      </c>
      <c r="G246" s="253"/>
      <c r="H246" s="256">
        <v>69.019999999999996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2" t="s">
        <v>208</v>
      </c>
      <c r="AU246" s="262" t="s">
        <v>82</v>
      </c>
      <c r="AV246" s="15" t="s">
        <v>144</v>
      </c>
      <c r="AW246" s="15" t="s">
        <v>33</v>
      </c>
      <c r="AX246" s="15" t="s">
        <v>80</v>
      </c>
      <c r="AY246" s="262" t="s">
        <v>130</v>
      </c>
    </row>
    <row r="247" s="2" customFormat="1" ht="21.75" customHeight="1">
      <c r="A247" s="41"/>
      <c r="B247" s="42"/>
      <c r="C247" s="263" t="s">
        <v>411</v>
      </c>
      <c r="D247" s="263" t="s">
        <v>213</v>
      </c>
      <c r="E247" s="264" t="s">
        <v>381</v>
      </c>
      <c r="F247" s="265" t="s">
        <v>382</v>
      </c>
      <c r="G247" s="266" t="s">
        <v>199</v>
      </c>
      <c r="H247" s="267">
        <v>883.47299999999996</v>
      </c>
      <c r="I247" s="268"/>
      <c r="J247" s="269">
        <f>ROUND(I247*H247,2)</f>
        <v>0</v>
      </c>
      <c r="K247" s="265" t="s">
        <v>200</v>
      </c>
      <c r="L247" s="270"/>
      <c r="M247" s="271" t="s">
        <v>19</v>
      </c>
      <c r="N247" s="272" t="s">
        <v>43</v>
      </c>
      <c r="O247" s="87"/>
      <c r="P247" s="208">
        <f>O247*H247</f>
        <v>0</v>
      </c>
      <c r="Q247" s="208">
        <v>0.0022000000000000001</v>
      </c>
      <c r="R247" s="208">
        <f>Q247*H247</f>
        <v>1.9436405999999999</v>
      </c>
      <c r="S247" s="208">
        <v>0</v>
      </c>
      <c r="T247" s="209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0" t="s">
        <v>306</v>
      </c>
      <c r="AT247" s="210" t="s">
        <v>213</v>
      </c>
      <c r="AU247" s="210" t="s">
        <v>82</v>
      </c>
      <c r="AY247" s="20" t="s">
        <v>130</v>
      </c>
      <c r="BE247" s="211">
        <f>IF(N247="základní",J247,0)</f>
        <v>0</v>
      </c>
      <c r="BF247" s="211">
        <f>IF(N247="snížená",J247,0)</f>
        <v>0</v>
      </c>
      <c r="BG247" s="211">
        <f>IF(N247="zákl. přenesená",J247,0)</f>
        <v>0</v>
      </c>
      <c r="BH247" s="211">
        <f>IF(N247="sníž. přenesená",J247,0)</f>
        <v>0</v>
      </c>
      <c r="BI247" s="211">
        <f>IF(N247="nulová",J247,0)</f>
        <v>0</v>
      </c>
      <c r="BJ247" s="20" t="s">
        <v>80</v>
      </c>
      <c r="BK247" s="211">
        <f>ROUND(I247*H247,2)</f>
        <v>0</v>
      </c>
      <c r="BL247" s="20" t="s">
        <v>285</v>
      </c>
      <c r="BM247" s="210" t="s">
        <v>734</v>
      </c>
    </row>
    <row r="248" s="13" customFormat="1">
      <c r="A248" s="13"/>
      <c r="B248" s="230"/>
      <c r="C248" s="231"/>
      <c r="D248" s="232" t="s">
        <v>208</v>
      </c>
      <c r="E248" s="233" t="s">
        <v>19</v>
      </c>
      <c r="F248" s="234" t="s">
        <v>217</v>
      </c>
      <c r="G248" s="231"/>
      <c r="H248" s="233" t="s">
        <v>19</v>
      </c>
      <c r="I248" s="235"/>
      <c r="J248" s="231"/>
      <c r="K248" s="231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208</v>
      </c>
      <c r="AU248" s="240" t="s">
        <v>82</v>
      </c>
      <c r="AV248" s="13" t="s">
        <v>80</v>
      </c>
      <c r="AW248" s="13" t="s">
        <v>33</v>
      </c>
      <c r="AX248" s="13" t="s">
        <v>72</v>
      </c>
      <c r="AY248" s="240" t="s">
        <v>130</v>
      </c>
    </row>
    <row r="249" s="14" customFormat="1">
      <c r="A249" s="14"/>
      <c r="B249" s="241"/>
      <c r="C249" s="242"/>
      <c r="D249" s="232" t="s">
        <v>208</v>
      </c>
      <c r="E249" s="243" t="s">
        <v>19</v>
      </c>
      <c r="F249" s="244" t="s">
        <v>735</v>
      </c>
      <c r="G249" s="242"/>
      <c r="H249" s="245">
        <v>623.93399999999997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1" t="s">
        <v>208</v>
      </c>
      <c r="AU249" s="251" t="s">
        <v>82</v>
      </c>
      <c r="AV249" s="14" t="s">
        <v>82</v>
      </c>
      <c r="AW249" s="14" t="s">
        <v>33</v>
      </c>
      <c r="AX249" s="14" t="s">
        <v>72</v>
      </c>
      <c r="AY249" s="251" t="s">
        <v>130</v>
      </c>
    </row>
    <row r="250" s="14" customFormat="1">
      <c r="A250" s="14"/>
      <c r="B250" s="241"/>
      <c r="C250" s="242"/>
      <c r="D250" s="232" t="s">
        <v>208</v>
      </c>
      <c r="E250" s="243" t="s">
        <v>19</v>
      </c>
      <c r="F250" s="244" t="s">
        <v>736</v>
      </c>
      <c r="G250" s="242"/>
      <c r="H250" s="245">
        <v>134.08699999999999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1" t="s">
        <v>208</v>
      </c>
      <c r="AU250" s="251" t="s">
        <v>82</v>
      </c>
      <c r="AV250" s="14" t="s">
        <v>82</v>
      </c>
      <c r="AW250" s="14" t="s">
        <v>33</v>
      </c>
      <c r="AX250" s="14" t="s">
        <v>72</v>
      </c>
      <c r="AY250" s="251" t="s">
        <v>130</v>
      </c>
    </row>
    <row r="251" s="15" customFormat="1">
      <c r="A251" s="15"/>
      <c r="B251" s="252"/>
      <c r="C251" s="253"/>
      <c r="D251" s="232" t="s">
        <v>208</v>
      </c>
      <c r="E251" s="254" t="s">
        <v>19</v>
      </c>
      <c r="F251" s="255" t="s">
        <v>212</v>
      </c>
      <c r="G251" s="253"/>
      <c r="H251" s="256">
        <v>758.02099999999996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2" t="s">
        <v>208</v>
      </c>
      <c r="AU251" s="262" t="s">
        <v>82</v>
      </c>
      <c r="AV251" s="15" t="s">
        <v>144</v>
      </c>
      <c r="AW251" s="15" t="s">
        <v>33</v>
      </c>
      <c r="AX251" s="15" t="s">
        <v>80</v>
      </c>
      <c r="AY251" s="262" t="s">
        <v>130</v>
      </c>
    </row>
    <row r="252" s="14" customFormat="1">
      <c r="A252" s="14"/>
      <c r="B252" s="241"/>
      <c r="C252" s="242"/>
      <c r="D252" s="232" t="s">
        <v>208</v>
      </c>
      <c r="E252" s="242"/>
      <c r="F252" s="244" t="s">
        <v>737</v>
      </c>
      <c r="G252" s="242"/>
      <c r="H252" s="245">
        <v>883.47299999999996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1" t="s">
        <v>208</v>
      </c>
      <c r="AU252" s="251" t="s">
        <v>82</v>
      </c>
      <c r="AV252" s="14" t="s">
        <v>82</v>
      </c>
      <c r="AW252" s="14" t="s">
        <v>4</v>
      </c>
      <c r="AX252" s="14" t="s">
        <v>80</v>
      </c>
      <c r="AY252" s="251" t="s">
        <v>130</v>
      </c>
    </row>
    <row r="253" s="2" customFormat="1" ht="21.75" customHeight="1">
      <c r="A253" s="41"/>
      <c r="B253" s="42"/>
      <c r="C253" s="199" t="s">
        <v>417</v>
      </c>
      <c r="D253" s="199" t="s">
        <v>131</v>
      </c>
      <c r="E253" s="200" t="s">
        <v>390</v>
      </c>
      <c r="F253" s="201" t="s">
        <v>391</v>
      </c>
      <c r="G253" s="202" t="s">
        <v>199</v>
      </c>
      <c r="H253" s="203">
        <v>623.93399999999997</v>
      </c>
      <c r="I253" s="204"/>
      <c r="J253" s="205">
        <f>ROUND(I253*H253,2)</f>
        <v>0</v>
      </c>
      <c r="K253" s="201" t="s">
        <v>200</v>
      </c>
      <c r="L253" s="47"/>
      <c r="M253" s="206" t="s">
        <v>19</v>
      </c>
      <c r="N253" s="207" t="s">
        <v>43</v>
      </c>
      <c r="O253" s="87"/>
      <c r="P253" s="208">
        <f>O253*H253</f>
        <v>0</v>
      </c>
      <c r="Q253" s="208">
        <v>0</v>
      </c>
      <c r="R253" s="208">
        <f>Q253*H253</f>
        <v>0</v>
      </c>
      <c r="S253" s="208">
        <v>0</v>
      </c>
      <c r="T253" s="209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0" t="s">
        <v>285</v>
      </c>
      <c r="AT253" s="210" t="s">
        <v>131</v>
      </c>
      <c r="AU253" s="210" t="s">
        <v>82</v>
      </c>
      <c r="AY253" s="20" t="s">
        <v>130</v>
      </c>
      <c r="BE253" s="211">
        <f>IF(N253="základní",J253,0)</f>
        <v>0</v>
      </c>
      <c r="BF253" s="211">
        <f>IF(N253="snížená",J253,0)</f>
        <v>0</v>
      </c>
      <c r="BG253" s="211">
        <f>IF(N253="zákl. přenesená",J253,0)</f>
        <v>0</v>
      </c>
      <c r="BH253" s="211">
        <f>IF(N253="sníž. přenesená",J253,0)</f>
        <v>0</v>
      </c>
      <c r="BI253" s="211">
        <f>IF(N253="nulová",J253,0)</f>
        <v>0</v>
      </c>
      <c r="BJ253" s="20" t="s">
        <v>80</v>
      </c>
      <c r="BK253" s="211">
        <f>ROUND(I253*H253,2)</f>
        <v>0</v>
      </c>
      <c r="BL253" s="20" t="s">
        <v>285</v>
      </c>
      <c r="BM253" s="210" t="s">
        <v>738</v>
      </c>
    </row>
    <row r="254" s="2" customFormat="1">
      <c r="A254" s="41"/>
      <c r="B254" s="42"/>
      <c r="C254" s="43"/>
      <c r="D254" s="225" t="s">
        <v>202</v>
      </c>
      <c r="E254" s="43"/>
      <c r="F254" s="226" t="s">
        <v>393</v>
      </c>
      <c r="G254" s="43"/>
      <c r="H254" s="43"/>
      <c r="I254" s="227"/>
      <c r="J254" s="43"/>
      <c r="K254" s="43"/>
      <c r="L254" s="47"/>
      <c r="M254" s="228"/>
      <c r="N254" s="229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202</v>
      </c>
      <c r="AU254" s="20" t="s">
        <v>82</v>
      </c>
    </row>
    <row r="255" s="13" customFormat="1">
      <c r="A255" s="13"/>
      <c r="B255" s="230"/>
      <c r="C255" s="231"/>
      <c r="D255" s="232" t="s">
        <v>208</v>
      </c>
      <c r="E255" s="233" t="s">
        <v>19</v>
      </c>
      <c r="F255" s="234" t="s">
        <v>294</v>
      </c>
      <c r="G255" s="231"/>
      <c r="H255" s="233" t="s">
        <v>19</v>
      </c>
      <c r="I255" s="235"/>
      <c r="J255" s="231"/>
      <c r="K255" s="231"/>
      <c r="L255" s="236"/>
      <c r="M255" s="237"/>
      <c r="N255" s="238"/>
      <c r="O255" s="238"/>
      <c r="P255" s="238"/>
      <c r="Q255" s="238"/>
      <c r="R255" s="238"/>
      <c r="S255" s="238"/>
      <c r="T255" s="23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0" t="s">
        <v>208</v>
      </c>
      <c r="AU255" s="240" t="s">
        <v>82</v>
      </c>
      <c r="AV255" s="13" t="s">
        <v>80</v>
      </c>
      <c r="AW255" s="13" t="s">
        <v>33</v>
      </c>
      <c r="AX255" s="13" t="s">
        <v>72</v>
      </c>
      <c r="AY255" s="240" t="s">
        <v>130</v>
      </c>
    </row>
    <row r="256" s="14" customFormat="1">
      <c r="A256" s="14"/>
      <c r="B256" s="241"/>
      <c r="C256" s="242"/>
      <c r="D256" s="232" t="s">
        <v>208</v>
      </c>
      <c r="E256" s="243" t="s">
        <v>19</v>
      </c>
      <c r="F256" s="244" t="s">
        <v>693</v>
      </c>
      <c r="G256" s="242"/>
      <c r="H256" s="245">
        <v>623.93399999999997</v>
      </c>
      <c r="I256" s="246"/>
      <c r="J256" s="242"/>
      <c r="K256" s="242"/>
      <c r="L256" s="247"/>
      <c r="M256" s="248"/>
      <c r="N256" s="249"/>
      <c r="O256" s="249"/>
      <c r="P256" s="249"/>
      <c r="Q256" s="249"/>
      <c r="R256" s="249"/>
      <c r="S256" s="249"/>
      <c r="T256" s="25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1" t="s">
        <v>208</v>
      </c>
      <c r="AU256" s="251" t="s">
        <v>82</v>
      </c>
      <c r="AV256" s="14" t="s">
        <v>82</v>
      </c>
      <c r="AW256" s="14" t="s">
        <v>33</v>
      </c>
      <c r="AX256" s="14" t="s">
        <v>72</v>
      </c>
      <c r="AY256" s="251" t="s">
        <v>130</v>
      </c>
    </row>
    <row r="257" s="15" customFormat="1">
      <c r="A257" s="15"/>
      <c r="B257" s="252"/>
      <c r="C257" s="253"/>
      <c r="D257" s="232" t="s">
        <v>208</v>
      </c>
      <c r="E257" s="254" t="s">
        <v>19</v>
      </c>
      <c r="F257" s="255" t="s">
        <v>212</v>
      </c>
      <c r="G257" s="253"/>
      <c r="H257" s="256">
        <v>623.93399999999997</v>
      </c>
      <c r="I257" s="257"/>
      <c r="J257" s="253"/>
      <c r="K257" s="253"/>
      <c r="L257" s="258"/>
      <c r="M257" s="259"/>
      <c r="N257" s="260"/>
      <c r="O257" s="260"/>
      <c r="P257" s="260"/>
      <c r="Q257" s="260"/>
      <c r="R257" s="260"/>
      <c r="S257" s="260"/>
      <c r="T257" s="261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2" t="s">
        <v>208</v>
      </c>
      <c r="AU257" s="262" t="s">
        <v>82</v>
      </c>
      <c r="AV257" s="15" t="s">
        <v>144</v>
      </c>
      <c r="AW257" s="15" t="s">
        <v>33</v>
      </c>
      <c r="AX257" s="15" t="s">
        <v>80</v>
      </c>
      <c r="AY257" s="262" t="s">
        <v>130</v>
      </c>
    </row>
    <row r="258" s="2" customFormat="1" ht="21.75" customHeight="1">
      <c r="A258" s="41"/>
      <c r="B258" s="42"/>
      <c r="C258" s="263" t="s">
        <v>424</v>
      </c>
      <c r="D258" s="263" t="s">
        <v>213</v>
      </c>
      <c r="E258" s="264" t="s">
        <v>396</v>
      </c>
      <c r="F258" s="265" t="s">
        <v>397</v>
      </c>
      <c r="G258" s="266" t="s">
        <v>199</v>
      </c>
      <c r="H258" s="267">
        <v>808.85199999999998</v>
      </c>
      <c r="I258" s="268"/>
      <c r="J258" s="269">
        <f>ROUND(I258*H258,2)</f>
        <v>0</v>
      </c>
      <c r="K258" s="265" t="s">
        <v>19</v>
      </c>
      <c r="L258" s="270"/>
      <c r="M258" s="271" t="s">
        <v>19</v>
      </c>
      <c r="N258" s="272" t="s">
        <v>43</v>
      </c>
      <c r="O258" s="87"/>
      <c r="P258" s="208">
        <f>O258*H258</f>
        <v>0</v>
      </c>
      <c r="Q258" s="208">
        <v>0.00010000000000000001</v>
      </c>
      <c r="R258" s="208">
        <f>Q258*H258</f>
        <v>0.080885200000000004</v>
      </c>
      <c r="S258" s="208">
        <v>0</v>
      </c>
      <c r="T258" s="209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0" t="s">
        <v>306</v>
      </c>
      <c r="AT258" s="210" t="s">
        <v>213</v>
      </c>
      <c r="AU258" s="210" t="s">
        <v>82</v>
      </c>
      <c r="AY258" s="20" t="s">
        <v>130</v>
      </c>
      <c r="BE258" s="211">
        <f>IF(N258="základní",J258,0)</f>
        <v>0</v>
      </c>
      <c r="BF258" s="211">
        <f>IF(N258="snížená",J258,0)</f>
        <v>0</v>
      </c>
      <c r="BG258" s="211">
        <f>IF(N258="zákl. přenesená",J258,0)</f>
        <v>0</v>
      </c>
      <c r="BH258" s="211">
        <f>IF(N258="sníž. přenesená",J258,0)</f>
        <v>0</v>
      </c>
      <c r="BI258" s="211">
        <f>IF(N258="nulová",J258,0)</f>
        <v>0</v>
      </c>
      <c r="BJ258" s="20" t="s">
        <v>80</v>
      </c>
      <c r="BK258" s="211">
        <f>ROUND(I258*H258,2)</f>
        <v>0</v>
      </c>
      <c r="BL258" s="20" t="s">
        <v>285</v>
      </c>
      <c r="BM258" s="210" t="s">
        <v>739</v>
      </c>
    </row>
    <row r="259" s="13" customFormat="1">
      <c r="A259" s="13"/>
      <c r="B259" s="230"/>
      <c r="C259" s="231"/>
      <c r="D259" s="232" t="s">
        <v>208</v>
      </c>
      <c r="E259" s="233" t="s">
        <v>19</v>
      </c>
      <c r="F259" s="234" t="s">
        <v>217</v>
      </c>
      <c r="G259" s="231"/>
      <c r="H259" s="233" t="s">
        <v>19</v>
      </c>
      <c r="I259" s="235"/>
      <c r="J259" s="231"/>
      <c r="K259" s="231"/>
      <c r="L259" s="236"/>
      <c r="M259" s="237"/>
      <c r="N259" s="238"/>
      <c r="O259" s="238"/>
      <c r="P259" s="238"/>
      <c r="Q259" s="238"/>
      <c r="R259" s="238"/>
      <c r="S259" s="238"/>
      <c r="T259" s="23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0" t="s">
        <v>208</v>
      </c>
      <c r="AU259" s="240" t="s">
        <v>82</v>
      </c>
      <c r="AV259" s="13" t="s">
        <v>80</v>
      </c>
      <c r="AW259" s="13" t="s">
        <v>33</v>
      </c>
      <c r="AX259" s="13" t="s">
        <v>72</v>
      </c>
      <c r="AY259" s="240" t="s">
        <v>130</v>
      </c>
    </row>
    <row r="260" s="14" customFormat="1">
      <c r="A260" s="14"/>
      <c r="B260" s="241"/>
      <c r="C260" s="242"/>
      <c r="D260" s="232" t="s">
        <v>208</v>
      </c>
      <c r="E260" s="243" t="s">
        <v>19</v>
      </c>
      <c r="F260" s="244" t="s">
        <v>740</v>
      </c>
      <c r="G260" s="242"/>
      <c r="H260" s="245">
        <v>623.93399999999997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1" t="s">
        <v>208</v>
      </c>
      <c r="AU260" s="251" t="s">
        <v>82</v>
      </c>
      <c r="AV260" s="14" t="s">
        <v>82</v>
      </c>
      <c r="AW260" s="14" t="s">
        <v>33</v>
      </c>
      <c r="AX260" s="14" t="s">
        <v>72</v>
      </c>
      <c r="AY260" s="251" t="s">
        <v>130</v>
      </c>
    </row>
    <row r="261" s="14" customFormat="1">
      <c r="A261" s="14"/>
      <c r="B261" s="241"/>
      <c r="C261" s="242"/>
      <c r="D261" s="232" t="s">
        <v>208</v>
      </c>
      <c r="E261" s="243" t="s">
        <v>19</v>
      </c>
      <c r="F261" s="244" t="s">
        <v>741</v>
      </c>
      <c r="G261" s="242"/>
      <c r="H261" s="245">
        <v>111.386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1" t="s">
        <v>208</v>
      </c>
      <c r="AU261" s="251" t="s">
        <v>82</v>
      </c>
      <c r="AV261" s="14" t="s">
        <v>82</v>
      </c>
      <c r="AW261" s="14" t="s">
        <v>33</v>
      </c>
      <c r="AX261" s="14" t="s">
        <v>72</v>
      </c>
      <c r="AY261" s="251" t="s">
        <v>130</v>
      </c>
    </row>
    <row r="262" s="15" customFormat="1">
      <c r="A262" s="15"/>
      <c r="B262" s="252"/>
      <c r="C262" s="253"/>
      <c r="D262" s="232" t="s">
        <v>208</v>
      </c>
      <c r="E262" s="254" t="s">
        <v>19</v>
      </c>
      <c r="F262" s="255" t="s">
        <v>212</v>
      </c>
      <c r="G262" s="253"/>
      <c r="H262" s="256">
        <v>735.32000000000005</v>
      </c>
      <c r="I262" s="257"/>
      <c r="J262" s="253"/>
      <c r="K262" s="253"/>
      <c r="L262" s="258"/>
      <c r="M262" s="259"/>
      <c r="N262" s="260"/>
      <c r="O262" s="260"/>
      <c r="P262" s="260"/>
      <c r="Q262" s="260"/>
      <c r="R262" s="260"/>
      <c r="S262" s="260"/>
      <c r="T262" s="26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2" t="s">
        <v>208</v>
      </c>
      <c r="AU262" s="262" t="s">
        <v>82</v>
      </c>
      <c r="AV262" s="15" t="s">
        <v>144</v>
      </c>
      <c r="AW262" s="15" t="s">
        <v>33</v>
      </c>
      <c r="AX262" s="15" t="s">
        <v>80</v>
      </c>
      <c r="AY262" s="262" t="s">
        <v>130</v>
      </c>
    </row>
    <row r="263" s="14" customFormat="1">
      <c r="A263" s="14"/>
      <c r="B263" s="241"/>
      <c r="C263" s="242"/>
      <c r="D263" s="232" t="s">
        <v>208</v>
      </c>
      <c r="E263" s="242"/>
      <c r="F263" s="244" t="s">
        <v>742</v>
      </c>
      <c r="G263" s="242"/>
      <c r="H263" s="245">
        <v>808.85199999999998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1" t="s">
        <v>208</v>
      </c>
      <c r="AU263" s="251" t="s">
        <v>82</v>
      </c>
      <c r="AV263" s="14" t="s">
        <v>82</v>
      </c>
      <c r="AW263" s="14" t="s">
        <v>4</v>
      </c>
      <c r="AX263" s="14" t="s">
        <v>80</v>
      </c>
      <c r="AY263" s="251" t="s">
        <v>130</v>
      </c>
    </row>
    <row r="264" s="2" customFormat="1" ht="16.5" customHeight="1">
      <c r="A264" s="41"/>
      <c r="B264" s="42"/>
      <c r="C264" s="199" t="s">
        <v>429</v>
      </c>
      <c r="D264" s="199" t="s">
        <v>131</v>
      </c>
      <c r="E264" s="200" t="s">
        <v>402</v>
      </c>
      <c r="F264" s="201" t="s">
        <v>403</v>
      </c>
      <c r="G264" s="202" t="s">
        <v>328</v>
      </c>
      <c r="H264" s="203">
        <v>73.730000000000004</v>
      </c>
      <c r="I264" s="204"/>
      <c r="J264" s="205">
        <f>ROUND(I264*H264,2)</f>
        <v>0</v>
      </c>
      <c r="K264" s="201" t="s">
        <v>200</v>
      </c>
      <c r="L264" s="47"/>
      <c r="M264" s="206" t="s">
        <v>19</v>
      </c>
      <c r="N264" s="207" t="s">
        <v>43</v>
      </c>
      <c r="O264" s="87"/>
      <c r="P264" s="208">
        <f>O264*H264</f>
        <v>0</v>
      </c>
      <c r="Q264" s="208">
        <v>0.00032000000000000003</v>
      </c>
      <c r="R264" s="208">
        <f>Q264*H264</f>
        <v>0.023593600000000003</v>
      </c>
      <c r="S264" s="208">
        <v>0</v>
      </c>
      <c r="T264" s="209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0" t="s">
        <v>285</v>
      </c>
      <c r="AT264" s="210" t="s">
        <v>131</v>
      </c>
      <c r="AU264" s="210" t="s">
        <v>82</v>
      </c>
      <c r="AY264" s="20" t="s">
        <v>130</v>
      </c>
      <c r="BE264" s="211">
        <f>IF(N264="základní",J264,0)</f>
        <v>0</v>
      </c>
      <c r="BF264" s="211">
        <f>IF(N264="snížená",J264,0)</f>
        <v>0</v>
      </c>
      <c r="BG264" s="211">
        <f>IF(N264="zákl. přenesená",J264,0)</f>
        <v>0</v>
      </c>
      <c r="BH264" s="211">
        <f>IF(N264="sníž. přenesená",J264,0)</f>
        <v>0</v>
      </c>
      <c r="BI264" s="211">
        <f>IF(N264="nulová",J264,0)</f>
        <v>0</v>
      </c>
      <c r="BJ264" s="20" t="s">
        <v>80</v>
      </c>
      <c r="BK264" s="211">
        <f>ROUND(I264*H264,2)</f>
        <v>0</v>
      </c>
      <c r="BL264" s="20" t="s">
        <v>285</v>
      </c>
      <c r="BM264" s="210" t="s">
        <v>743</v>
      </c>
    </row>
    <row r="265" s="2" customFormat="1">
      <c r="A265" s="41"/>
      <c r="B265" s="42"/>
      <c r="C265" s="43"/>
      <c r="D265" s="225" t="s">
        <v>202</v>
      </c>
      <c r="E265" s="43"/>
      <c r="F265" s="226" t="s">
        <v>405</v>
      </c>
      <c r="G265" s="43"/>
      <c r="H265" s="43"/>
      <c r="I265" s="227"/>
      <c r="J265" s="43"/>
      <c r="K265" s="43"/>
      <c r="L265" s="47"/>
      <c r="M265" s="228"/>
      <c r="N265" s="229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202</v>
      </c>
      <c r="AU265" s="20" t="s">
        <v>82</v>
      </c>
    </row>
    <row r="266" s="13" customFormat="1">
      <c r="A266" s="13"/>
      <c r="B266" s="230"/>
      <c r="C266" s="231"/>
      <c r="D266" s="232" t="s">
        <v>208</v>
      </c>
      <c r="E266" s="233" t="s">
        <v>19</v>
      </c>
      <c r="F266" s="234" t="s">
        <v>294</v>
      </c>
      <c r="G266" s="231"/>
      <c r="H266" s="233" t="s">
        <v>19</v>
      </c>
      <c r="I266" s="235"/>
      <c r="J266" s="231"/>
      <c r="K266" s="231"/>
      <c r="L266" s="236"/>
      <c r="M266" s="237"/>
      <c r="N266" s="238"/>
      <c r="O266" s="238"/>
      <c r="P266" s="238"/>
      <c r="Q266" s="238"/>
      <c r="R266" s="238"/>
      <c r="S266" s="238"/>
      <c r="T266" s="23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0" t="s">
        <v>208</v>
      </c>
      <c r="AU266" s="240" t="s">
        <v>82</v>
      </c>
      <c r="AV266" s="13" t="s">
        <v>80</v>
      </c>
      <c r="AW266" s="13" t="s">
        <v>33</v>
      </c>
      <c r="AX266" s="13" t="s">
        <v>72</v>
      </c>
      <c r="AY266" s="240" t="s">
        <v>130</v>
      </c>
    </row>
    <row r="267" s="14" customFormat="1">
      <c r="A267" s="14"/>
      <c r="B267" s="241"/>
      <c r="C267" s="242"/>
      <c r="D267" s="232" t="s">
        <v>208</v>
      </c>
      <c r="E267" s="243" t="s">
        <v>19</v>
      </c>
      <c r="F267" s="244" t="s">
        <v>744</v>
      </c>
      <c r="G267" s="242"/>
      <c r="H267" s="245">
        <v>73.730000000000004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1" t="s">
        <v>208</v>
      </c>
      <c r="AU267" s="251" t="s">
        <v>82</v>
      </c>
      <c r="AV267" s="14" t="s">
        <v>82</v>
      </c>
      <c r="AW267" s="14" t="s">
        <v>33</v>
      </c>
      <c r="AX267" s="14" t="s">
        <v>72</v>
      </c>
      <c r="AY267" s="251" t="s">
        <v>130</v>
      </c>
    </row>
    <row r="268" s="15" customFormat="1">
      <c r="A268" s="15"/>
      <c r="B268" s="252"/>
      <c r="C268" s="253"/>
      <c r="D268" s="232" t="s">
        <v>208</v>
      </c>
      <c r="E268" s="254" t="s">
        <v>19</v>
      </c>
      <c r="F268" s="255" t="s">
        <v>212</v>
      </c>
      <c r="G268" s="253"/>
      <c r="H268" s="256">
        <v>73.730000000000004</v>
      </c>
      <c r="I268" s="257"/>
      <c r="J268" s="253"/>
      <c r="K268" s="253"/>
      <c r="L268" s="258"/>
      <c r="M268" s="259"/>
      <c r="N268" s="260"/>
      <c r="O268" s="260"/>
      <c r="P268" s="260"/>
      <c r="Q268" s="260"/>
      <c r="R268" s="260"/>
      <c r="S268" s="260"/>
      <c r="T268" s="26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2" t="s">
        <v>208</v>
      </c>
      <c r="AU268" s="262" t="s">
        <v>82</v>
      </c>
      <c r="AV268" s="15" t="s">
        <v>144</v>
      </c>
      <c r="AW268" s="15" t="s">
        <v>33</v>
      </c>
      <c r="AX268" s="15" t="s">
        <v>80</v>
      </c>
      <c r="AY268" s="262" t="s">
        <v>130</v>
      </c>
    </row>
    <row r="269" s="2" customFormat="1" ht="24.15" customHeight="1">
      <c r="A269" s="41"/>
      <c r="B269" s="42"/>
      <c r="C269" s="263" t="s">
        <v>436</v>
      </c>
      <c r="D269" s="263" t="s">
        <v>213</v>
      </c>
      <c r="E269" s="264" t="s">
        <v>319</v>
      </c>
      <c r="F269" s="265" t="s">
        <v>320</v>
      </c>
      <c r="G269" s="266" t="s">
        <v>199</v>
      </c>
      <c r="H269" s="267">
        <v>20.276</v>
      </c>
      <c r="I269" s="268"/>
      <c r="J269" s="269">
        <f>ROUND(I269*H269,2)</f>
        <v>0</v>
      </c>
      <c r="K269" s="265" t="s">
        <v>200</v>
      </c>
      <c r="L269" s="270"/>
      <c r="M269" s="271" t="s">
        <v>19</v>
      </c>
      <c r="N269" s="272" t="s">
        <v>43</v>
      </c>
      <c r="O269" s="87"/>
      <c r="P269" s="208">
        <f>O269*H269</f>
        <v>0</v>
      </c>
      <c r="Q269" s="208">
        <v>0.0054000000000000003</v>
      </c>
      <c r="R269" s="208">
        <f>Q269*H269</f>
        <v>0.1094904</v>
      </c>
      <c r="S269" s="208">
        <v>0</v>
      </c>
      <c r="T269" s="209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0" t="s">
        <v>306</v>
      </c>
      <c r="AT269" s="210" t="s">
        <v>213</v>
      </c>
      <c r="AU269" s="210" t="s">
        <v>82</v>
      </c>
      <c r="AY269" s="20" t="s">
        <v>130</v>
      </c>
      <c r="BE269" s="211">
        <f>IF(N269="základní",J269,0)</f>
        <v>0</v>
      </c>
      <c r="BF269" s="211">
        <f>IF(N269="snížená",J269,0)</f>
        <v>0</v>
      </c>
      <c r="BG269" s="211">
        <f>IF(N269="zákl. přenesená",J269,0)</f>
        <v>0</v>
      </c>
      <c r="BH269" s="211">
        <f>IF(N269="sníž. přenesená",J269,0)</f>
        <v>0</v>
      </c>
      <c r="BI269" s="211">
        <f>IF(N269="nulová",J269,0)</f>
        <v>0</v>
      </c>
      <c r="BJ269" s="20" t="s">
        <v>80</v>
      </c>
      <c r="BK269" s="211">
        <f>ROUND(I269*H269,2)</f>
        <v>0</v>
      </c>
      <c r="BL269" s="20" t="s">
        <v>285</v>
      </c>
      <c r="BM269" s="210" t="s">
        <v>745</v>
      </c>
    </row>
    <row r="270" s="13" customFormat="1">
      <c r="A270" s="13"/>
      <c r="B270" s="230"/>
      <c r="C270" s="231"/>
      <c r="D270" s="232" t="s">
        <v>208</v>
      </c>
      <c r="E270" s="233" t="s">
        <v>19</v>
      </c>
      <c r="F270" s="234" t="s">
        <v>217</v>
      </c>
      <c r="G270" s="231"/>
      <c r="H270" s="233" t="s">
        <v>19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0" t="s">
        <v>208</v>
      </c>
      <c r="AU270" s="240" t="s">
        <v>82</v>
      </c>
      <c r="AV270" s="13" t="s">
        <v>80</v>
      </c>
      <c r="AW270" s="13" t="s">
        <v>33</v>
      </c>
      <c r="AX270" s="13" t="s">
        <v>72</v>
      </c>
      <c r="AY270" s="240" t="s">
        <v>130</v>
      </c>
    </row>
    <row r="271" s="13" customFormat="1">
      <c r="A271" s="13"/>
      <c r="B271" s="230"/>
      <c r="C271" s="231"/>
      <c r="D271" s="232" t="s">
        <v>208</v>
      </c>
      <c r="E271" s="233" t="s">
        <v>19</v>
      </c>
      <c r="F271" s="234" t="s">
        <v>294</v>
      </c>
      <c r="G271" s="231"/>
      <c r="H271" s="233" t="s">
        <v>19</v>
      </c>
      <c r="I271" s="235"/>
      <c r="J271" s="231"/>
      <c r="K271" s="231"/>
      <c r="L271" s="236"/>
      <c r="M271" s="237"/>
      <c r="N271" s="238"/>
      <c r="O271" s="238"/>
      <c r="P271" s="238"/>
      <c r="Q271" s="238"/>
      <c r="R271" s="238"/>
      <c r="S271" s="238"/>
      <c r="T271" s="23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0" t="s">
        <v>208</v>
      </c>
      <c r="AU271" s="240" t="s">
        <v>82</v>
      </c>
      <c r="AV271" s="13" t="s">
        <v>80</v>
      </c>
      <c r="AW271" s="13" t="s">
        <v>33</v>
      </c>
      <c r="AX271" s="13" t="s">
        <v>72</v>
      </c>
      <c r="AY271" s="240" t="s">
        <v>130</v>
      </c>
    </row>
    <row r="272" s="14" customFormat="1">
      <c r="A272" s="14"/>
      <c r="B272" s="241"/>
      <c r="C272" s="242"/>
      <c r="D272" s="232" t="s">
        <v>208</v>
      </c>
      <c r="E272" s="243" t="s">
        <v>19</v>
      </c>
      <c r="F272" s="244" t="s">
        <v>746</v>
      </c>
      <c r="G272" s="242"/>
      <c r="H272" s="245">
        <v>18.433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1" t="s">
        <v>208</v>
      </c>
      <c r="AU272" s="251" t="s">
        <v>82</v>
      </c>
      <c r="AV272" s="14" t="s">
        <v>82</v>
      </c>
      <c r="AW272" s="14" t="s">
        <v>33</v>
      </c>
      <c r="AX272" s="14" t="s">
        <v>72</v>
      </c>
      <c r="AY272" s="251" t="s">
        <v>130</v>
      </c>
    </row>
    <row r="273" s="15" customFormat="1">
      <c r="A273" s="15"/>
      <c r="B273" s="252"/>
      <c r="C273" s="253"/>
      <c r="D273" s="232" t="s">
        <v>208</v>
      </c>
      <c r="E273" s="254" t="s">
        <v>19</v>
      </c>
      <c r="F273" s="255" t="s">
        <v>212</v>
      </c>
      <c r="G273" s="253"/>
      <c r="H273" s="256">
        <v>18.433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2" t="s">
        <v>208</v>
      </c>
      <c r="AU273" s="262" t="s">
        <v>82</v>
      </c>
      <c r="AV273" s="15" t="s">
        <v>144</v>
      </c>
      <c r="AW273" s="15" t="s">
        <v>33</v>
      </c>
      <c r="AX273" s="15" t="s">
        <v>80</v>
      </c>
      <c r="AY273" s="262" t="s">
        <v>130</v>
      </c>
    </row>
    <row r="274" s="14" customFormat="1">
      <c r="A274" s="14"/>
      <c r="B274" s="241"/>
      <c r="C274" s="242"/>
      <c r="D274" s="232" t="s">
        <v>208</v>
      </c>
      <c r="E274" s="242"/>
      <c r="F274" s="244" t="s">
        <v>747</v>
      </c>
      <c r="G274" s="242"/>
      <c r="H274" s="245">
        <v>20.276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1" t="s">
        <v>208</v>
      </c>
      <c r="AU274" s="251" t="s">
        <v>82</v>
      </c>
      <c r="AV274" s="14" t="s">
        <v>82</v>
      </c>
      <c r="AW274" s="14" t="s">
        <v>4</v>
      </c>
      <c r="AX274" s="14" t="s">
        <v>80</v>
      </c>
      <c r="AY274" s="251" t="s">
        <v>130</v>
      </c>
    </row>
    <row r="275" s="2" customFormat="1" ht="24.15" customHeight="1">
      <c r="A275" s="41"/>
      <c r="B275" s="42"/>
      <c r="C275" s="199" t="s">
        <v>440</v>
      </c>
      <c r="D275" s="199" t="s">
        <v>131</v>
      </c>
      <c r="E275" s="200" t="s">
        <v>412</v>
      </c>
      <c r="F275" s="201" t="s">
        <v>413</v>
      </c>
      <c r="G275" s="202" t="s">
        <v>199</v>
      </c>
      <c r="H275" s="203">
        <v>105.804</v>
      </c>
      <c r="I275" s="204"/>
      <c r="J275" s="205">
        <f>ROUND(I275*H275,2)</f>
        <v>0</v>
      </c>
      <c r="K275" s="201" t="s">
        <v>200</v>
      </c>
      <c r="L275" s="47"/>
      <c r="M275" s="206" t="s">
        <v>19</v>
      </c>
      <c r="N275" s="207" t="s">
        <v>43</v>
      </c>
      <c r="O275" s="87"/>
      <c r="P275" s="208">
        <f>O275*H275</f>
        <v>0</v>
      </c>
      <c r="Q275" s="208">
        <v>0</v>
      </c>
      <c r="R275" s="208">
        <f>Q275*H275</f>
        <v>0</v>
      </c>
      <c r="S275" s="208">
        <v>0</v>
      </c>
      <c r="T275" s="209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0" t="s">
        <v>285</v>
      </c>
      <c r="AT275" s="210" t="s">
        <v>131</v>
      </c>
      <c r="AU275" s="210" t="s">
        <v>82</v>
      </c>
      <c r="AY275" s="20" t="s">
        <v>130</v>
      </c>
      <c r="BE275" s="211">
        <f>IF(N275="základní",J275,0)</f>
        <v>0</v>
      </c>
      <c r="BF275" s="211">
        <f>IF(N275="snížená",J275,0)</f>
        <v>0</v>
      </c>
      <c r="BG275" s="211">
        <f>IF(N275="zákl. přenesená",J275,0)</f>
        <v>0</v>
      </c>
      <c r="BH275" s="211">
        <f>IF(N275="sníž. přenesená",J275,0)</f>
        <v>0</v>
      </c>
      <c r="BI275" s="211">
        <f>IF(N275="nulová",J275,0)</f>
        <v>0</v>
      </c>
      <c r="BJ275" s="20" t="s">
        <v>80</v>
      </c>
      <c r="BK275" s="211">
        <f>ROUND(I275*H275,2)</f>
        <v>0</v>
      </c>
      <c r="BL275" s="20" t="s">
        <v>285</v>
      </c>
      <c r="BM275" s="210" t="s">
        <v>748</v>
      </c>
    </row>
    <row r="276" s="2" customFormat="1">
      <c r="A276" s="41"/>
      <c r="B276" s="42"/>
      <c r="C276" s="43"/>
      <c r="D276" s="225" t="s">
        <v>202</v>
      </c>
      <c r="E276" s="43"/>
      <c r="F276" s="226" t="s">
        <v>415</v>
      </c>
      <c r="G276" s="43"/>
      <c r="H276" s="43"/>
      <c r="I276" s="227"/>
      <c r="J276" s="43"/>
      <c r="K276" s="43"/>
      <c r="L276" s="47"/>
      <c r="M276" s="228"/>
      <c r="N276" s="229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202</v>
      </c>
      <c r="AU276" s="20" t="s">
        <v>82</v>
      </c>
    </row>
    <row r="277" s="13" customFormat="1">
      <c r="A277" s="13"/>
      <c r="B277" s="230"/>
      <c r="C277" s="231"/>
      <c r="D277" s="232" t="s">
        <v>208</v>
      </c>
      <c r="E277" s="233" t="s">
        <v>19</v>
      </c>
      <c r="F277" s="234" t="s">
        <v>294</v>
      </c>
      <c r="G277" s="231"/>
      <c r="H277" s="233" t="s">
        <v>19</v>
      </c>
      <c r="I277" s="235"/>
      <c r="J277" s="231"/>
      <c r="K277" s="231"/>
      <c r="L277" s="236"/>
      <c r="M277" s="237"/>
      <c r="N277" s="238"/>
      <c r="O277" s="238"/>
      <c r="P277" s="238"/>
      <c r="Q277" s="238"/>
      <c r="R277" s="238"/>
      <c r="S277" s="238"/>
      <c r="T277" s="23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0" t="s">
        <v>208</v>
      </c>
      <c r="AU277" s="240" t="s">
        <v>82</v>
      </c>
      <c r="AV277" s="13" t="s">
        <v>80</v>
      </c>
      <c r="AW277" s="13" t="s">
        <v>33</v>
      </c>
      <c r="AX277" s="13" t="s">
        <v>72</v>
      </c>
      <c r="AY277" s="240" t="s">
        <v>130</v>
      </c>
    </row>
    <row r="278" s="14" customFormat="1">
      <c r="A278" s="14"/>
      <c r="B278" s="241"/>
      <c r="C278" s="242"/>
      <c r="D278" s="232" t="s">
        <v>208</v>
      </c>
      <c r="E278" s="243" t="s">
        <v>19</v>
      </c>
      <c r="F278" s="244" t="s">
        <v>749</v>
      </c>
      <c r="G278" s="242"/>
      <c r="H278" s="245">
        <v>96.75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1" t="s">
        <v>208</v>
      </c>
      <c r="AU278" s="251" t="s">
        <v>82</v>
      </c>
      <c r="AV278" s="14" t="s">
        <v>82</v>
      </c>
      <c r="AW278" s="14" t="s">
        <v>33</v>
      </c>
      <c r="AX278" s="14" t="s">
        <v>72</v>
      </c>
      <c r="AY278" s="251" t="s">
        <v>130</v>
      </c>
    </row>
    <row r="279" s="14" customFormat="1">
      <c r="A279" s="14"/>
      <c r="B279" s="241"/>
      <c r="C279" s="242"/>
      <c r="D279" s="232" t="s">
        <v>208</v>
      </c>
      <c r="E279" s="243" t="s">
        <v>19</v>
      </c>
      <c r="F279" s="244" t="s">
        <v>750</v>
      </c>
      <c r="G279" s="242"/>
      <c r="H279" s="245">
        <v>9.0540000000000003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1" t="s">
        <v>208</v>
      </c>
      <c r="AU279" s="251" t="s">
        <v>82</v>
      </c>
      <c r="AV279" s="14" t="s">
        <v>82</v>
      </c>
      <c r="AW279" s="14" t="s">
        <v>33</v>
      </c>
      <c r="AX279" s="14" t="s">
        <v>72</v>
      </c>
      <c r="AY279" s="251" t="s">
        <v>130</v>
      </c>
    </row>
    <row r="280" s="15" customFormat="1">
      <c r="A280" s="15"/>
      <c r="B280" s="252"/>
      <c r="C280" s="253"/>
      <c r="D280" s="232" t="s">
        <v>208</v>
      </c>
      <c r="E280" s="254" t="s">
        <v>19</v>
      </c>
      <c r="F280" s="255" t="s">
        <v>212</v>
      </c>
      <c r="G280" s="253"/>
      <c r="H280" s="256">
        <v>105.804</v>
      </c>
      <c r="I280" s="257"/>
      <c r="J280" s="253"/>
      <c r="K280" s="253"/>
      <c r="L280" s="258"/>
      <c r="M280" s="259"/>
      <c r="N280" s="260"/>
      <c r="O280" s="260"/>
      <c r="P280" s="260"/>
      <c r="Q280" s="260"/>
      <c r="R280" s="260"/>
      <c r="S280" s="260"/>
      <c r="T280" s="261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2" t="s">
        <v>208</v>
      </c>
      <c r="AU280" s="262" t="s">
        <v>82</v>
      </c>
      <c r="AV280" s="15" t="s">
        <v>144</v>
      </c>
      <c r="AW280" s="15" t="s">
        <v>33</v>
      </c>
      <c r="AX280" s="15" t="s">
        <v>80</v>
      </c>
      <c r="AY280" s="262" t="s">
        <v>130</v>
      </c>
    </row>
    <row r="281" s="2" customFormat="1" ht="24.15" customHeight="1">
      <c r="A281" s="41"/>
      <c r="B281" s="42"/>
      <c r="C281" s="199" t="s">
        <v>448</v>
      </c>
      <c r="D281" s="199" t="s">
        <v>131</v>
      </c>
      <c r="E281" s="200" t="s">
        <v>418</v>
      </c>
      <c r="F281" s="201" t="s">
        <v>419</v>
      </c>
      <c r="G281" s="202" t="s">
        <v>199</v>
      </c>
      <c r="H281" s="203">
        <v>111.386</v>
      </c>
      <c r="I281" s="204"/>
      <c r="J281" s="205">
        <f>ROUND(I281*H281,2)</f>
        <v>0</v>
      </c>
      <c r="K281" s="201" t="s">
        <v>200</v>
      </c>
      <c r="L281" s="47"/>
      <c r="M281" s="206" t="s">
        <v>19</v>
      </c>
      <c r="N281" s="207" t="s">
        <v>43</v>
      </c>
      <c r="O281" s="87"/>
      <c r="P281" s="208">
        <f>O281*H281</f>
        <v>0</v>
      </c>
      <c r="Q281" s="208">
        <v>0</v>
      </c>
      <c r="R281" s="208">
        <f>Q281*H281</f>
        <v>0</v>
      </c>
      <c r="S281" s="208">
        <v>0</v>
      </c>
      <c r="T281" s="209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0" t="s">
        <v>285</v>
      </c>
      <c r="AT281" s="210" t="s">
        <v>131</v>
      </c>
      <c r="AU281" s="210" t="s">
        <v>82</v>
      </c>
      <c r="AY281" s="20" t="s">
        <v>130</v>
      </c>
      <c r="BE281" s="211">
        <f>IF(N281="základní",J281,0)</f>
        <v>0</v>
      </c>
      <c r="BF281" s="211">
        <f>IF(N281="snížená",J281,0)</f>
        <v>0</v>
      </c>
      <c r="BG281" s="211">
        <f>IF(N281="zákl. přenesená",J281,0)</f>
        <v>0</v>
      </c>
      <c r="BH281" s="211">
        <f>IF(N281="sníž. přenesená",J281,0)</f>
        <v>0</v>
      </c>
      <c r="BI281" s="211">
        <f>IF(N281="nulová",J281,0)</f>
        <v>0</v>
      </c>
      <c r="BJ281" s="20" t="s">
        <v>80</v>
      </c>
      <c r="BK281" s="211">
        <f>ROUND(I281*H281,2)</f>
        <v>0</v>
      </c>
      <c r="BL281" s="20" t="s">
        <v>285</v>
      </c>
      <c r="BM281" s="210" t="s">
        <v>751</v>
      </c>
    </row>
    <row r="282" s="2" customFormat="1">
      <c r="A282" s="41"/>
      <c r="B282" s="42"/>
      <c r="C282" s="43"/>
      <c r="D282" s="225" t="s">
        <v>202</v>
      </c>
      <c r="E282" s="43"/>
      <c r="F282" s="226" t="s">
        <v>421</v>
      </c>
      <c r="G282" s="43"/>
      <c r="H282" s="43"/>
      <c r="I282" s="227"/>
      <c r="J282" s="43"/>
      <c r="K282" s="43"/>
      <c r="L282" s="47"/>
      <c r="M282" s="228"/>
      <c r="N282" s="229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202</v>
      </c>
      <c r="AU282" s="20" t="s">
        <v>82</v>
      </c>
    </row>
    <row r="283" s="13" customFormat="1">
      <c r="A283" s="13"/>
      <c r="B283" s="230"/>
      <c r="C283" s="231"/>
      <c r="D283" s="232" t="s">
        <v>208</v>
      </c>
      <c r="E283" s="233" t="s">
        <v>19</v>
      </c>
      <c r="F283" s="234" t="s">
        <v>294</v>
      </c>
      <c r="G283" s="231"/>
      <c r="H283" s="233" t="s">
        <v>19</v>
      </c>
      <c r="I283" s="235"/>
      <c r="J283" s="231"/>
      <c r="K283" s="231"/>
      <c r="L283" s="236"/>
      <c r="M283" s="237"/>
      <c r="N283" s="238"/>
      <c r="O283" s="238"/>
      <c r="P283" s="238"/>
      <c r="Q283" s="238"/>
      <c r="R283" s="238"/>
      <c r="S283" s="238"/>
      <c r="T283" s="23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0" t="s">
        <v>208</v>
      </c>
      <c r="AU283" s="240" t="s">
        <v>82</v>
      </c>
      <c r="AV283" s="13" t="s">
        <v>80</v>
      </c>
      <c r="AW283" s="13" t="s">
        <v>33</v>
      </c>
      <c r="AX283" s="13" t="s">
        <v>72</v>
      </c>
      <c r="AY283" s="240" t="s">
        <v>130</v>
      </c>
    </row>
    <row r="284" s="14" customFormat="1">
      <c r="A284" s="14"/>
      <c r="B284" s="241"/>
      <c r="C284" s="242"/>
      <c r="D284" s="232" t="s">
        <v>208</v>
      </c>
      <c r="E284" s="243" t="s">
        <v>19</v>
      </c>
      <c r="F284" s="244" t="s">
        <v>752</v>
      </c>
      <c r="G284" s="242"/>
      <c r="H284" s="245">
        <v>105.34999999999999</v>
      </c>
      <c r="I284" s="246"/>
      <c r="J284" s="242"/>
      <c r="K284" s="242"/>
      <c r="L284" s="247"/>
      <c r="M284" s="248"/>
      <c r="N284" s="249"/>
      <c r="O284" s="249"/>
      <c r="P284" s="249"/>
      <c r="Q284" s="249"/>
      <c r="R284" s="249"/>
      <c r="S284" s="249"/>
      <c r="T284" s="25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1" t="s">
        <v>208</v>
      </c>
      <c r="AU284" s="251" t="s">
        <v>82</v>
      </c>
      <c r="AV284" s="14" t="s">
        <v>82</v>
      </c>
      <c r="AW284" s="14" t="s">
        <v>33</v>
      </c>
      <c r="AX284" s="14" t="s">
        <v>72</v>
      </c>
      <c r="AY284" s="251" t="s">
        <v>130</v>
      </c>
    </row>
    <row r="285" s="14" customFormat="1">
      <c r="A285" s="14"/>
      <c r="B285" s="241"/>
      <c r="C285" s="242"/>
      <c r="D285" s="232" t="s">
        <v>208</v>
      </c>
      <c r="E285" s="243" t="s">
        <v>19</v>
      </c>
      <c r="F285" s="244" t="s">
        <v>753</v>
      </c>
      <c r="G285" s="242"/>
      <c r="H285" s="245">
        <v>6.0359999999999996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1" t="s">
        <v>208</v>
      </c>
      <c r="AU285" s="251" t="s">
        <v>82</v>
      </c>
      <c r="AV285" s="14" t="s">
        <v>82</v>
      </c>
      <c r="AW285" s="14" t="s">
        <v>33</v>
      </c>
      <c r="AX285" s="14" t="s">
        <v>72</v>
      </c>
      <c r="AY285" s="251" t="s">
        <v>130</v>
      </c>
    </row>
    <row r="286" s="15" customFormat="1">
      <c r="A286" s="15"/>
      <c r="B286" s="252"/>
      <c r="C286" s="253"/>
      <c r="D286" s="232" t="s">
        <v>208</v>
      </c>
      <c r="E286" s="254" t="s">
        <v>19</v>
      </c>
      <c r="F286" s="255" t="s">
        <v>212</v>
      </c>
      <c r="G286" s="253"/>
      <c r="H286" s="256">
        <v>111.386</v>
      </c>
      <c r="I286" s="257"/>
      <c r="J286" s="253"/>
      <c r="K286" s="253"/>
      <c r="L286" s="258"/>
      <c r="M286" s="259"/>
      <c r="N286" s="260"/>
      <c r="O286" s="260"/>
      <c r="P286" s="260"/>
      <c r="Q286" s="260"/>
      <c r="R286" s="260"/>
      <c r="S286" s="260"/>
      <c r="T286" s="261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2" t="s">
        <v>208</v>
      </c>
      <c r="AU286" s="262" t="s">
        <v>82</v>
      </c>
      <c r="AV286" s="15" t="s">
        <v>144</v>
      </c>
      <c r="AW286" s="15" t="s">
        <v>33</v>
      </c>
      <c r="AX286" s="15" t="s">
        <v>80</v>
      </c>
      <c r="AY286" s="262" t="s">
        <v>130</v>
      </c>
    </row>
    <row r="287" s="2" customFormat="1" ht="24.15" customHeight="1">
      <c r="A287" s="41"/>
      <c r="B287" s="42"/>
      <c r="C287" s="199" t="s">
        <v>454</v>
      </c>
      <c r="D287" s="199" t="s">
        <v>131</v>
      </c>
      <c r="E287" s="200" t="s">
        <v>425</v>
      </c>
      <c r="F287" s="201" t="s">
        <v>426</v>
      </c>
      <c r="G287" s="202" t="s">
        <v>199</v>
      </c>
      <c r="H287" s="203">
        <v>105.804</v>
      </c>
      <c r="I287" s="204"/>
      <c r="J287" s="205">
        <f>ROUND(I287*H287,2)</f>
        <v>0</v>
      </c>
      <c r="K287" s="201" t="s">
        <v>200</v>
      </c>
      <c r="L287" s="47"/>
      <c r="M287" s="206" t="s">
        <v>19</v>
      </c>
      <c r="N287" s="207" t="s">
        <v>43</v>
      </c>
      <c r="O287" s="87"/>
      <c r="P287" s="208">
        <f>O287*H287</f>
        <v>0</v>
      </c>
      <c r="Q287" s="208">
        <v>0.00093999999999999997</v>
      </c>
      <c r="R287" s="208">
        <f>Q287*H287</f>
        <v>0.099455760000000004</v>
      </c>
      <c r="S287" s="208">
        <v>0</v>
      </c>
      <c r="T287" s="209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0" t="s">
        <v>285</v>
      </c>
      <c r="AT287" s="210" t="s">
        <v>131</v>
      </c>
      <c r="AU287" s="210" t="s">
        <v>82</v>
      </c>
      <c r="AY287" s="20" t="s">
        <v>130</v>
      </c>
      <c r="BE287" s="211">
        <f>IF(N287="základní",J287,0)</f>
        <v>0</v>
      </c>
      <c r="BF287" s="211">
        <f>IF(N287="snížená",J287,0)</f>
        <v>0</v>
      </c>
      <c r="BG287" s="211">
        <f>IF(N287="zákl. přenesená",J287,0)</f>
        <v>0</v>
      </c>
      <c r="BH287" s="211">
        <f>IF(N287="sníž. přenesená",J287,0)</f>
        <v>0</v>
      </c>
      <c r="BI287" s="211">
        <f>IF(N287="nulová",J287,0)</f>
        <v>0</v>
      </c>
      <c r="BJ287" s="20" t="s">
        <v>80</v>
      </c>
      <c r="BK287" s="211">
        <f>ROUND(I287*H287,2)</f>
        <v>0</v>
      </c>
      <c r="BL287" s="20" t="s">
        <v>285</v>
      </c>
      <c r="BM287" s="210" t="s">
        <v>754</v>
      </c>
    </row>
    <row r="288" s="2" customFormat="1">
      <c r="A288" s="41"/>
      <c r="B288" s="42"/>
      <c r="C288" s="43"/>
      <c r="D288" s="225" t="s">
        <v>202</v>
      </c>
      <c r="E288" s="43"/>
      <c r="F288" s="226" t="s">
        <v>428</v>
      </c>
      <c r="G288" s="43"/>
      <c r="H288" s="43"/>
      <c r="I288" s="227"/>
      <c r="J288" s="43"/>
      <c r="K288" s="43"/>
      <c r="L288" s="47"/>
      <c r="M288" s="228"/>
      <c r="N288" s="229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202</v>
      </c>
      <c r="AU288" s="20" t="s">
        <v>82</v>
      </c>
    </row>
    <row r="289" s="13" customFormat="1">
      <c r="A289" s="13"/>
      <c r="B289" s="230"/>
      <c r="C289" s="231"/>
      <c r="D289" s="232" t="s">
        <v>208</v>
      </c>
      <c r="E289" s="233" t="s">
        <v>19</v>
      </c>
      <c r="F289" s="234" t="s">
        <v>294</v>
      </c>
      <c r="G289" s="231"/>
      <c r="H289" s="233" t="s">
        <v>19</v>
      </c>
      <c r="I289" s="235"/>
      <c r="J289" s="231"/>
      <c r="K289" s="231"/>
      <c r="L289" s="236"/>
      <c r="M289" s="237"/>
      <c r="N289" s="238"/>
      <c r="O289" s="238"/>
      <c r="P289" s="238"/>
      <c r="Q289" s="238"/>
      <c r="R289" s="238"/>
      <c r="S289" s="238"/>
      <c r="T289" s="23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0" t="s">
        <v>208</v>
      </c>
      <c r="AU289" s="240" t="s">
        <v>82</v>
      </c>
      <c r="AV289" s="13" t="s">
        <v>80</v>
      </c>
      <c r="AW289" s="13" t="s">
        <v>33</v>
      </c>
      <c r="AX289" s="13" t="s">
        <v>72</v>
      </c>
      <c r="AY289" s="240" t="s">
        <v>130</v>
      </c>
    </row>
    <row r="290" s="14" customFormat="1">
      <c r="A290" s="14"/>
      <c r="B290" s="241"/>
      <c r="C290" s="242"/>
      <c r="D290" s="232" t="s">
        <v>208</v>
      </c>
      <c r="E290" s="243" t="s">
        <v>19</v>
      </c>
      <c r="F290" s="244" t="s">
        <v>749</v>
      </c>
      <c r="G290" s="242"/>
      <c r="H290" s="245">
        <v>96.75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1" t="s">
        <v>208</v>
      </c>
      <c r="AU290" s="251" t="s">
        <v>82</v>
      </c>
      <c r="AV290" s="14" t="s">
        <v>82</v>
      </c>
      <c r="AW290" s="14" t="s">
        <v>33</v>
      </c>
      <c r="AX290" s="14" t="s">
        <v>72</v>
      </c>
      <c r="AY290" s="251" t="s">
        <v>130</v>
      </c>
    </row>
    <row r="291" s="14" customFormat="1">
      <c r="A291" s="14"/>
      <c r="B291" s="241"/>
      <c r="C291" s="242"/>
      <c r="D291" s="232" t="s">
        <v>208</v>
      </c>
      <c r="E291" s="243" t="s">
        <v>19</v>
      </c>
      <c r="F291" s="244" t="s">
        <v>750</v>
      </c>
      <c r="G291" s="242"/>
      <c r="H291" s="245">
        <v>9.0540000000000003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1" t="s">
        <v>208</v>
      </c>
      <c r="AU291" s="251" t="s">
        <v>82</v>
      </c>
      <c r="AV291" s="14" t="s">
        <v>82</v>
      </c>
      <c r="AW291" s="14" t="s">
        <v>33</v>
      </c>
      <c r="AX291" s="14" t="s">
        <v>72</v>
      </c>
      <c r="AY291" s="251" t="s">
        <v>130</v>
      </c>
    </row>
    <row r="292" s="15" customFormat="1">
      <c r="A292" s="15"/>
      <c r="B292" s="252"/>
      <c r="C292" s="253"/>
      <c r="D292" s="232" t="s">
        <v>208</v>
      </c>
      <c r="E292" s="254" t="s">
        <v>19</v>
      </c>
      <c r="F292" s="255" t="s">
        <v>212</v>
      </c>
      <c r="G292" s="253"/>
      <c r="H292" s="256">
        <v>105.804</v>
      </c>
      <c r="I292" s="257"/>
      <c r="J292" s="253"/>
      <c r="K292" s="253"/>
      <c r="L292" s="258"/>
      <c r="M292" s="259"/>
      <c r="N292" s="260"/>
      <c r="O292" s="260"/>
      <c r="P292" s="260"/>
      <c r="Q292" s="260"/>
      <c r="R292" s="260"/>
      <c r="S292" s="260"/>
      <c r="T292" s="261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2" t="s">
        <v>208</v>
      </c>
      <c r="AU292" s="262" t="s">
        <v>82</v>
      </c>
      <c r="AV292" s="15" t="s">
        <v>144</v>
      </c>
      <c r="AW292" s="15" t="s">
        <v>33</v>
      </c>
      <c r="AX292" s="15" t="s">
        <v>80</v>
      </c>
      <c r="AY292" s="262" t="s">
        <v>130</v>
      </c>
    </row>
    <row r="293" s="2" customFormat="1" ht="24.15" customHeight="1">
      <c r="A293" s="41"/>
      <c r="B293" s="42"/>
      <c r="C293" s="199" t="s">
        <v>459</v>
      </c>
      <c r="D293" s="199" t="s">
        <v>131</v>
      </c>
      <c r="E293" s="200" t="s">
        <v>755</v>
      </c>
      <c r="F293" s="201" t="s">
        <v>756</v>
      </c>
      <c r="G293" s="202" t="s">
        <v>199</v>
      </c>
      <c r="H293" s="203">
        <v>134.08699999999999</v>
      </c>
      <c r="I293" s="204"/>
      <c r="J293" s="205">
        <f>ROUND(I293*H293,2)</f>
        <v>0</v>
      </c>
      <c r="K293" s="201" t="s">
        <v>200</v>
      </c>
      <c r="L293" s="47"/>
      <c r="M293" s="206" t="s">
        <v>19</v>
      </c>
      <c r="N293" s="207" t="s">
        <v>43</v>
      </c>
      <c r="O293" s="87"/>
      <c r="P293" s="208">
        <f>O293*H293</f>
        <v>0</v>
      </c>
      <c r="Q293" s="208">
        <v>3.0000000000000001E-05</v>
      </c>
      <c r="R293" s="208">
        <f>Q293*H293</f>
        <v>0.0040226099999999994</v>
      </c>
      <c r="S293" s="208">
        <v>0</v>
      </c>
      <c r="T293" s="209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0" t="s">
        <v>285</v>
      </c>
      <c r="AT293" s="210" t="s">
        <v>131</v>
      </c>
      <c r="AU293" s="210" t="s">
        <v>82</v>
      </c>
      <c r="AY293" s="20" t="s">
        <v>130</v>
      </c>
      <c r="BE293" s="211">
        <f>IF(N293="základní",J293,0)</f>
        <v>0</v>
      </c>
      <c r="BF293" s="211">
        <f>IF(N293="snížená",J293,0)</f>
        <v>0</v>
      </c>
      <c r="BG293" s="211">
        <f>IF(N293="zákl. přenesená",J293,0)</f>
        <v>0</v>
      </c>
      <c r="BH293" s="211">
        <f>IF(N293="sníž. přenesená",J293,0)</f>
        <v>0</v>
      </c>
      <c r="BI293" s="211">
        <f>IF(N293="nulová",J293,0)</f>
        <v>0</v>
      </c>
      <c r="BJ293" s="20" t="s">
        <v>80</v>
      </c>
      <c r="BK293" s="211">
        <f>ROUND(I293*H293,2)</f>
        <v>0</v>
      </c>
      <c r="BL293" s="20" t="s">
        <v>285</v>
      </c>
      <c r="BM293" s="210" t="s">
        <v>757</v>
      </c>
    </row>
    <row r="294" s="2" customFormat="1">
      <c r="A294" s="41"/>
      <c r="B294" s="42"/>
      <c r="C294" s="43"/>
      <c r="D294" s="225" t="s">
        <v>202</v>
      </c>
      <c r="E294" s="43"/>
      <c r="F294" s="226" t="s">
        <v>758</v>
      </c>
      <c r="G294" s="43"/>
      <c r="H294" s="43"/>
      <c r="I294" s="227"/>
      <c r="J294" s="43"/>
      <c r="K294" s="43"/>
      <c r="L294" s="47"/>
      <c r="M294" s="228"/>
      <c r="N294" s="229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202</v>
      </c>
      <c r="AU294" s="20" t="s">
        <v>82</v>
      </c>
    </row>
    <row r="295" s="13" customFormat="1">
      <c r="A295" s="13"/>
      <c r="B295" s="230"/>
      <c r="C295" s="231"/>
      <c r="D295" s="232" t="s">
        <v>208</v>
      </c>
      <c r="E295" s="233" t="s">
        <v>19</v>
      </c>
      <c r="F295" s="234" t="s">
        <v>294</v>
      </c>
      <c r="G295" s="231"/>
      <c r="H295" s="233" t="s">
        <v>19</v>
      </c>
      <c r="I295" s="235"/>
      <c r="J295" s="231"/>
      <c r="K295" s="231"/>
      <c r="L295" s="236"/>
      <c r="M295" s="237"/>
      <c r="N295" s="238"/>
      <c r="O295" s="238"/>
      <c r="P295" s="238"/>
      <c r="Q295" s="238"/>
      <c r="R295" s="238"/>
      <c r="S295" s="238"/>
      <c r="T295" s="23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0" t="s">
        <v>208</v>
      </c>
      <c r="AU295" s="240" t="s">
        <v>82</v>
      </c>
      <c r="AV295" s="13" t="s">
        <v>80</v>
      </c>
      <c r="AW295" s="13" t="s">
        <v>33</v>
      </c>
      <c r="AX295" s="13" t="s">
        <v>72</v>
      </c>
      <c r="AY295" s="240" t="s">
        <v>130</v>
      </c>
    </row>
    <row r="296" s="14" customFormat="1">
      <c r="A296" s="14"/>
      <c r="B296" s="241"/>
      <c r="C296" s="242"/>
      <c r="D296" s="232" t="s">
        <v>208</v>
      </c>
      <c r="E296" s="243" t="s">
        <v>19</v>
      </c>
      <c r="F296" s="244" t="s">
        <v>759</v>
      </c>
      <c r="G296" s="242"/>
      <c r="H296" s="245">
        <v>123.625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1" t="s">
        <v>208</v>
      </c>
      <c r="AU296" s="251" t="s">
        <v>82</v>
      </c>
      <c r="AV296" s="14" t="s">
        <v>82</v>
      </c>
      <c r="AW296" s="14" t="s">
        <v>33</v>
      </c>
      <c r="AX296" s="14" t="s">
        <v>72</v>
      </c>
      <c r="AY296" s="251" t="s">
        <v>130</v>
      </c>
    </row>
    <row r="297" s="14" customFormat="1">
      <c r="A297" s="14"/>
      <c r="B297" s="241"/>
      <c r="C297" s="242"/>
      <c r="D297" s="232" t="s">
        <v>208</v>
      </c>
      <c r="E297" s="243" t="s">
        <v>19</v>
      </c>
      <c r="F297" s="244" t="s">
        <v>760</v>
      </c>
      <c r="G297" s="242"/>
      <c r="H297" s="245">
        <v>10.462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1" t="s">
        <v>208</v>
      </c>
      <c r="AU297" s="251" t="s">
        <v>82</v>
      </c>
      <c r="AV297" s="14" t="s">
        <v>82</v>
      </c>
      <c r="AW297" s="14" t="s">
        <v>33</v>
      </c>
      <c r="AX297" s="14" t="s">
        <v>72</v>
      </c>
      <c r="AY297" s="251" t="s">
        <v>130</v>
      </c>
    </row>
    <row r="298" s="15" customFormat="1">
      <c r="A298" s="15"/>
      <c r="B298" s="252"/>
      <c r="C298" s="253"/>
      <c r="D298" s="232" t="s">
        <v>208</v>
      </c>
      <c r="E298" s="254" t="s">
        <v>19</v>
      </c>
      <c r="F298" s="255" t="s">
        <v>212</v>
      </c>
      <c r="G298" s="253"/>
      <c r="H298" s="256">
        <v>134.08699999999999</v>
      </c>
      <c r="I298" s="257"/>
      <c r="J298" s="253"/>
      <c r="K298" s="253"/>
      <c r="L298" s="258"/>
      <c r="M298" s="259"/>
      <c r="N298" s="260"/>
      <c r="O298" s="260"/>
      <c r="P298" s="260"/>
      <c r="Q298" s="260"/>
      <c r="R298" s="260"/>
      <c r="S298" s="260"/>
      <c r="T298" s="26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2" t="s">
        <v>208</v>
      </c>
      <c r="AU298" s="262" t="s">
        <v>82</v>
      </c>
      <c r="AV298" s="15" t="s">
        <v>144</v>
      </c>
      <c r="AW298" s="15" t="s">
        <v>33</v>
      </c>
      <c r="AX298" s="15" t="s">
        <v>80</v>
      </c>
      <c r="AY298" s="262" t="s">
        <v>130</v>
      </c>
    </row>
    <row r="299" s="2" customFormat="1" ht="21.75" customHeight="1">
      <c r="A299" s="41"/>
      <c r="B299" s="42"/>
      <c r="C299" s="199" t="s">
        <v>466</v>
      </c>
      <c r="D299" s="199" t="s">
        <v>131</v>
      </c>
      <c r="E299" s="200" t="s">
        <v>437</v>
      </c>
      <c r="F299" s="201" t="s">
        <v>438</v>
      </c>
      <c r="G299" s="202" t="s">
        <v>162</v>
      </c>
      <c r="H299" s="203">
        <v>4</v>
      </c>
      <c r="I299" s="204"/>
      <c r="J299" s="205">
        <f>ROUND(I299*H299,2)</f>
        <v>0</v>
      </c>
      <c r="K299" s="201" t="s">
        <v>19</v>
      </c>
      <c r="L299" s="47"/>
      <c r="M299" s="206" t="s">
        <v>19</v>
      </c>
      <c r="N299" s="207" t="s">
        <v>43</v>
      </c>
      <c r="O299" s="87"/>
      <c r="P299" s="208">
        <f>O299*H299</f>
        <v>0</v>
      </c>
      <c r="Q299" s="208">
        <v>0</v>
      </c>
      <c r="R299" s="208">
        <f>Q299*H299</f>
        <v>0</v>
      </c>
      <c r="S299" s="208">
        <v>0</v>
      </c>
      <c r="T299" s="209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0" t="s">
        <v>285</v>
      </c>
      <c r="AT299" s="210" t="s">
        <v>131</v>
      </c>
      <c r="AU299" s="210" t="s">
        <v>82</v>
      </c>
      <c r="AY299" s="20" t="s">
        <v>130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20" t="s">
        <v>80</v>
      </c>
      <c r="BK299" s="211">
        <f>ROUND(I299*H299,2)</f>
        <v>0</v>
      </c>
      <c r="BL299" s="20" t="s">
        <v>285</v>
      </c>
      <c r="BM299" s="210" t="s">
        <v>761</v>
      </c>
    </row>
    <row r="300" s="13" customFormat="1">
      <c r="A300" s="13"/>
      <c r="B300" s="230"/>
      <c r="C300" s="231"/>
      <c r="D300" s="232" t="s">
        <v>208</v>
      </c>
      <c r="E300" s="233" t="s">
        <v>19</v>
      </c>
      <c r="F300" s="234" t="s">
        <v>294</v>
      </c>
      <c r="G300" s="231"/>
      <c r="H300" s="233" t="s">
        <v>19</v>
      </c>
      <c r="I300" s="235"/>
      <c r="J300" s="231"/>
      <c r="K300" s="231"/>
      <c r="L300" s="236"/>
      <c r="M300" s="237"/>
      <c r="N300" s="238"/>
      <c r="O300" s="238"/>
      <c r="P300" s="238"/>
      <c r="Q300" s="238"/>
      <c r="R300" s="238"/>
      <c r="S300" s="238"/>
      <c r="T300" s="23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0" t="s">
        <v>208</v>
      </c>
      <c r="AU300" s="240" t="s">
        <v>82</v>
      </c>
      <c r="AV300" s="13" t="s">
        <v>80</v>
      </c>
      <c r="AW300" s="13" t="s">
        <v>33</v>
      </c>
      <c r="AX300" s="13" t="s">
        <v>72</v>
      </c>
      <c r="AY300" s="240" t="s">
        <v>130</v>
      </c>
    </row>
    <row r="301" s="14" customFormat="1">
      <c r="A301" s="14"/>
      <c r="B301" s="241"/>
      <c r="C301" s="242"/>
      <c r="D301" s="232" t="s">
        <v>208</v>
      </c>
      <c r="E301" s="243" t="s">
        <v>19</v>
      </c>
      <c r="F301" s="244" t="s">
        <v>691</v>
      </c>
      <c r="G301" s="242"/>
      <c r="H301" s="245">
        <v>4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1" t="s">
        <v>208</v>
      </c>
      <c r="AU301" s="251" t="s">
        <v>82</v>
      </c>
      <c r="AV301" s="14" t="s">
        <v>82</v>
      </c>
      <c r="AW301" s="14" t="s">
        <v>33</v>
      </c>
      <c r="AX301" s="14" t="s">
        <v>72</v>
      </c>
      <c r="AY301" s="251" t="s">
        <v>130</v>
      </c>
    </row>
    <row r="302" s="15" customFormat="1">
      <c r="A302" s="15"/>
      <c r="B302" s="252"/>
      <c r="C302" s="253"/>
      <c r="D302" s="232" t="s">
        <v>208</v>
      </c>
      <c r="E302" s="254" t="s">
        <v>19</v>
      </c>
      <c r="F302" s="255" t="s">
        <v>212</v>
      </c>
      <c r="G302" s="253"/>
      <c r="H302" s="256">
        <v>4</v>
      </c>
      <c r="I302" s="257"/>
      <c r="J302" s="253"/>
      <c r="K302" s="253"/>
      <c r="L302" s="258"/>
      <c r="M302" s="259"/>
      <c r="N302" s="260"/>
      <c r="O302" s="260"/>
      <c r="P302" s="260"/>
      <c r="Q302" s="260"/>
      <c r="R302" s="260"/>
      <c r="S302" s="260"/>
      <c r="T302" s="261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2" t="s">
        <v>208</v>
      </c>
      <c r="AU302" s="262" t="s">
        <v>82</v>
      </c>
      <c r="AV302" s="15" t="s">
        <v>144</v>
      </c>
      <c r="AW302" s="15" t="s">
        <v>33</v>
      </c>
      <c r="AX302" s="15" t="s">
        <v>80</v>
      </c>
      <c r="AY302" s="262" t="s">
        <v>130</v>
      </c>
    </row>
    <row r="303" s="2" customFormat="1" ht="24.15" customHeight="1">
      <c r="A303" s="41"/>
      <c r="B303" s="42"/>
      <c r="C303" s="199" t="s">
        <v>471</v>
      </c>
      <c r="D303" s="199" t="s">
        <v>131</v>
      </c>
      <c r="E303" s="200" t="s">
        <v>762</v>
      </c>
      <c r="F303" s="201" t="s">
        <v>763</v>
      </c>
      <c r="G303" s="202" t="s">
        <v>443</v>
      </c>
      <c r="H303" s="284"/>
      <c r="I303" s="204"/>
      <c r="J303" s="205">
        <f>ROUND(I303*H303,2)</f>
        <v>0</v>
      </c>
      <c r="K303" s="201" t="s">
        <v>200</v>
      </c>
      <c r="L303" s="47"/>
      <c r="M303" s="206" t="s">
        <v>19</v>
      </c>
      <c r="N303" s="207" t="s">
        <v>43</v>
      </c>
      <c r="O303" s="87"/>
      <c r="P303" s="208">
        <f>O303*H303</f>
        <v>0</v>
      </c>
      <c r="Q303" s="208">
        <v>0</v>
      </c>
      <c r="R303" s="208">
        <f>Q303*H303</f>
        <v>0</v>
      </c>
      <c r="S303" s="208">
        <v>0</v>
      </c>
      <c r="T303" s="209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0" t="s">
        <v>285</v>
      </c>
      <c r="AT303" s="210" t="s">
        <v>131</v>
      </c>
      <c r="AU303" s="210" t="s">
        <v>82</v>
      </c>
      <c r="AY303" s="20" t="s">
        <v>130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20" t="s">
        <v>80</v>
      </c>
      <c r="BK303" s="211">
        <f>ROUND(I303*H303,2)</f>
        <v>0</v>
      </c>
      <c r="BL303" s="20" t="s">
        <v>285</v>
      </c>
      <c r="BM303" s="210" t="s">
        <v>764</v>
      </c>
    </row>
    <row r="304" s="2" customFormat="1">
      <c r="A304" s="41"/>
      <c r="B304" s="42"/>
      <c r="C304" s="43"/>
      <c r="D304" s="225" t="s">
        <v>202</v>
      </c>
      <c r="E304" s="43"/>
      <c r="F304" s="226" t="s">
        <v>765</v>
      </c>
      <c r="G304" s="43"/>
      <c r="H304" s="43"/>
      <c r="I304" s="227"/>
      <c r="J304" s="43"/>
      <c r="K304" s="43"/>
      <c r="L304" s="47"/>
      <c r="M304" s="228"/>
      <c r="N304" s="229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202</v>
      </c>
      <c r="AU304" s="20" t="s">
        <v>82</v>
      </c>
    </row>
    <row r="305" s="11" customFormat="1" ht="22.8" customHeight="1">
      <c r="A305" s="11"/>
      <c r="B305" s="185"/>
      <c r="C305" s="186"/>
      <c r="D305" s="187" t="s">
        <v>71</v>
      </c>
      <c r="E305" s="223" t="s">
        <v>446</v>
      </c>
      <c r="F305" s="223" t="s">
        <v>447</v>
      </c>
      <c r="G305" s="186"/>
      <c r="H305" s="186"/>
      <c r="I305" s="189"/>
      <c r="J305" s="224">
        <f>BK305</f>
        <v>0</v>
      </c>
      <c r="K305" s="186"/>
      <c r="L305" s="191"/>
      <c r="M305" s="192"/>
      <c r="N305" s="193"/>
      <c r="O305" s="193"/>
      <c r="P305" s="194">
        <f>SUM(P306:P369)</f>
        <v>0</v>
      </c>
      <c r="Q305" s="193"/>
      <c r="R305" s="194">
        <f>SUM(R306:R369)</f>
        <v>2.7912974400000001</v>
      </c>
      <c r="S305" s="193"/>
      <c r="T305" s="195">
        <f>SUM(T306:T369)</f>
        <v>0</v>
      </c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R305" s="196" t="s">
        <v>82</v>
      </c>
      <c r="AT305" s="197" t="s">
        <v>71</v>
      </c>
      <c r="AU305" s="197" t="s">
        <v>80</v>
      </c>
      <c r="AY305" s="196" t="s">
        <v>130</v>
      </c>
      <c r="BK305" s="198">
        <f>SUM(BK306:BK369)</f>
        <v>0</v>
      </c>
    </row>
    <row r="306" s="2" customFormat="1" ht="24.15" customHeight="1">
      <c r="A306" s="41"/>
      <c r="B306" s="42"/>
      <c r="C306" s="199" t="s">
        <v>478</v>
      </c>
      <c r="D306" s="199" t="s">
        <v>131</v>
      </c>
      <c r="E306" s="200" t="s">
        <v>449</v>
      </c>
      <c r="F306" s="201" t="s">
        <v>450</v>
      </c>
      <c r="G306" s="202" t="s">
        <v>199</v>
      </c>
      <c r="H306" s="203">
        <v>46.225000000000001</v>
      </c>
      <c r="I306" s="204"/>
      <c r="J306" s="205">
        <f>ROUND(I306*H306,2)</f>
        <v>0</v>
      </c>
      <c r="K306" s="201" t="s">
        <v>200</v>
      </c>
      <c r="L306" s="47"/>
      <c r="M306" s="206" t="s">
        <v>19</v>
      </c>
      <c r="N306" s="207" t="s">
        <v>43</v>
      </c>
      <c r="O306" s="87"/>
      <c r="P306" s="208">
        <f>O306*H306</f>
        <v>0</v>
      </c>
      <c r="Q306" s="208">
        <v>0.0061199999999999996</v>
      </c>
      <c r="R306" s="208">
        <f>Q306*H306</f>
        <v>0.28289700000000001</v>
      </c>
      <c r="S306" s="208">
        <v>0</v>
      </c>
      <c r="T306" s="209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0" t="s">
        <v>285</v>
      </c>
      <c r="AT306" s="210" t="s">
        <v>131</v>
      </c>
      <c r="AU306" s="210" t="s">
        <v>82</v>
      </c>
      <c r="AY306" s="20" t="s">
        <v>130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20" t="s">
        <v>80</v>
      </c>
      <c r="BK306" s="211">
        <f>ROUND(I306*H306,2)</f>
        <v>0</v>
      </c>
      <c r="BL306" s="20" t="s">
        <v>285</v>
      </c>
      <c r="BM306" s="210" t="s">
        <v>766</v>
      </c>
    </row>
    <row r="307" s="2" customFormat="1">
      <c r="A307" s="41"/>
      <c r="B307" s="42"/>
      <c r="C307" s="43"/>
      <c r="D307" s="225" t="s">
        <v>202</v>
      </c>
      <c r="E307" s="43"/>
      <c r="F307" s="226" t="s">
        <v>452</v>
      </c>
      <c r="G307" s="43"/>
      <c r="H307" s="43"/>
      <c r="I307" s="227"/>
      <c r="J307" s="43"/>
      <c r="K307" s="43"/>
      <c r="L307" s="47"/>
      <c r="M307" s="228"/>
      <c r="N307" s="229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202</v>
      </c>
      <c r="AU307" s="20" t="s">
        <v>82</v>
      </c>
    </row>
    <row r="308" s="13" customFormat="1">
      <c r="A308" s="13"/>
      <c r="B308" s="230"/>
      <c r="C308" s="231"/>
      <c r="D308" s="232" t="s">
        <v>208</v>
      </c>
      <c r="E308" s="233" t="s">
        <v>19</v>
      </c>
      <c r="F308" s="234" t="s">
        <v>209</v>
      </c>
      <c r="G308" s="231"/>
      <c r="H308" s="233" t="s">
        <v>19</v>
      </c>
      <c r="I308" s="235"/>
      <c r="J308" s="231"/>
      <c r="K308" s="231"/>
      <c r="L308" s="236"/>
      <c r="M308" s="237"/>
      <c r="N308" s="238"/>
      <c r="O308" s="238"/>
      <c r="P308" s="238"/>
      <c r="Q308" s="238"/>
      <c r="R308" s="238"/>
      <c r="S308" s="238"/>
      <c r="T308" s="23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0" t="s">
        <v>208</v>
      </c>
      <c r="AU308" s="240" t="s">
        <v>82</v>
      </c>
      <c r="AV308" s="13" t="s">
        <v>80</v>
      </c>
      <c r="AW308" s="13" t="s">
        <v>33</v>
      </c>
      <c r="AX308" s="13" t="s">
        <v>72</v>
      </c>
      <c r="AY308" s="240" t="s">
        <v>130</v>
      </c>
    </row>
    <row r="309" s="13" customFormat="1">
      <c r="A309" s="13"/>
      <c r="B309" s="230"/>
      <c r="C309" s="231"/>
      <c r="D309" s="232" t="s">
        <v>208</v>
      </c>
      <c r="E309" s="233" t="s">
        <v>19</v>
      </c>
      <c r="F309" s="234" t="s">
        <v>294</v>
      </c>
      <c r="G309" s="231"/>
      <c r="H309" s="233" t="s">
        <v>19</v>
      </c>
      <c r="I309" s="235"/>
      <c r="J309" s="231"/>
      <c r="K309" s="231"/>
      <c r="L309" s="236"/>
      <c r="M309" s="237"/>
      <c r="N309" s="238"/>
      <c r="O309" s="238"/>
      <c r="P309" s="238"/>
      <c r="Q309" s="238"/>
      <c r="R309" s="238"/>
      <c r="S309" s="238"/>
      <c r="T309" s="23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0" t="s">
        <v>208</v>
      </c>
      <c r="AU309" s="240" t="s">
        <v>82</v>
      </c>
      <c r="AV309" s="13" t="s">
        <v>80</v>
      </c>
      <c r="AW309" s="13" t="s">
        <v>33</v>
      </c>
      <c r="AX309" s="13" t="s">
        <v>72</v>
      </c>
      <c r="AY309" s="240" t="s">
        <v>130</v>
      </c>
    </row>
    <row r="310" s="14" customFormat="1">
      <c r="A310" s="14"/>
      <c r="B310" s="241"/>
      <c r="C310" s="242"/>
      <c r="D310" s="232" t="s">
        <v>208</v>
      </c>
      <c r="E310" s="243" t="s">
        <v>19</v>
      </c>
      <c r="F310" s="244" t="s">
        <v>767</v>
      </c>
      <c r="G310" s="242"/>
      <c r="H310" s="245">
        <v>46.225000000000001</v>
      </c>
      <c r="I310" s="246"/>
      <c r="J310" s="242"/>
      <c r="K310" s="242"/>
      <c r="L310" s="247"/>
      <c r="M310" s="248"/>
      <c r="N310" s="249"/>
      <c r="O310" s="249"/>
      <c r="P310" s="249"/>
      <c r="Q310" s="249"/>
      <c r="R310" s="249"/>
      <c r="S310" s="249"/>
      <c r="T310" s="25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1" t="s">
        <v>208</v>
      </c>
      <c r="AU310" s="251" t="s">
        <v>82</v>
      </c>
      <c r="AV310" s="14" t="s">
        <v>82</v>
      </c>
      <c r="AW310" s="14" t="s">
        <v>33</v>
      </c>
      <c r="AX310" s="14" t="s">
        <v>72</v>
      </c>
      <c r="AY310" s="251" t="s">
        <v>130</v>
      </c>
    </row>
    <row r="311" s="15" customFormat="1">
      <c r="A311" s="15"/>
      <c r="B311" s="252"/>
      <c r="C311" s="253"/>
      <c r="D311" s="232" t="s">
        <v>208</v>
      </c>
      <c r="E311" s="254" t="s">
        <v>19</v>
      </c>
      <c r="F311" s="255" t="s">
        <v>212</v>
      </c>
      <c r="G311" s="253"/>
      <c r="H311" s="256">
        <v>46.225000000000001</v>
      </c>
      <c r="I311" s="257"/>
      <c r="J311" s="253"/>
      <c r="K311" s="253"/>
      <c r="L311" s="258"/>
      <c r="M311" s="259"/>
      <c r="N311" s="260"/>
      <c r="O311" s="260"/>
      <c r="P311" s="260"/>
      <c r="Q311" s="260"/>
      <c r="R311" s="260"/>
      <c r="S311" s="260"/>
      <c r="T311" s="261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2" t="s">
        <v>208</v>
      </c>
      <c r="AU311" s="262" t="s">
        <v>82</v>
      </c>
      <c r="AV311" s="15" t="s">
        <v>144</v>
      </c>
      <c r="AW311" s="15" t="s">
        <v>33</v>
      </c>
      <c r="AX311" s="15" t="s">
        <v>80</v>
      </c>
      <c r="AY311" s="262" t="s">
        <v>130</v>
      </c>
    </row>
    <row r="312" s="2" customFormat="1" ht="16.5" customHeight="1">
      <c r="A312" s="41"/>
      <c r="B312" s="42"/>
      <c r="C312" s="263" t="s">
        <v>483</v>
      </c>
      <c r="D312" s="263" t="s">
        <v>213</v>
      </c>
      <c r="E312" s="264" t="s">
        <v>455</v>
      </c>
      <c r="F312" s="265" t="s">
        <v>456</v>
      </c>
      <c r="G312" s="266" t="s">
        <v>199</v>
      </c>
      <c r="H312" s="267">
        <v>48.536000000000001</v>
      </c>
      <c r="I312" s="268"/>
      <c r="J312" s="269">
        <f>ROUND(I312*H312,2)</f>
        <v>0</v>
      </c>
      <c r="K312" s="265" t="s">
        <v>200</v>
      </c>
      <c r="L312" s="270"/>
      <c r="M312" s="271" t="s">
        <v>19</v>
      </c>
      <c r="N312" s="272" t="s">
        <v>43</v>
      </c>
      <c r="O312" s="87"/>
      <c r="P312" s="208">
        <f>O312*H312</f>
        <v>0</v>
      </c>
      <c r="Q312" s="208">
        <v>0.0028999999999999998</v>
      </c>
      <c r="R312" s="208">
        <f>Q312*H312</f>
        <v>0.1407544</v>
      </c>
      <c r="S312" s="208">
        <v>0</v>
      </c>
      <c r="T312" s="209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0" t="s">
        <v>306</v>
      </c>
      <c r="AT312" s="210" t="s">
        <v>213</v>
      </c>
      <c r="AU312" s="210" t="s">
        <v>82</v>
      </c>
      <c r="AY312" s="20" t="s">
        <v>130</v>
      </c>
      <c r="BE312" s="211">
        <f>IF(N312="základní",J312,0)</f>
        <v>0</v>
      </c>
      <c r="BF312" s="211">
        <f>IF(N312="snížená",J312,0)</f>
        <v>0</v>
      </c>
      <c r="BG312" s="211">
        <f>IF(N312="zákl. přenesená",J312,0)</f>
        <v>0</v>
      </c>
      <c r="BH312" s="211">
        <f>IF(N312="sníž. přenesená",J312,0)</f>
        <v>0</v>
      </c>
      <c r="BI312" s="211">
        <f>IF(N312="nulová",J312,0)</f>
        <v>0</v>
      </c>
      <c r="BJ312" s="20" t="s">
        <v>80</v>
      </c>
      <c r="BK312" s="211">
        <f>ROUND(I312*H312,2)</f>
        <v>0</v>
      </c>
      <c r="BL312" s="20" t="s">
        <v>285</v>
      </c>
      <c r="BM312" s="210" t="s">
        <v>768</v>
      </c>
    </row>
    <row r="313" s="13" customFormat="1">
      <c r="A313" s="13"/>
      <c r="B313" s="230"/>
      <c r="C313" s="231"/>
      <c r="D313" s="232" t="s">
        <v>208</v>
      </c>
      <c r="E313" s="233" t="s">
        <v>19</v>
      </c>
      <c r="F313" s="234" t="s">
        <v>217</v>
      </c>
      <c r="G313" s="231"/>
      <c r="H313" s="233" t="s">
        <v>19</v>
      </c>
      <c r="I313" s="235"/>
      <c r="J313" s="231"/>
      <c r="K313" s="231"/>
      <c r="L313" s="236"/>
      <c r="M313" s="237"/>
      <c r="N313" s="238"/>
      <c r="O313" s="238"/>
      <c r="P313" s="238"/>
      <c r="Q313" s="238"/>
      <c r="R313" s="238"/>
      <c r="S313" s="238"/>
      <c r="T313" s="23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0" t="s">
        <v>208</v>
      </c>
      <c r="AU313" s="240" t="s">
        <v>82</v>
      </c>
      <c r="AV313" s="13" t="s">
        <v>80</v>
      </c>
      <c r="AW313" s="13" t="s">
        <v>33</v>
      </c>
      <c r="AX313" s="13" t="s">
        <v>72</v>
      </c>
      <c r="AY313" s="240" t="s">
        <v>130</v>
      </c>
    </row>
    <row r="314" s="13" customFormat="1">
      <c r="A314" s="13"/>
      <c r="B314" s="230"/>
      <c r="C314" s="231"/>
      <c r="D314" s="232" t="s">
        <v>208</v>
      </c>
      <c r="E314" s="233" t="s">
        <v>19</v>
      </c>
      <c r="F314" s="234" t="s">
        <v>209</v>
      </c>
      <c r="G314" s="231"/>
      <c r="H314" s="233" t="s">
        <v>19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208</v>
      </c>
      <c r="AU314" s="240" t="s">
        <v>82</v>
      </c>
      <c r="AV314" s="13" t="s">
        <v>80</v>
      </c>
      <c r="AW314" s="13" t="s">
        <v>33</v>
      </c>
      <c r="AX314" s="13" t="s">
        <v>72</v>
      </c>
      <c r="AY314" s="240" t="s">
        <v>130</v>
      </c>
    </row>
    <row r="315" s="13" customFormat="1">
      <c r="A315" s="13"/>
      <c r="B315" s="230"/>
      <c r="C315" s="231"/>
      <c r="D315" s="232" t="s">
        <v>208</v>
      </c>
      <c r="E315" s="233" t="s">
        <v>19</v>
      </c>
      <c r="F315" s="234" t="s">
        <v>294</v>
      </c>
      <c r="G315" s="231"/>
      <c r="H315" s="233" t="s">
        <v>19</v>
      </c>
      <c r="I315" s="235"/>
      <c r="J315" s="231"/>
      <c r="K315" s="231"/>
      <c r="L315" s="236"/>
      <c r="M315" s="237"/>
      <c r="N315" s="238"/>
      <c r="O315" s="238"/>
      <c r="P315" s="238"/>
      <c r="Q315" s="238"/>
      <c r="R315" s="238"/>
      <c r="S315" s="238"/>
      <c r="T315" s="23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0" t="s">
        <v>208</v>
      </c>
      <c r="AU315" s="240" t="s">
        <v>82</v>
      </c>
      <c r="AV315" s="13" t="s">
        <v>80</v>
      </c>
      <c r="AW315" s="13" t="s">
        <v>33</v>
      </c>
      <c r="AX315" s="13" t="s">
        <v>72</v>
      </c>
      <c r="AY315" s="240" t="s">
        <v>130</v>
      </c>
    </row>
    <row r="316" s="14" customFormat="1">
      <c r="A316" s="14"/>
      <c r="B316" s="241"/>
      <c r="C316" s="242"/>
      <c r="D316" s="232" t="s">
        <v>208</v>
      </c>
      <c r="E316" s="243" t="s">
        <v>19</v>
      </c>
      <c r="F316" s="244" t="s">
        <v>767</v>
      </c>
      <c r="G316" s="242"/>
      <c r="H316" s="245">
        <v>46.225000000000001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1" t="s">
        <v>208</v>
      </c>
      <c r="AU316" s="251" t="s">
        <v>82</v>
      </c>
      <c r="AV316" s="14" t="s">
        <v>82</v>
      </c>
      <c r="AW316" s="14" t="s">
        <v>33</v>
      </c>
      <c r="AX316" s="14" t="s">
        <v>72</v>
      </c>
      <c r="AY316" s="251" t="s">
        <v>130</v>
      </c>
    </row>
    <row r="317" s="15" customFormat="1">
      <c r="A317" s="15"/>
      <c r="B317" s="252"/>
      <c r="C317" s="253"/>
      <c r="D317" s="232" t="s">
        <v>208</v>
      </c>
      <c r="E317" s="254" t="s">
        <v>19</v>
      </c>
      <c r="F317" s="255" t="s">
        <v>212</v>
      </c>
      <c r="G317" s="253"/>
      <c r="H317" s="256">
        <v>46.225000000000001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2" t="s">
        <v>208</v>
      </c>
      <c r="AU317" s="262" t="s">
        <v>82</v>
      </c>
      <c r="AV317" s="15" t="s">
        <v>144</v>
      </c>
      <c r="AW317" s="15" t="s">
        <v>33</v>
      </c>
      <c r="AX317" s="15" t="s">
        <v>80</v>
      </c>
      <c r="AY317" s="262" t="s">
        <v>130</v>
      </c>
    </row>
    <row r="318" s="14" customFormat="1">
      <c r="A318" s="14"/>
      <c r="B318" s="241"/>
      <c r="C318" s="242"/>
      <c r="D318" s="232" t="s">
        <v>208</v>
      </c>
      <c r="E318" s="242"/>
      <c r="F318" s="244" t="s">
        <v>769</v>
      </c>
      <c r="G318" s="242"/>
      <c r="H318" s="245">
        <v>48.536000000000001</v>
      </c>
      <c r="I318" s="246"/>
      <c r="J318" s="242"/>
      <c r="K318" s="242"/>
      <c r="L318" s="247"/>
      <c r="M318" s="248"/>
      <c r="N318" s="249"/>
      <c r="O318" s="249"/>
      <c r="P318" s="249"/>
      <c r="Q318" s="249"/>
      <c r="R318" s="249"/>
      <c r="S318" s="249"/>
      <c r="T318" s="25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1" t="s">
        <v>208</v>
      </c>
      <c r="AU318" s="251" t="s">
        <v>82</v>
      </c>
      <c r="AV318" s="14" t="s">
        <v>82</v>
      </c>
      <c r="AW318" s="14" t="s">
        <v>4</v>
      </c>
      <c r="AX318" s="14" t="s">
        <v>80</v>
      </c>
      <c r="AY318" s="251" t="s">
        <v>130</v>
      </c>
    </row>
    <row r="319" s="2" customFormat="1" ht="24.15" customHeight="1">
      <c r="A319" s="41"/>
      <c r="B319" s="42"/>
      <c r="C319" s="199" t="s">
        <v>489</v>
      </c>
      <c r="D319" s="199" t="s">
        <v>131</v>
      </c>
      <c r="E319" s="200" t="s">
        <v>460</v>
      </c>
      <c r="F319" s="201" t="s">
        <v>461</v>
      </c>
      <c r="G319" s="202" t="s">
        <v>199</v>
      </c>
      <c r="H319" s="203">
        <v>619.93399999999997</v>
      </c>
      <c r="I319" s="204"/>
      <c r="J319" s="205">
        <f>ROUND(I319*H319,2)</f>
        <v>0</v>
      </c>
      <c r="K319" s="201" t="s">
        <v>200</v>
      </c>
      <c r="L319" s="47"/>
      <c r="M319" s="206" t="s">
        <v>19</v>
      </c>
      <c r="N319" s="207" t="s">
        <v>43</v>
      </c>
      <c r="O319" s="87"/>
      <c r="P319" s="208">
        <f>O319*H319</f>
        <v>0</v>
      </c>
      <c r="Q319" s="208">
        <v>0.00058</v>
      </c>
      <c r="R319" s="208">
        <f>Q319*H319</f>
        <v>0.35956171999999997</v>
      </c>
      <c r="S319" s="208">
        <v>0</v>
      </c>
      <c r="T319" s="209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0" t="s">
        <v>285</v>
      </c>
      <c r="AT319" s="210" t="s">
        <v>131</v>
      </c>
      <c r="AU319" s="210" t="s">
        <v>82</v>
      </c>
      <c r="AY319" s="20" t="s">
        <v>130</v>
      </c>
      <c r="BE319" s="211">
        <f>IF(N319="základní",J319,0)</f>
        <v>0</v>
      </c>
      <c r="BF319" s="211">
        <f>IF(N319="snížená",J319,0)</f>
        <v>0</v>
      </c>
      <c r="BG319" s="211">
        <f>IF(N319="zákl. přenesená",J319,0)</f>
        <v>0</v>
      </c>
      <c r="BH319" s="211">
        <f>IF(N319="sníž. přenesená",J319,0)</f>
        <v>0</v>
      </c>
      <c r="BI319" s="211">
        <f>IF(N319="nulová",J319,0)</f>
        <v>0</v>
      </c>
      <c r="BJ319" s="20" t="s">
        <v>80</v>
      </c>
      <c r="BK319" s="211">
        <f>ROUND(I319*H319,2)</f>
        <v>0</v>
      </c>
      <c r="BL319" s="20" t="s">
        <v>285</v>
      </c>
      <c r="BM319" s="210" t="s">
        <v>770</v>
      </c>
    </row>
    <row r="320" s="2" customFormat="1">
      <c r="A320" s="41"/>
      <c r="B320" s="42"/>
      <c r="C320" s="43"/>
      <c r="D320" s="225" t="s">
        <v>202</v>
      </c>
      <c r="E320" s="43"/>
      <c r="F320" s="226" t="s">
        <v>463</v>
      </c>
      <c r="G320" s="43"/>
      <c r="H320" s="43"/>
      <c r="I320" s="227"/>
      <c r="J320" s="43"/>
      <c r="K320" s="43"/>
      <c r="L320" s="47"/>
      <c r="M320" s="228"/>
      <c r="N320" s="229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202</v>
      </c>
      <c r="AU320" s="20" t="s">
        <v>82</v>
      </c>
    </row>
    <row r="321" s="13" customFormat="1">
      <c r="A321" s="13"/>
      <c r="B321" s="230"/>
      <c r="C321" s="231"/>
      <c r="D321" s="232" t="s">
        <v>208</v>
      </c>
      <c r="E321" s="233" t="s">
        <v>19</v>
      </c>
      <c r="F321" s="234" t="s">
        <v>464</v>
      </c>
      <c r="G321" s="231"/>
      <c r="H321" s="233" t="s">
        <v>19</v>
      </c>
      <c r="I321" s="235"/>
      <c r="J321" s="231"/>
      <c r="K321" s="231"/>
      <c r="L321" s="236"/>
      <c r="M321" s="237"/>
      <c r="N321" s="238"/>
      <c r="O321" s="238"/>
      <c r="P321" s="238"/>
      <c r="Q321" s="238"/>
      <c r="R321" s="238"/>
      <c r="S321" s="238"/>
      <c r="T321" s="23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0" t="s">
        <v>208</v>
      </c>
      <c r="AU321" s="240" t="s">
        <v>82</v>
      </c>
      <c r="AV321" s="13" t="s">
        <v>80</v>
      </c>
      <c r="AW321" s="13" t="s">
        <v>33</v>
      </c>
      <c r="AX321" s="13" t="s">
        <v>72</v>
      </c>
      <c r="AY321" s="240" t="s">
        <v>130</v>
      </c>
    </row>
    <row r="322" s="13" customFormat="1">
      <c r="A322" s="13"/>
      <c r="B322" s="230"/>
      <c r="C322" s="231"/>
      <c r="D322" s="232" t="s">
        <v>208</v>
      </c>
      <c r="E322" s="233" t="s">
        <v>19</v>
      </c>
      <c r="F322" s="234" t="s">
        <v>294</v>
      </c>
      <c r="G322" s="231"/>
      <c r="H322" s="233" t="s">
        <v>19</v>
      </c>
      <c r="I322" s="235"/>
      <c r="J322" s="231"/>
      <c r="K322" s="231"/>
      <c r="L322" s="236"/>
      <c r="M322" s="237"/>
      <c r="N322" s="238"/>
      <c r="O322" s="238"/>
      <c r="P322" s="238"/>
      <c r="Q322" s="238"/>
      <c r="R322" s="238"/>
      <c r="S322" s="238"/>
      <c r="T322" s="23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0" t="s">
        <v>208</v>
      </c>
      <c r="AU322" s="240" t="s">
        <v>82</v>
      </c>
      <c r="AV322" s="13" t="s">
        <v>80</v>
      </c>
      <c r="AW322" s="13" t="s">
        <v>33</v>
      </c>
      <c r="AX322" s="13" t="s">
        <v>72</v>
      </c>
      <c r="AY322" s="240" t="s">
        <v>130</v>
      </c>
    </row>
    <row r="323" s="14" customFormat="1">
      <c r="A323" s="14"/>
      <c r="B323" s="241"/>
      <c r="C323" s="242"/>
      <c r="D323" s="232" t="s">
        <v>208</v>
      </c>
      <c r="E323" s="243" t="s">
        <v>19</v>
      </c>
      <c r="F323" s="244" t="s">
        <v>771</v>
      </c>
      <c r="G323" s="242"/>
      <c r="H323" s="245">
        <v>619.93399999999997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1" t="s">
        <v>208</v>
      </c>
      <c r="AU323" s="251" t="s">
        <v>82</v>
      </c>
      <c r="AV323" s="14" t="s">
        <v>82</v>
      </c>
      <c r="AW323" s="14" t="s">
        <v>33</v>
      </c>
      <c r="AX323" s="14" t="s">
        <v>72</v>
      </c>
      <c r="AY323" s="251" t="s">
        <v>130</v>
      </c>
    </row>
    <row r="324" s="15" customFormat="1">
      <c r="A324" s="15"/>
      <c r="B324" s="252"/>
      <c r="C324" s="253"/>
      <c r="D324" s="232" t="s">
        <v>208</v>
      </c>
      <c r="E324" s="254" t="s">
        <v>19</v>
      </c>
      <c r="F324" s="255" t="s">
        <v>212</v>
      </c>
      <c r="G324" s="253"/>
      <c r="H324" s="256">
        <v>619.93399999999997</v>
      </c>
      <c r="I324" s="257"/>
      <c r="J324" s="253"/>
      <c r="K324" s="253"/>
      <c r="L324" s="258"/>
      <c r="M324" s="259"/>
      <c r="N324" s="260"/>
      <c r="O324" s="260"/>
      <c r="P324" s="260"/>
      <c r="Q324" s="260"/>
      <c r="R324" s="260"/>
      <c r="S324" s="260"/>
      <c r="T324" s="261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2" t="s">
        <v>208</v>
      </c>
      <c r="AU324" s="262" t="s">
        <v>82</v>
      </c>
      <c r="AV324" s="15" t="s">
        <v>144</v>
      </c>
      <c r="AW324" s="15" t="s">
        <v>33</v>
      </c>
      <c r="AX324" s="15" t="s">
        <v>80</v>
      </c>
      <c r="AY324" s="262" t="s">
        <v>130</v>
      </c>
    </row>
    <row r="325" s="2" customFormat="1" ht="24.15" customHeight="1">
      <c r="A325" s="41"/>
      <c r="B325" s="42"/>
      <c r="C325" s="199" t="s">
        <v>496</v>
      </c>
      <c r="D325" s="199" t="s">
        <v>131</v>
      </c>
      <c r="E325" s="200" t="s">
        <v>467</v>
      </c>
      <c r="F325" s="201" t="s">
        <v>468</v>
      </c>
      <c r="G325" s="202" t="s">
        <v>199</v>
      </c>
      <c r="H325" s="203">
        <v>619.93399999999997</v>
      </c>
      <c r="I325" s="204"/>
      <c r="J325" s="205">
        <f>ROUND(I325*H325,2)</f>
        <v>0</v>
      </c>
      <c r="K325" s="201" t="s">
        <v>200</v>
      </c>
      <c r="L325" s="47"/>
      <c r="M325" s="206" t="s">
        <v>19</v>
      </c>
      <c r="N325" s="207" t="s">
        <v>43</v>
      </c>
      <c r="O325" s="87"/>
      <c r="P325" s="208">
        <f>O325*H325</f>
        <v>0</v>
      </c>
      <c r="Q325" s="208">
        <v>0</v>
      </c>
      <c r="R325" s="208">
        <f>Q325*H325</f>
        <v>0</v>
      </c>
      <c r="S325" s="208">
        <v>0</v>
      </c>
      <c r="T325" s="209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0" t="s">
        <v>285</v>
      </c>
      <c r="AT325" s="210" t="s">
        <v>131</v>
      </c>
      <c r="AU325" s="210" t="s">
        <v>82</v>
      </c>
      <c r="AY325" s="20" t="s">
        <v>130</v>
      </c>
      <c r="BE325" s="211">
        <f>IF(N325="základní",J325,0)</f>
        <v>0</v>
      </c>
      <c r="BF325" s="211">
        <f>IF(N325="snížená",J325,0)</f>
        <v>0</v>
      </c>
      <c r="BG325" s="211">
        <f>IF(N325="zákl. přenesená",J325,0)</f>
        <v>0</v>
      </c>
      <c r="BH325" s="211">
        <f>IF(N325="sníž. přenesená",J325,0)</f>
        <v>0</v>
      </c>
      <c r="BI325" s="211">
        <f>IF(N325="nulová",J325,0)</f>
        <v>0</v>
      </c>
      <c r="BJ325" s="20" t="s">
        <v>80</v>
      </c>
      <c r="BK325" s="211">
        <f>ROUND(I325*H325,2)</f>
        <v>0</v>
      </c>
      <c r="BL325" s="20" t="s">
        <v>285</v>
      </c>
      <c r="BM325" s="210" t="s">
        <v>772</v>
      </c>
    </row>
    <row r="326" s="2" customFormat="1">
      <c r="A326" s="41"/>
      <c r="B326" s="42"/>
      <c r="C326" s="43"/>
      <c r="D326" s="225" t="s">
        <v>202</v>
      </c>
      <c r="E326" s="43"/>
      <c r="F326" s="226" t="s">
        <v>470</v>
      </c>
      <c r="G326" s="43"/>
      <c r="H326" s="43"/>
      <c r="I326" s="227"/>
      <c r="J326" s="43"/>
      <c r="K326" s="43"/>
      <c r="L326" s="47"/>
      <c r="M326" s="228"/>
      <c r="N326" s="229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202</v>
      </c>
      <c r="AU326" s="20" t="s">
        <v>82</v>
      </c>
    </row>
    <row r="327" s="2" customFormat="1" ht="16.5" customHeight="1">
      <c r="A327" s="41"/>
      <c r="B327" s="42"/>
      <c r="C327" s="263" t="s">
        <v>503</v>
      </c>
      <c r="D327" s="263" t="s">
        <v>213</v>
      </c>
      <c r="E327" s="264" t="s">
        <v>472</v>
      </c>
      <c r="F327" s="265" t="s">
        <v>473</v>
      </c>
      <c r="G327" s="266" t="s">
        <v>199</v>
      </c>
      <c r="H327" s="267">
        <v>1301.8610000000001</v>
      </c>
      <c r="I327" s="268"/>
      <c r="J327" s="269">
        <f>ROUND(I327*H327,2)</f>
        <v>0</v>
      </c>
      <c r="K327" s="265" t="s">
        <v>200</v>
      </c>
      <c r="L327" s="270"/>
      <c r="M327" s="271" t="s">
        <v>19</v>
      </c>
      <c r="N327" s="272" t="s">
        <v>43</v>
      </c>
      <c r="O327" s="87"/>
      <c r="P327" s="208">
        <f>O327*H327</f>
        <v>0</v>
      </c>
      <c r="Q327" s="208">
        <v>0.0015</v>
      </c>
      <c r="R327" s="208">
        <f>Q327*H327</f>
        <v>1.9527915000000002</v>
      </c>
      <c r="S327" s="208">
        <v>0</v>
      </c>
      <c r="T327" s="209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0" t="s">
        <v>306</v>
      </c>
      <c r="AT327" s="210" t="s">
        <v>213</v>
      </c>
      <c r="AU327" s="210" t="s">
        <v>82</v>
      </c>
      <c r="AY327" s="20" t="s">
        <v>130</v>
      </c>
      <c r="BE327" s="211">
        <f>IF(N327="základní",J327,0)</f>
        <v>0</v>
      </c>
      <c r="BF327" s="211">
        <f>IF(N327="snížená",J327,0)</f>
        <v>0</v>
      </c>
      <c r="BG327" s="211">
        <f>IF(N327="zákl. přenesená",J327,0)</f>
        <v>0</v>
      </c>
      <c r="BH327" s="211">
        <f>IF(N327="sníž. přenesená",J327,0)</f>
        <v>0</v>
      </c>
      <c r="BI327" s="211">
        <f>IF(N327="nulová",J327,0)</f>
        <v>0</v>
      </c>
      <c r="BJ327" s="20" t="s">
        <v>80</v>
      </c>
      <c r="BK327" s="211">
        <f>ROUND(I327*H327,2)</f>
        <v>0</v>
      </c>
      <c r="BL327" s="20" t="s">
        <v>285</v>
      </c>
      <c r="BM327" s="210" t="s">
        <v>773</v>
      </c>
    </row>
    <row r="328" s="13" customFormat="1">
      <c r="A328" s="13"/>
      <c r="B328" s="230"/>
      <c r="C328" s="231"/>
      <c r="D328" s="232" t="s">
        <v>208</v>
      </c>
      <c r="E328" s="233" t="s">
        <v>19</v>
      </c>
      <c r="F328" s="234" t="s">
        <v>217</v>
      </c>
      <c r="G328" s="231"/>
      <c r="H328" s="233" t="s">
        <v>19</v>
      </c>
      <c r="I328" s="235"/>
      <c r="J328" s="231"/>
      <c r="K328" s="231"/>
      <c r="L328" s="236"/>
      <c r="M328" s="237"/>
      <c r="N328" s="238"/>
      <c r="O328" s="238"/>
      <c r="P328" s="238"/>
      <c r="Q328" s="238"/>
      <c r="R328" s="238"/>
      <c r="S328" s="238"/>
      <c r="T328" s="23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0" t="s">
        <v>208</v>
      </c>
      <c r="AU328" s="240" t="s">
        <v>82</v>
      </c>
      <c r="AV328" s="13" t="s">
        <v>80</v>
      </c>
      <c r="AW328" s="13" t="s">
        <v>33</v>
      </c>
      <c r="AX328" s="13" t="s">
        <v>72</v>
      </c>
      <c r="AY328" s="240" t="s">
        <v>130</v>
      </c>
    </row>
    <row r="329" s="13" customFormat="1">
      <c r="A329" s="13"/>
      <c r="B329" s="230"/>
      <c r="C329" s="231"/>
      <c r="D329" s="232" t="s">
        <v>208</v>
      </c>
      <c r="E329" s="233" t="s">
        <v>19</v>
      </c>
      <c r="F329" s="234" t="s">
        <v>475</v>
      </c>
      <c r="G329" s="231"/>
      <c r="H329" s="233" t="s">
        <v>19</v>
      </c>
      <c r="I329" s="235"/>
      <c r="J329" s="231"/>
      <c r="K329" s="231"/>
      <c r="L329" s="236"/>
      <c r="M329" s="237"/>
      <c r="N329" s="238"/>
      <c r="O329" s="238"/>
      <c r="P329" s="238"/>
      <c r="Q329" s="238"/>
      <c r="R329" s="238"/>
      <c r="S329" s="238"/>
      <c r="T329" s="23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0" t="s">
        <v>208</v>
      </c>
      <c r="AU329" s="240" t="s">
        <v>82</v>
      </c>
      <c r="AV329" s="13" t="s">
        <v>80</v>
      </c>
      <c r="AW329" s="13" t="s">
        <v>33</v>
      </c>
      <c r="AX329" s="13" t="s">
        <v>72</v>
      </c>
      <c r="AY329" s="240" t="s">
        <v>130</v>
      </c>
    </row>
    <row r="330" s="13" customFormat="1">
      <c r="A330" s="13"/>
      <c r="B330" s="230"/>
      <c r="C330" s="231"/>
      <c r="D330" s="232" t="s">
        <v>208</v>
      </c>
      <c r="E330" s="233" t="s">
        <v>19</v>
      </c>
      <c r="F330" s="234" t="s">
        <v>294</v>
      </c>
      <c r="G330" s="231"/>
      <c r="H330" s="233" t="s">
        <v>19</v>
      </c>
      <c r="I330" s="235"/>
      <c r="J330" s="231"/>
      <c r="K330" s="231"/>
      <c r="L330" s="236"/>
      <c r="M330" s="237"/>
      <c r="N330" s="238"/>
      <c r="O330" s="238"/>
      <c r="P330" s="238"/>
      <c r="Q330" s="238"/>
      <c r="R330" s="238"/>
      <c r="S330" s="238"/>
      <c r="T330" s="23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0" t="s">
        <v>208</v>
      </c>
      <c r="AU330" s="240" t="s">
        <v>82</v>
      </c>
      <c r="AV330" s="13" t="s">
        <v>80</v>
      </c>
      <c r="AW330" s="13" t="s">
        <v>33</v>
      </c>
      <c r="AX330" s="13" t="s">
        <v>72</v>
      </c>
      <c r="AY330" s="240" t="s">
        <v>130</v>
      </c>
    </row>
    <row r="331" s="14" customFormat="1">
      <c r="A331" s="14"/>
      <c r="B331" s="241"/>
      <c r="C331" s="242"/>
      <c r="D331" s="232" t="s">
        <v>208</v>
      </c>
      <c r="E331" s="243" t="s">
        <v>19</v>
      </c>
      <c r="F331" s="244" t="s">
        <v>774</v>
      </c>
      <c r="G331" s="242"/>
      <c r="H331" s="245">
        <v>1239.8679999999999</v>
      </c>
      <c r="I331" s="246"/>
      <c r="J331" s="242"/>
      <c r="K331" s="242"/>
      <c r="L331" s="247"/>
      <c r="M331" s="248"/>
      <c r="N331" s="249"/>
      <c r="O331" s="249"/>
      <c r="P331" s="249"/>
      <c r="Q331" s="249"/>
      <c r="R331" s="249"/>
      <c r="S331" s="249"/>
      <c r="T331" s="25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1" t="s">
        <v>208</v>
      </c>
      <c r="AU331" s="251" t="s">
        <v>82</v>
      </c>
      <c r="AV331" s="14" t="s">
        <v>82</v>
      </c>
      <c r="AW331" s="14" t="s">
        <v>33</v>
      </c>
      <c r="AX331" s="14" t="s">
        <v>72</v>
      </c>
      <c r="AY331" s="251" t="s">
        <v>130</v>
      </c>
    </row>
    <row r="332" s="15" customFormat="1">
      <c r="A332" s="15"/>
      <c r="B332" s="252"/>
      <c r="C332" s="253"/>
      <c r="D332" s="232" t="s">
        <v>208</v>
      </c>
      <c r="E332" s="254" t="s">
        <v>19</v>
      </c>
      <c r="F332" s="255" t="s">
        <v>212</v>
      </c>
      <c r="G332" s="253"/>
      <c r="H332" s="256">
        <v>1239.8679999999999</v>
      </c>
      <c r="I332" s="257"/>
      <c r="J332" s="253"/>
      <c r="K332" s="253"/>
      <c r="L332" s="258"/>
      <c r="M332" s="259"/>
      <c r="N332" s="260"/>
      <c r="O332" s="260"/>
      <c r="P332" s="260"/>
      <c r="Q332" s="260"/>
      <c r="R332" s="260"/>
      <c r="S332" s="260"/>
      <c r="T332" s="261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2" t="s">
        <v>208</v>
      </c>
      <c r="AU332" s="262" t="s">
        <v>82</v>
      </c>
      <c r="AV332" s="15" t="s">
        <v>144</v>
      </c>
      <c r="AW332" s="15" t="s">
        <v>33</v>
      </c>
      <c r="AX332" s="15" t="s">
        <v>80</v>
      </c>
      <c r="AY332" s="262" t="s">
        <v>130</v>
      </c>
    </row>
    <row r="333" s="14" customFormat="1">
      <c r="A333" s="14"/>
      <c r="B333" s="241"/>
      <c r="C333" s="242"/>
      <c r="D333" s="232" t="s">
        <v>208</v>
      </c>
      <c r="E333" s="242"/>
      <c r="F333" s="244" t="s">
        <v>775</v>
      </c>
      <c r="G333" s="242"/>
      <c r="H333" s="245">
        <v>1301.8610000000001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1" t="s">
        <v>208</v>
      </c>
      <c r="AU333" s="251" t="s">
        <v>82</v>
      </c>
      <c r="AV333" s="14" t="s">
        <v>82</v>
      </c>
      <c r="AW333" s="14" t="s">
        <v>4</v>
      </c>
      <c r="AX333" s="14" t="s">
        <v>80</v>
      </c>
      <c r="AY333" s="251" t="s">
        <v>130</v>
      </c>
    </row>
    <row r="334" s="2" customFormat="1" ht="24.15" customHeight="1">
      <c r="A334" s="41"/>
      <c r="B334" s="42"/>
      <c r="C334" s="199" t="s">
        <v>507</v>
      </c>
      <c r="D334" s="199" t="s">
        <v>131</v>
      </c>
      <c r="E334" s="200" t="s">
        <v>479</v>
      </c>
      <c r="F334" s="201" t="s">
        <v>480</v>
      </c>
      <c r="G334" s="202" t="s">
        <v>199</v>
      </c>
      <c r="H334" s="203">
        <v>619.93399999999997</v>
      </c>
      <c r="I334" s="204"/>
      <c r="J334" s="205">
        <f>ROUND(I334*H334,2)</f>
        <v>0</v>
      </c>
      <c r="K334" s="201" t="s">
        <v>200</v>
      </c>
      <c r="L334" s="47"/>
      <c r="M334" s="206" t="s">
        <v>19</v>
      </c>
      <c r="N334" s="207" t="s">
        <v>43</v>
      </c>
      <c r="O334" s="87"/>
      <c r="P334" s="208">
        <f>O334*H334</f>
        <v>0</v>
      </c>
      <c r="Q334" s="208">
        <v>3.0000000000000001E-05</v>
      </c>
      <c r="R334" s="208">
        <f>Q334*H334</f>
        <v>0.01859802</v>
      </c>
      <c r="S334" s="208">
        <v>0</v>
      </c>
      <c r="T334" s="209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0" t="s">
        <v>285</v>
      </c>
      <c r="AT334" s="210" t="s">
        <v>131</v>
      </c>
      <c r="AU334" s="210" t="s">
        <v>82</v>
      </c>
      <c r="AY334" s="20" t="s">
        <v>130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20" t="s">
        <v>80</v>
      </c>
      <c r="BK334" s="211">
        <f>ROUND(I334*H334,2)</f>
        <v>0</v>
      </c>
      <c r="BL334" s="20" t="s">
        <v>285</v>
      </c>
      <c r="BM334" s="210" t="s">
        <v>776</v>
      </c>
    </row>
    <row r="335" s="2" customFormat="1">
      <c r="A335" s="41"/>
      <c r="B335" s="42"/>
      <c r="C335" s="43"/>
      <c r="D335" s="225" t="s">
        <v>202</v>
      </c>
      <c r="E335" s="43"/>
      <c r="F335" s="226" t="s">
        <v>482</v>
      </c>
      <c r="G335" s="43"/>
      <c r="H335" s="43"/>
      <c r="I335" s="227"/>
      <c r="J335" s="43"/>
      <c r="K335" s="43"/>
      <c r="L335" s="47"/>
      <c r="M335" s="228"/>
      <c r="N335" s="229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202</v>
      </c>
      <c r="AU335" s="20" t="s">
        <v>82</v>
      </c>
    </row>
    <row r="336" s="2" customFormat="1" ht="16.5" customHeight="1">
      <c r="A336" s="41"/>
      <c r="B336" s="42"/>
      <c r="C336" s="199" t="s">
        <v>512</v>
      </c>
      <c r="D336" s="199" t="s">
        <v>131</v>
      </c>
      <c r="E336" s="200" t="s">
        <v>484</v>
      </c>
      <c r="F336" s="201" t="s">
        <v>485</v>
      </c>
      <c r="G336" s="202" t="s">
        <v>199</v>
      </c>
      <c r="H336" s="203">
        <v>4</v>
      </c>
      <c r="I336" s="204"/>
      <c r="J336" s="205">
        <f>ROUND(I336*H336,2)</f>
        <v>0</v>
      </c>
      <c r="K336" s="201" t="s">
        <v>200</v>
      </c>
      <c r="L336" s="47"/>
      <c r="M336" s="206" t="s">
        <v>19</v>
      </c>
      <c r="N336" s="207" t="s">
        <v>43</v>
      </c>
      <c r="O336" s="87"/>
      <c r="P336" s="208">
        <f>O336*H336</f>
        <v>0</v>
      </c>
      <c r="Q336" s="208">
        <v>0.00058</v>
      </c>
      <c r="R336" s="208">
        <f>Q336*H336</f>
        <v>0.00232</v>
      </c>
      <c r="S336" s="208">
        <v>0</v>
      </c>
      <c r="T336" s="209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0" t="s">
        <v>285</v>
      </c>
      <c r="AT336" s="210" t="s">
        <v>131</v>
      </c>
      <c r="AU336" s="210" t="s">
        <v>82</v>
      </c>
      <c r="AY336" s="20" t="s">
        <v>130</v>
      </c>
      <c r="BE336" s="211">
        <f>IF(N336="základní",J336,0)</f>
        <v>0</v>
      </c>
      <c r="BF336" s="211">
        <f>IF(N336="snížená",J336,0)</f>
        <v>0</v>
      </c>
      <c r="BG336" s="211">
        <f>IF(N336="zákl. přenesená",J336,0)</f>
        <v>0</v>
      </c>
      <c r="BH336" s="211">
        <f>IF(N336="sníž. přenesená",J336,0)</f>
        <v>0</v>
      </c>
      <c r="BI336" s="211">
        <f>IF(N336="nulová",J336,0)</f>
        <v>0</v>
      </c>
      <c r="BJ336" s="20" t="s">
        <v>80</v>
      </c>
      <c r="BK336" s="211">
        <f>ROUND(I336*H336,2)</f>
        <v>0</v>
      </c>
      <c r="BL336" s="20" t="s">
        <v>285</v>
      </c>
      <c r="BM336" s="210" t="s">
        <v>777</v>
      </c>
    </row>
    <row r="337" s="2" customFormat="1">
      <c r="A337" s="41"/>
      <c r="B337" s="42"/>
      <c r="C337" s="43"/>
      <c r="D337" s="225" t="s">
        <v>202</v>
      </c>
      <c r="E337" s="43"/>
      <c r="F337" s="226" t="s">
        <v>487</v>
      </c>
      <c r="G337" s="43"/>
      <c r="H337" s="43"/>
      <c r="I337" s="227"/>
      <c r="J337" s="43"/>
      <c r="K337" s="43"/>
      <c r="L337" s="47"/>
      <c r="M337" s="228"/>
      <c r="N337" s="229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202</v>
      </c>
      <c r="AU337" s="20" t="s">
        <v>82</v>
      </c>
    </row>
    <row r="338" s="13" customFormat="1">
      <c r="A338" s="13"/>
      <c r="B338" s="230"/>
      <c r="C338" s="231"/>
      <c r="D338" s="232" t="s">
        <v>208</v>
      </c>
      <c r="E338" s="233" t="s">
        <v>19</v>
      </c>
      <c r="F338" s="234" t="s">
        <v>209</v>
      </c>
      <c r="G338" s="231"/>
      <c r="H338" s="233" t="s">
        <v>19</v>
      </c>
      <c r="I338" s="235"/>
      <c r="J338" s="231"/>
      <c r="K338" s="231"/>
      <c r="L338" s="236"/>
      <c r="M338" s="237"/>
      <c r="N338" s="238"/>
      <c r="O338" s="238"/>
      <c r="P338" s="238"/>
      <c r="Q338" s="238"/>
      <c r="R338" s="238"/>
      <c r="S338" s="238"/>
      <c r="T338" s="23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0" t="s">
        <v>208</v>
      </c>
      <c r="AU338" s="240" t="s">
        <v>82</v>
      </c>
      <c r="AV338" s="13" t="s">
        <v>80</v>
      </c>
      <c r="AW338" s="13" t="s">
        <v>33</v>
      </c>
      <c r="AX338" s="13" t="s">
        <v>72</v>
      </c>
      <c r="AY338" s="240" t="s">
        <v>130</v>
      </c>
    </row>
    <row r="339" s="13" customFormat="1">
      <c r="A339" s="13"/>
      <c r="B339" s="230"/>
      <c r="C339" s="231"/>
      <c r="D339" s="232" t="s">
        <v>208</v>
      </c>
      <c r="E339" s="233" t="s">
        <v>19</v>
      </c>
      <c r="F339" s="234" t="s">
        <v>294</v>
      </c>
      <c r="G339" s="231"/>
      <c r="H339" s="233" t="s">
        <v>19</v>
      </c>
      <c r="I339" s="235"/>
      <c r="J339" s="231"/>
      <c r="K339" s="231"/>
      <c r="L339" s="236"/>
      <c r="M339" s="237"/>
      <c r="N339" s="238"/>
      <c r="O339" s="238"/>
      <c r="P339" s="238"/>
      <c r="Q339" s="238"/>
      <c r="R339" s="238"/>
      <c r="S339" s="238"/>
      <c r="T339" s="23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0" t="s">
        <v>208</v>
      </c>
      <c r="AU339" s="240" t="s">
        <v>82</v>
      </c>
      <c r="AV339" s="13" t="s">
        <v>80</v>
      </c>
      <c r="AW339" s="13" t="s">
        <v>33</v>
      </c>
      <c r="AX339" s="13" t="s">
        <v>72</v>
      </c>
      <c r="AY339" s="240" t="s">
        <v>130</v>
      </c>
    </row>
    <row r="340" s="14" customFormat="1">
      <c r="A340" s="14"/>
      <c r="B340" s="241"/>
      <c r="C340" s="242"/>
      <c r="D340" s="232" t="s">
        <v>208</v>
      </c>
      <c r="E340" s="243" t="s">
        <v>19</v>
      </c>
      <c r="F340" s="244" t="s">
        <v>778</v>
      </c>
      <c r="G340" s="242"/>
      <c r="H340" s="245">
        <v>4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1" t="s">
        <v>208</v>
      </c>
      <c r="AU340" s="251" t="s">
        <v>82</v>
      </c>
      <c r="AV340" s="14" t="s">
        <v>82</v>
      </c>
      <c r="AW340" s="14" t="s">
        <v>33</v>
      </c>
      <c r="AX340" s="14" t="s">
        <v>72</v>
      </c>
      <c r="AY340" s="251" t="s">
        <v>130</v>
      </c>
    </row>
    <row r="341" s="15" customFormat="1">
      <c r="A341" s="15"/>
      <c r="B341" s="252"/>
      <c r="C341" s="253"/>
      <c r="D341" s="232" t="s">
        <v>208</v>
      </c>
      <c r="E341" s="254" t="s">
        <v>19</v>
      </c>
      <c r="F341" s="255" t="s">
        <v>212</v>
      </c>
      <c r="G341" s="253"/>
      <c r="H341" s="256">
        <v>4</v>
      </c>
      <c r="I341" s="257"/>
      <c r="J341" s="253"/>
      <c r="K341" s="253"/>
      <c r="L341" s="258"/>
      <c r="M341" s="259"/>
      <c r="N341" s="260"/>
      <c r="O341" s="260"/>
      <c r="P341" s="260"/>
      <c r="Q341" s="260"/>
      <c r="R341" s="260"/>
      <c r="S341" s="260"/>
      <c r="T341" s="261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2" t="s">
        <v>208</v>
      </c>
      <c r="AU341" s="262" t="s">
        <v>82</v>
      </c>
      <c r="AV341" s="15" t="s">
        <v>144</v>
      </c>
      <c r="AW341" s="15" t="s">
        <v>33</v>
      </c>
      <c r="AX341" s="15" t="s">
        <v>80</v>
      </c>
      <c r="AY341" s="262" t="s">
        <v>130</v>
      </c>
    </row>
    <row r="342" s="2" customFormat="1" ht="16.5" customHeight="1">
      <c r="A342" s="41"/>
      <c r="B342" s="42"/>
      <c r="C342" s="263" t="s">
        <v>519</v>
      </c>
      <c r="D342" s="263" t="s">
        <v>213</v>
      </c>
      <c r="E342" s="264" t="s">
        <v>490</v>
      </c>
      <c r="F342" s="265" t="s">
        <v>491</v>
      </c>
      <c r="G342" s="266" t="s">
        <v>492</v>
      </c>
      <c r="H342" s="267">
        <v>0.41999999999999998</v>
      </c>
      <c r="I342" s="268"/>
      <c r="J342" s="269">
        <f>ROUND(I342*H342,2)</f>
        <v>0</v>
      </c>
      <c r="K342" s="265" t="s">
        <v>200</v>
      </c>
      <c r="L342" s="270"/>
      <c r="M342" s="271" t="s">
        <v>19</v>
      </c>
      <c r="N342" s="272" t="s">
        <v>43</v>
      </c>
      <c r="O342" s="87"/>
      <c r="P342" s="208">
        <f>O342*H342</f>
        <v>0</v>
      </c>
      <c r="Q342" s="208">
        <v>0.025000000000000001</v>
      </c>
      <c r="R342" s="208">
        <f>Q342*H342</f>
        <v>0.010500000000000001</v>
      </c>
      <c r="S342" s="208">
        <v>0</v>
      </c>
      <c r="T342" s="209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0" t="s">
        <v>306</v>
      </c>
      <c r="AT342" s="210" t="s">
        <v>213</v>
      </c>
      <c r="AU342" s="210" t="s">
        <v>82</v>
      </c>
      <c r="AY342" s="20" t="s">
        <v>130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20" t="s">
        <v>80</v>
      </c>
      <c r="BK342" s="211">
        <f>ROUND(I342*H342,2)</f>
        <v>0</v>
      </c>
      <c r="BL342" s="20" t="s">
        <v>285</v>
      </c>
      <c r="BM342" s="210" t="s">
        <v>779</v>
      </c>
    </row>
    <row r="343" s="13" customFormat="1">
      <c r="A343" s="13"/>
      <c r="B343" s="230"/>
      <c r="C343" s="231"/>
      <c r="D343" s="232" t="s">
        <v>208</v>
      </c>
      <c r="E343" s="233" t="s">
        <v>19</v>
      </c>
      <c r="F343" s="234" t="s">
        <v>217</v>
      </c>
      <c r="G343" s="231"/>
      <c r="H343" s="233" t="s">
        <v>19</v>
      </c>
      <c r="I343" s="235"/>
      <c r="J343" s="231"/>
      <c r="K343" s="231"/>
      <c r="L343" s="236"/>
      <c r="M343" s="237"/>
      <c r="N343" s="238"/>
      <c r="O343" s="238"/>
      <c r="P343" s="238"/>
      <c r="Q343" s="238"/>
      <c r="R343" s="238"/>
      <c r="S343" s="238"/>
      <c r="T343" s="23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0" t="s">
        <v>208</v>
      </c>
      <c r="AU343" s="240" t="s">
        <v>82</v>
      </c>
      <c r="AV343" s="13" t="s">
        <v>80</v>
      </c>
      <c r="AW343" s="13" t="s">
        <v>33</v>
      </c>
      <c r="AX343" s="13" t="s">
        <v>72</v>
      </c>
      <c r="AY343" s="240" t="s">
        <v>130</v>
      </c>
    </row>
    <row r="344" s="13" customFormat="1">
      <c r="A344" s="13"/>
      <c r="B344" s="230"/>
      <c r="C344" s="231"/>
      <c r="D344" s="232" t="s">
        <v>208</v>
      </c>
      <c r="E344" s="233" t="s">
        <v>19</v>
      </c>
      <c r="F344" s="234" t="s">
        <v>209</v>
      </c>
      <c r="G344" s="231"/>
      <c r="H344" s="233" t="s">
        <v>19</v>
      </c>
      <c r="I344" s="235"/>
      <c r="J344" s="231"/>
      <c r="K344" s="231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208</v>
      </c>
      <c r="AU344" s="240" t="s">
        <v>82</v>
      </c>
      <c r="AV344" s="13" t="s">
        <v>80</v>
      </c>
      <c r="AW344" s="13" t="s">
        <v>33</v>
      </c>
      <c r="AX344" s="13" t="s">
        <v>72</v>
      </c>
      <c r="AY344" s="240" t="s">
        <v>130</v>
      </c>
    </row>
    <row r="345" s="13" customFormat="1">
      <c r="A345" s="13"/>
      <c r="B345" s="230"/>
      <c r="C345" s="231"/>
      <c r="D345" s="232" t="s">
        <v>208</v>
      </c>
      <c r="E345" s="233" t="s">
        <v>19</v>
      </c>
      <c r="F345" s="234" t="s">
        <v>294</v>
      </c>
      <c r="G345" s="231"/>
      <c r="H345" s="233" t="s">
        <v>19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0" t="s">
        <v>208</v>
      </c>
      <c r="AU345" s="240" t="s">
        <v>82</v>
      </c>
      <c r="AV345" s="13" t="s">
        <v>80</v>
      </c>
      <c r="AW345" s="13" t="s">
        <v>33</v>
      </c>
      <c r="AX345" s="13" t="s">
        <v>72</v>
      </c>
      <c r="AY345" s="240" t="s">
        <v>130</v>
      </c>
    </row>
    <row r="346" s="14" customFormat="1">
      <c r="A346" s="14"/>
      <c r="B346" s="241"/>
      <c r="C346" s="242"/>
      <c r="D346" s="232" t="s">
        <v>208</v>
      </c>
      <c r="E346" s="243" t="s">
        <v>19</v>
      </c>
      <c r="F346" s="244" t="s">
        <v>780</v>
      </c>
      <c r="G346" s="242"/>
      <c r="H346" s="245">
        <v>0.40000000000000002</v>
      </c>
      <c r="I346" s="246"/>
      <c r="J346" s="242"/>
      <c r="K346" s="242"/>
      <c r="L346" s="247"/>
      <c r="M346" s="248"/>
      <c r="N346" s="249"/>
      <c r="O346" s="249"/>
      <c r="P346" s="249"/>
      <c r="Q346" s="249"/>
      <c r="R346" s="249"/>
      <c r="S346" s="249"/>
      <c r="T346" s="25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1" t="s">
        <v>208</v>
      </c>
      <c r="AU346" s="251" t="s">
        <v>82</v>
      </c>
      <c r="AV346" s="14" t="s">
        <v>82</v>
      </c>
      <c r="AW346" s="14" t="s">
        <v>33</v>
      </c>
      <c r="AX346" s="14" t="s">
        <v>72</v>
      </c>
      <c r="AY346" s="251" t="s">
        <v>130</v>
      </c>
    </row>
    <row r="347" s="15" customFormat="1">
      <c r="A347" s="15"/>
      <c r="B347" s="252"/>
      <c r="C347" s="253"/>
      <c r="D347" s="232" t="s">
        <v>208</v>
      </c>
      <c r="E347" s="254" t="s">
        <v>19</v>
      </c>
      <c r="F347" s="255" t="s">
        <v>212</v>
      </c>
      <c r="G347" s="253"/>
      <c r="H347" s="256">
        <v>0.40000000000000002</v>
      </c>
      <c r="I347" s="257"/>
      <c r="J347" s="253"/>
      <c r="K347" s="253"/>
      <c r="L347" s="258"/>
      <c r="M347" s="259"/>
      <c r="N347" s="260"/>
      <c r="O347" s="260"/>
      <c r="P347" s="260"/>
      <c r="Q347" s="260"/>
      <c r="R347" s="260"/>
      <c r="S347" s="260"/>
      <c r="T347" s="26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2" t="s">
        <v>208</v>
      </c>
      <c r="AU347" s="262" t="s">
        <v>82</v>
      </c>
      <c r="AV347" s="15" t="s">
        <v>144</v>
      </c>
      <c r="AW347" s="15" t="s">
        <v>33</v>
      </c>
      <c r="AX347" s="15" t="s">
        <v>80</v>
      </c>
      <c r="AY347" s="262" t="s">
        <v>130</v>
      </c>
    </row>
    <row r="348" s="14" customFormat="1">
      <c r="A348" s="14"/>
      <c r="B348" s="241"/>
      <c r="C348" s="242"/>
      <c r="D348" s="232" t="s">
        <v>208</v>
      </c>
      <c r="E348" s="242"/>
      <c r="F348" s="244" t="s">
        <v>781</v>
      </c>
      <c r="G348" s="242"/>
      <c r="H348" s="245">
        <v>0.41999999999999998</v>
      </c>
      <c r="I348" s="246"/>
      <c r="J348" s="242"/>
      <c r="K348" s="242"/>
      <c r="L348" s="247"/>
      <c r="M348" s="248"/>
      <c r="N348" s="249"/>
      <c r="O348" s="249"/>
      <c r="P348" s="249"/>
      <c r="Q348" s="249"/>
      <c r="R348" s="249"/>
      <c r="S348" s="249"/>
      <c r="T348" s="25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1" t="s">
        <v>208</v>
      </c>
      <c r="AU348" s="251" t="s">
        <v>82</v>
      </c>
      <c r="AV348" s="14" t="s">
        <v>82</v>
      </c>
      <c r="AW348" s="14" t="s">
        <v>4</v>
      </c>
      <c r="AX348" s="14" t="s">
        <v>80</v>
      </c>
      <c r="AY348" s="251" t="s">
        <v>130</v>
      </c>
    </row>
    <row r="349" s="2" customFormat="1" ht="24.15" customHeight="1">
      <c r="A349" s="41"/>
      <c r="B349" s="42"/>
      <c r="C349" s="199" t="s">
        <v>524</v>
      </c>
      <c r="D349" s="199" t="s">
        <v>131</v>
      </c>
      <c r="E349" s="200" t="s">
        <v>497</v>
      </c>
      <c r="F349" s="201" t="s">
        <v>498</v>
      </c>
      <c r="G349" s="202" t="s">
        <v>328</v>
      </c>
      <c r="H349" s="203">
        <v>109.88</v>
      </c>
      <c r="I349" s="204"/>
      <c r="J349" s="205">
        <f>ROUND(I349*H349,2)</f>
        <v>0</v>
      </c>
      <c r="K349" s="201" t="s">
        <v>200</v>
      </c>
      <c r="L349" s="47"/>
      <c r="M349" s="206" t="s">
        <v>19</v>
      </c>
      <c r="N349" s="207" t="s">
        <v>43</v>
      </c>
      <c r="O349" s="87"/>
      <c r="P349" s="208">
        <f>O349*H349</f>
        <v>0</v>
      </c>
      <c r="Q349" s="208">
        <v>0.00021000000000000001</v>
      </c>
      <c r="R349" s="208">
        <f>Q349*H349</f>
        <v>0.023074799999999999</v>
      </c>
      <c r="S349" s="208">
        <v>0</v>
      </c>
      <c r="T349" s="209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0" t="s">
        <v>285</v>
      </c>
      <c r="AT349" s="210" t="s">
        <v>131</v>
      </c>
      <c r="AU349" s="210" t="s">
        <v>82</v>
      </c>
      <c r="AY349" s="20" t="s">
        <v>130</v>
      </c>
      <c r="BE349" s="211">
        <f>IF(N349="základní",J349,0)</f>
        <v>0</v>
      </c>
      <c r="BF349" s="211">
        <f>IF(N349="snížená",J349,0)</f>
        <v>0</v>
      </c>
      <c r="BG349" s="211">
        <f>IF(N349="zákl. přenesená",J349,0)</f>
        <v>0</v>
      </c>
      <c r="BH349" s="211">
        <f>IF(N349="sníž. přenesená",J349,0)</f>
        <v>0</v>
      </c>
      <c r="BI349" s="211">
        <f>IF(N349="nulová",J349,0)</f>
        <v>0</v>
      </c>
      <c r="BJ349" s="20" t="s">
        <v>80</v>
      </c>
      <c r="BK349" s="211">
        <f>ROUND(I349*H349,2)</f>
        <v>0</v>
      </c>
      <c r="BL349" s="20" t="s">
        <v>285</v>
      </c>
      <c r="BM349" s="210" t="s">
        <v>782</v>
      </c>
    </row>
    <row r="350" s="2" customFormat="1">
      <c r="A350" s="41"/>
      <c r="B350" s="42"/>
      <c r="C350" s="43"/>
      <c r="D350" s="225" t="s">
        <v>202</v>
      </c>
      <c r="E350" s="43"/>
      <c r="F350" s="226" t="s">
        <v>500</v>
      </c>
      <c r="G350" s="43"/>
      <c r="H350" s="43"/>
      <c r="I350" s="227"/>
      <c r="J350" s="43"/>
      <c r="K350" s="43"/>
      <c r="L350" s="47"/>
      <c r="M350" s="228"/>
      <c r="N350" s="229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202</v>
      </c>
      <c r="AU350" s="20" t="s">
        <v>82</v>
      </c>
    </row>
    <row r="351" s="13" customFormat="1">
      <c r="A351" s="13"/>
      <c r="B351" s="230"/>
      <c r="C351" s="231"/>
      <c r="D351" s="232" t="s">
        <v>208</v>
      </c>
      <c r="E351" s="233" t="s">
        <v>19</v>
      </c>
      <c r="F351" s="234" t="s">
        <v>501</v>
      </c>
      <c r="G351" s="231"/>
      <c r="H351" s="233" t="s">
        <v>19</v>
      </c>
      <c r="I351" s="235"/>
      <c r="J351" s="231"/>
      <c r="K351" s="231"/>
      <c r="L351" s="236"/>
      <c r="M351" s="237"/>
      <c r="N351" s="238"/>
      <c r="O351" s="238"/>
      <c r="P351" s="238"/>
      <c r="Q351" s="238"/>
      <c r="R351" s="238"/>
      <c r="S351" s="238"/>
      <c r="T351" s="23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0" t="s">
        <v>208</v>
      </c>
      <c r="AU351" s="240" t="s">
        <v>82</v>
      </c>
      <c r="AV351" s="13" t="s">
        <v>80</v>
      </c>
      <c r="AW351" s="13" t="s">
        <v>33</v>
      </c>
      <c r="AX351" s="13" t="s">
        <v>72</v>
      </c>
      <c r="AY351" s="240" t="s">
        <v>130</v>
      </c>
    </row>
    <row r="352" s="13" customFormat="1">
      <c r="A352" s="13"/>
      <c r="B352" s="230"/>
      <c r="C352" s="231"/>
      <c r="D352" s="232" t="s">
        <v>208</v>
      </c>
      <c r="E352" s="233" t="s">
        <v>19</v>
      </c>
      <c r="F352" s="234" t="s">
        <v>294</v>
      </c>
      <c r="G352" s="231"/>
      <c r="H352" s="233" t="s">
        <v>19</v>
      </c>
      <c r="I352" s="235"/>
      <c r="J352" s="231"/>
      <c r="K352" s="231"/>
      <c r="L352" s="236"/>
      <c r="M352" s="237"/>
      <c r="N352" s="238"/>
      <c r="O352" s="238"/>
      <c r="P352" s="238"/>
      <c r="Q352" s="238"/>
      <c r="R352" s="238"/>
      <c r="S352" s="238"/>
      <c r="T352" s="23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0" t="s">
        <v>208</v>
      </c>
      <c r="AU352" s="240" t="s">
        <v>82</v>
      </c>
      <c r="AV352" s="13" t="s">
        <v>80</v>
      </c>
      <c r="AW352" s="13" t="s">
        <v>33</v>
      </c>
      <c r="AX352" s="13" t="s">
        <v>72</v>
      </c>
      <c r="AY352" s="240" t="s">
        <v>130</v>
      </c>
    </row>
    <row r="353" s="14" customFormat="1">
      <c r="A353" s="14"/>
      <c r="B353" s="241"/>
      <c r="C353" s="242"/>
      <c r="D353" s="232" t="s">
        <v>208</v>
      </c>
      <c r="E353" s="243" t="s">
        <v>19</v>
      </c>
      <c r="F353" s="244" t="s">
        <v>783</v>
      </c>
      <c r="G353" s="242"/>
      <c r="H353" s="245">
        <v>109.88</v>
      </c>
      <c r="I353" s="246"/>
      <c r="J353" s="242"/>
      <c r="K353" s="242"/>
      <c r="L353" s="247"/>
      <c r="M353" s="248"/>
      <c r="N353" s="249"/>
      <c r="O353" s="249"/>
      <c r="P353" s="249"/>
      <c r="Q353" s="249"/>
      <c r="R353" s="249"/>
      <c r="S353" s="249"/>
      <c r="T353" s="25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1" t="s">
        <v>208</v>
      </c>
      <c r="AU353" s="251" t="s">
        <v>82</v>
      </c>
      <c r="AV353" s="14" t="s">
        <v>82</v>
      </c>
      <c r="AW353" s="14" t="s">
        <v>33</v>
      </c>
      <c r="AX353" s="14" t="s">
        <v>72</v>
      </c>
      <c r="AY353" s="251" t="s">
        <v>130</v>
      </c>
    </row>
    <row r="354" s="15" customFormat="1">
      <c r="A354" s="15"/>
      <c r="B354" s="252"/>
      <c r="C354" s="253"/>
      <c r="D354" s="232" t="s">
        <v>208</v>
      </c>
      <c r="E354" s="254" t="s">
        <v>19</v>
      </c>
      <c r="F354" s="255" t="s">
        <v>212</v>
      </c>
      <c r="G354" s="253"/>
      <c r="H354" s="256">
        <v>109.88</v>
      </c>
      <c r="I354" s="257"/>
      <c r="J354" s="253"/>
      <c r="K354" s="253"/>
      <c r="L354" s="258"/>
      <c r="M354" s="259"/>
      <c r="N354" s="260"/>
      <c r="O354" s="260"/>
      <c r="P354" s="260"/>
      <c r="Q354" s="260"/>
      <c r="R354" s="260"/>
      <c r="S354" s="260"/>
      <c r="T354" s="261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2" t="s">
        <v>208</v>
      </c>
      <c r="AU354" s="262" t="s">
        <v>82</v>
      </c>
      <c r="AV354" s="15" t="s">
        <v>144</v>
      </c>
      <c r="AW354" s="15" t="s">
        <v>33</v>
      </c>
      <c r="AX354" s="15" t="s">
        <v>80</v>
      </c>
      <c r="AY354" s="262" t="s">
        <v>130</v>
      </c>
    </row>
    <row r="355" s="2" customFormat="1" ht="24.15" customHeight="1">
      <c r="A355" s="41"/>
      <c r="B355" s="42"/>
      <c r="C355" s="199" t="s">
        <v>531</v>
      </c>
      <c r="D355" s="199" t="s">
        <v>131</v>
      </c>
      <c r="E355" s="200" t="s">
        <v>784</v>
      </c>
      <c r="F355" s="201" t="s">
        <v>785</v>
      </c>
      <c r="G355" s="202" t="s">
        <v>443</v>
      </c>
      <c r="H355" s="284"/>
      <c r="I355" s="204"/>
      <c r="J355" s="205">
        <f>ROUND(I355*H355,2)</f>
        <v>0</v>
      </c>
      <c r="K355" s="201" t="s">
        <v>200</v>
      </c>
      <c r="L355" s="47"/>
      <c r="M355" s="206" t="s">
        <v>19</v>
      </c>
      <c r="N355" s="207" t="s">
        <v>43</v>
      </c>
      <c r="O355" s="87"/>
      <c r="P355" s="208">
        <f>O355*H355</f>
        <v>0</v>
      </c>
      <c r="Q355" s="208">
        <v>0</v>
      </c>
      <c r="R355" s="208">
        <f>Q355*H355</f>
        <v>0</v>
      </c>
      <c r="S355" s="208">
        <v>0</v>
      </c>
      <c r="T355" s="209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0" t="s">
        <v>285</v>
      </c>
      <c r="AT355" s="210" t="s">
        <v>131</v>
      </c>
      <c r="AU355" s="210" t="s">
        <v>82</v>
      </c>
      <c r="AY355" s="20" t="s">
        <v>130</v>
      </c>
      <c r="BE355" s="211">
        <f>IF(N355="základní",J355,0)</f>
        <v>0</v>
      </c>
      <c r="BF355" s="211">
        <f>IF(N355="snížená",J355,0)</f>
        <v>0</v>
      </c>
      <c r="BG355" s="211">
        <f>IF(N355="zákl. přenesená",J355,0)</f>
        <v>0</v>
      </c>
      <c r="BH355" s="211">
        <f>IF(N355="sníž. přenesená",J355,0)</f>
        <v>0</v>
      </c>
      <c r="BI355" s="211">
        <f>IF(N355="nulová",J355,0)</f>
        <v>0</v>
      </c>
      <c r="BJ355" s="20" t="s">
        <v>80</v>
      </c>
      <c r="BK355" s="211">
        <f>ROUND(I355*H355,2)</f>
        <v>0</v>
      </c>
      <c r="BL355" s="20" t="s">
        <v>285</v>
      </c>
      <c r="BM355" s="210" t="s">
        <v>786</v>
      </c>
    </row>
    <row r="356" s="2" customFormat="1">
      <c r="A356" s="41"/>
      <c r="B356" s="42"/>
      <c r="C356" s="43"/>
      <c r="D356" s="225" t="s">
        <v>202</v>
      </c>
      <c r="E356" s="43"/>
      <c r="F356" s="226" t="s">
        <v>787</v>
      </c>
      <c r="G356" s="43"/>
      <c r="H356" s="43"/>
      <c r="I356" s="227"/>
      <c r="J356" s="43"/>
      <c r="K356" s="43"/>
      <c r="L356" s="47"/>
      <c r="M356" s="228"/>
      <c r="N356" s="229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202</v>
      </c>
      <c r="AU356" s="20" t="s">
        <v>82</v>
      </c>
    </row>
    <row r="357" s="13" customFormat="1">
      <c r="A357" s="13"/>
      <c r="B357" s="230"/>
      <c r="C357" s="231"/>
      <c r="D357" s="232" t="s">
        <v>208</v>
      </c>
      <c r="E357" s="233" t="s">
        <v>19</v>
      </c>
      <c r="F357" s="234" t="s">
        <v>217</v>
      </c>
      <c r="G357" s="231"/>
      <c r="H357" s="233" t="s">
        <v>19</v>
      </c>
      <c r="I357" s="235"/>
      <c r="J357" s="231"/>
      <c r="K357" s="231"/>
      <c r="L357" s="236"/>
      <c r="M357" s="237"/>
      <c r="N357" s="238"/>
      <c r="O357" s="238"/>
      <c r="P357" s="238"/>
      <c r="Q357" s="238"/>
      <c r="R357" s="238"/>
      <c r="S357" s="238"/>
      <c r="T357" s="23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0" t="s">
        <v>208</v>
      </c>
      <c r="AU357" s="240" t="s">
        <v>82</v>
      </c>
      <c r="AV357" s="13" t="s">
        <v>80</v>
      </c>
      <c r="AW357" s="13" t="s">
        <v>33</v>
      </c>
      <c r="AX357" s="13" t="s">
        <v>72</v>
      </c>
      <c r="AY357" s="240" t="s">
        <v>130</v>
      </c>
    </row>
    <row r="358" s="13" customFormat="1">
      <c r="A358" s="13"/>
      <c r="B358" s="230"/>
      <c r="C358" s="231"/>
      <c r="D358" s="232" t="s">
        <v>208</v>
      </c>
      <c r="E358" s="233" t="s">
        <v>19</v>
      </c>
      <c r="F358" s="234" t="s">
        <v>501</v>
      </c>
      <c r="G358" s="231"/>
      <c r="H358" s="233" t="s">
        <v>19</v>
      </c>
      <c r="I358" s="235"/>
      <c r="J358" s="231"/>
      <c r="K358" s="231"/>
      <c r="L358" s="236"/>
      <c r="M358" s="237"/>
      <c r="N358" s="238"/>
      <c r="O358" s="238"/>
      <c r="P358" s="238"/>
      <c r="Q358" s="238"/>
      <c r="R358" s="238"/>
      <c r="S358" s="238"/>
      <c r="T358" s="23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0" t="s">
        <v>208</v>
      </c>
      <c r="AU358" s="240" t="s">
        <v>82</v>
      </c>
      <c r="AV358" s="13" t="s">
        <v>80</v>
      </c>
      <c r="AW358" s="13" t="s">
        <v>33</v>
      </c>
      <c r="AX358" s="13" t="s">
        <v>72</v>
      </c>
      <c r="AY358" s="240" t="s">
        <v>130</v>
      </c>
    </row>
    <row r="359" s="13" customFormat="1">
      <c r="A359" s="13"/>
      <c r="B359" s="230"/>
      <c r="C359" s="231"/>
      <c r="D359" s="232" t="s">
        <v>208</v>
      </c>
      <c r="E359" s="233" t="s">
        <v>19</v>
      </c>
      <c r="F359" s="234" t="s">
        <v>294</v>
      </c>
      <c r="G359" s="231"/>
      <c r="H359" s="233" t="s">
        <v>19</v>
      </c>
      <c r="I359" s="235"/>
      <c r="J359" s="231"/>
      <c r="K359" s="231"/>
      <c r="L359" s="236"/>
      <c r="M359" s="237"/>
      <c r="N359" s="238"/>
      <c r="O359" s="238"/>
      <c r="P359" s="238"/>
      <c r="Q359" s="238"/>
      <c r="R359" s="238"/>
      <c r="S359" s="238"/>
      <c r="T359" s="23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0" t="s">
        <v>208</v>
      </c>
      <c r="AU359" s="240" t="s">
        <v>82</v>
      </c>
      <c r="AV359" s="13" t="s">
        <v>80</v>
      </c>
      <c r="AW359" s="13" t="s">
        <v>33</v>
      </c>
      <c r="AX359" s="13" t="s">
        <v>72</v>
      </c>
      <c r="AY359" s="240" t="s">
        <v>130</v>
      </c>
    </row>
    <row r="360" s="14" customFormat="1">
      <c r="A360" s="14"/>
      <c r="B360" s="241"/>
      <c r="C360" s="242"/>
      <c r="D360" s="232" t="s">
        <v>208</v>
      </c>
      <c r="E360" s="243" t="s">
        <v>19</v>
      </c>
      <c r="F360" s="244" t="s">
        <v>788</v>
      </c>
      <c r="G360" s="242"/>
      <c r="H360" s="245">
        <v>3.5619999999999998</v>
      </c>
      <c r="I360" s="246"/>
      <c r="J360" s="242"/>
      <c r="K360" s="242"/>
      <c r="L360" s="247"/>
      <c r="M360" s="248"/>
      <c r="N360" s="249"/>
      <c r="O360" s="249"/>
      <c r="P360" s="249"/>
      <c r="Q360" s="249"/>
      <c r="R360" s="249"/>
      <c r="S360" s="249"/>
      <c r="T360" s="25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1" t="s">
        <v>208</v>
      </c>
      <c r="AU360" s="251" t="s">
        <v>82</v>
      </c>
      <c r="AV360" s="14" t="s">
        <v>82</v>
      </c>
      <c r="AW360" s="14" t="s">
        <v>33</v>
      </c>
      <c r="AX360" s="14" t="s">
        <v>72</v>
      </c>
      <c r="AY360" s="251" t="s">
        <v>130</v>
      </c>
    </row>
    <row r="361" s="15" customFormat="1">
      <c r="A361" s="15"/>
      <c r="B361" s="252"/>
      <c r="C361" s="253"/>
      <c r="D361" s="232" t="s">
        <v>208</v>
      </c>
      <c r="E361" s="254" t="s">
        <v>19</v>
      </c>
      <c r="F361" s="255" t="s">
        <v>212</v>
      </c>
      <c r="G361" s="253"/>
      <c r="H361" s="256">
        <v>3.5619999999999998</v>
      </c>
      <c r="I361" s="257"/>
      <c r="J361" s="253"/>
      <c r="K361" s="253"/>
      <c r="L361" s="258"/>
      <c r="M361" s="259"/>
      <c r="N361" s="260"/>
      <c r="O361" s="260"/>
      <c r="P361" s="260"/>
      <c r="Q361" s="260"/>
      <c r="R361" s="260"/>
      <c r="S361" s="260"/>
      <c r="T361" s="261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2" t="s">
        <v>208</v>
      </c>
      <c r="AU361" s="262" t="s">
        <v>82</v>
      </c>
      <c r="AV361" s="15" t="s">
        <v>144</v>
      </c>
      <c r="AW361" s="15" t="s">
        <v>33</v>
      </c>
      <c r="AX361" s="15" t="s">
        <v>80</v>
      </c>
      <c r="AY361" s="262" t="s">
        <v>130</v>
      </c>
    </row>
    <row r="362" s="14" customFormat="1">
      <c r="A362" s="14"/>
      <c r="B362" s="241"/>
      <c r="C362" s="242"/>
      <c r="D362" s="232" t="s">
        <v>208</v>
      </c>
      <c r="E362" s="242"/>
      <c r="F362" s="244" t="s">
        <v>789</v>
      </c>
      <c r="G362" s="242"/>
      <c r="H362" s="245">
        <v>3.7400000000000002</v>
      </c>
      <c r="I362" s="246"/>
      <c r="J362" s="242"/>
      <c r="K362" s="242"/>
      <c r="L362" s="247"/>
      <c r="M362" s="248"/>
      <c r="N362" s="249"/>
      <c r="O362" s="249"/>
      <c r="P362" s="249"/>
      <c r="Q362" s="249"/>
      <c r="R362" s="249"/>
      <c r="S362" s="249"/>
      <c r="T362" s="25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1" t="s">
        <v>208</v>
      </c>
      <c r="AU362" s="251" t="s">
        <v>82</v>
      </c>
      <c r="AV362" s="14" t="s">
        <v>82</v>
      </c>
      <c r="AW362" s="14" t="s">
        <v>4</v>
      </c>
      <c r="AX362" s="14" t="s">
        <v>80</v>
      </c>
      <c r="AY362" s="251" t="s">
        <v>130</v>
      </c>
    </row>
    <row r="363" s="2" customFormat="1" ht="37.8" customHeight="1">
      <c r="A363" s="41"/>
      <c r="B363" s="42"/>
      <c r="C363" s="199" t="s">
        <v>535</v>
      </c>
      <c r="D363" s="199" t="s">
        <v>131</v>
      </c>
      <c r="E363" s="200" t="s">
        <v>508</v>
      </c>
      <c r="F363" s="201" t="s">
        <v>509</v>
      </c>
      <c r="G363" s="202" t="s">
        <v>199</v>
      </c>
      <c r="H363" s="203">
        <v>4</v>
      </c>
      <c r="I363" s="204"/>
      <c r="J363" s="205">
        <f>ROUND(I363*H363,2)</f>
        <v>0</v>
      </c>
      <c r="K363" s="201" t="s">
        <v>200</v>
      </c>
      <c r="L363" s="47"/>
      <c r="M363" s="206" t="s">
        <v>19</v>
      </c>
      <c r="N363" s="207" t="s">
        <v>43</v>
      </c>
      <c r="O363" s="87"/>
      <c r="P363" s="208">
        <f>O363*H363</f>
        <v>0</v>
      </c>
      <c r="Q363" s="208">
        <v>0.00020000000000000001</v>
      </c>
      <c r="R363" s="208">
        <f>Q363*H363</f>
        <v>0.00080000000000000004</v>
      </c>
      <c r="S363" s="208">
        <v>0</v>
      </c>
      <c r="T363" s="209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0" t="s">
        <v>285</v>
      </c>
      <c r="AT363" s="210" t="s">
        <v>131</v>
      </c>
      <c r="AU363" s="210" t="s">
        <v>82</v>
      </c>
      <c r="AY363" s="20" t="s">
        <v>130</v>
      </c>
      <c r="BE363" s="211">
        <f>IF(N363="základní",J363,0)</f>
        <v>0</v>
      </c>
      <c r="BF363" s="211">
        <f>IF(N363="snížená",J363,0)</f>
        <v>0</v>
      </c>
      <c r="BG363" s="211">
        <f>IF(N363="zákl. přenesená",J363,0)</f>
        <v>0</v>
      </c>
      <c r="BH363" s="211">
        <f>IF(N363="sníž. přenesená",J363,0)</f>
        <v>0</v>
      </c>
      <c r="BI363" s="211">
        <f>IF(N363="nulová",J363,0)</f>
        <v>0</v>
      </c>
      <c r="BJ363" s="20" t="s">
        <v>80</v>
      </c>
      <c r="BK363" s="211">
        <f>ROUND(I363*H363,2)</f>
        <v>0</v>
      </c>
      <c r="BL363" s="20" t="s">
        <v>285</v>
      </c>
      <c r="BM363" s="210" t="s">
        <v>790</v>
      </c>
    </row>
    <row r="364" s="2" customFormat="1">
      <c r="A364" s="41"/>
      <c r="B364" s="42"/>
      <c r="C364" s="43"/>
      <c r="D364" s="225" t="s">
        <v>202</v>
      </c>
      <c r="E364" s="43"/>
      <c r="F364" s="226" t="s">
        <v>511</v>
      </c>
      <c r="G364" s="43"/>
      <c r="H364" s="43"/>
      <c r="I364" s="227"/>
      <c r="J364" s="43"/>
      <c r="K364" s="43"/>
      <c r="L364" s="47"/>
      <c r="M364" s="228"/>
      <c r="N364" s="229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202</v>
      </c>
      <c r="AU364" s="20" t="s">
        <v>82</v>
      </c>
    </row>
    <row r="365" s="13" customFormat="1">
      <c r="A365" s="13"/>
      <c r="B365" s="230"/>
      <c r="C365" s="231"/>
      <c r="D365" s="232" t="s">
        <v>208</v>
      </c>
      <c r="E365" s="233" t="s">
        <v>19</v>
      </c>
      <c r="F365" s="234" t="s">
        <v>294</v>
      </c>
      <c r="G365" s="231"/>
      <c r="H365" s="233" t="s">
        <v>19</v>
      </c>
      <c r="I365" s="235"/>
      <c r="J365" s="231"/>
      <c r="K365" s="231"/>
      <c r="L365" s="236"/>
      <c r="M365" s="237"/>
      <c r="N365" s="238"/>
      <c r="O365" s="238"/>
      <c r="P365" s="238"/>
      <c r="Q365" s="238"/>
      <c r="R365" s="238"/>
      <c r="S365" s="238"/>
      <c r="T365" s="23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0" t="s">
        <v>208</v>
      </c>
      <c r="AU365" s="240" t="s">
        <v>82</v>
      </c>
      <c r="AV365" s="13" t="s">
        <v>80</v>
      </c>
      <c r="AW365" s="13" t="s">
        <v>33</v>
      </c>
      <c r="AX365" s="13" t="s">
        <v>72</v>
      </c>
      <c r="AY365" s="240" t="s">
        <v>130</v>
      </c>
    </row>
    <row r="366" s="14" customFormat="1">
      <c r="A366" s="14"/>
      <c r="B366" s="241"/>
      <c r="C366" s="242"/>
      <c r="D366" s="232" t="s">
        <v>208</v>
      </c>
      <c r="E366" s="243" t="s">
        <v>19</v>
      </c>
      <c r="F366" s="244" t="s">
        <v>703</v>
      </c>
      <c r="G366" s="242"/>
      <c r="H366" s="245">
        <v>4</v>
      </c>
      <c r="I366" s="246"/>
      <c r="J366" s="242"/>
      <c r="K366" s="242"/>
      <c r="L366" s="247"/>
      <c r="M366" s="248"/>
      <c r="N366" s="249"/>
      <c r="O366" s="249"/>
      <c r="P366" s="249"/>
      <c r="Q366" s="249"/>
      <c r="R366" s="249"/>
      <c r="S366" s="249"/>
      <c r="T366" s="25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1" t="s">
        <v>208</v>
      </c>
      <c r="AU366" s="251" t="s">
        <v>82</v>
      </c>
      <c r="AV366" s="14" t="s">
        <v>82</v>
      </c>
      <c r="AW366" s="14" t="s">
        <v>33</v>
      </c>
      <c r="AX366" s="14" t="s">
        <v>72</v>
      </c>
      <c r="AY366" s="251" t="s">
        <v>130</v>
      </c>
    </row>
    <row r="367" s="15" customFormat="1">
      <c r="A367" s="15"/>
      <c r="B367" s="252"/>
      <c r="C367" s="253"/>
      <c r="D367" s="232" t="s">
        <v>208</v>
      </c>
      <c r="E367" s="254" t="s">
        <v>19</v>
      </c>
      <c r="F367" s="255" t="s">
        <v>212</v>
      </c>
      <c r="G367" s="253"/>
      <c r="H367" s="256">
        <v>4</v>
      </c>
      <c r="I367" s="257"/>
      <c r="J367" s="253"/>
      <c r="K367" s="253"/>
      <c r="L367" s="258"/>
      <c r="M367" s="259"/>
      <c r="N367" s="260"/>
      <c r="O367" s="260"/>
      <c r="P367" s="260"/>
      <c r="Q367" s="260"/>
      <c r="R367" s="260"/>
      <c r="S367" s="260"/>
      <c r="T367" s="261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2" t="s">
        <v>208</v>
      </c>
      <c r="AU367" s="262" t="s">
        <v>82</v>
      </c>
      <c r="AV367" s="15" t="s">
        <v>144</v>
      </c>
      <c r="AW367" s="15" t="s">
        <v>33</v>
      </c>
      <c r="AX367" s="15" t="s">
        <v>80</v>
      </c>
      <c r="AY367" s="262" t="s">
        <v>130</v>
      </c>
    </row>
    <row r="368" s="2" customFormat="1" ht="24.15" customHeight="1">
      <c r="A368" s="41"/>
      <c r="B368" s="42"/>
      <c r="C368" s="199" t="s">
        <v>539</v>
      </c>
      <c r="D368" s="199" t="s">
        <v>131</v>
      </c>
      <c r="E368" s="200" t="s">
        <v>784</v>
      </c>
      <c r="F368" s="201" t="s">
        <v>785</v>
      </c>
      <c r="G368" s="202" t="s">
        <v>443</v>
      </c>
      <c r="H368" s="284"/>
      <c r="I368" s="204"/>
      <c r="J368" s="205">
        <f>ROUND(I368*H368,2)</f>
        <v>0</v>
      </c>
      <c r="K368" s="201" t="s">
        <v>200</v>
      </c>
      <c r="L368" s="47"/>
      <c r="M368" s="206" t="s">
        <v>19</v>
      </c>
      <c r="N368" s="207" t="s">
        <v>43</v>
      </c>
      <c r="O368" s="87"/>
      <c r="P368" s="208">
        <f>O368*H368</f>
        <v>0</v>
      </c>
      <c r="Q368" s="208">
        <v>0</v>
      </c>
      <c r="R368" s="208">
        <f>Q368*H368</f>
        <v>0</v>
      </c>
      <c r="S368" s="208">
        <v>0</v>
      </c>
      <c r="T368" s="209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0" t="s">
        <v>285</v>
      </c>
      <c r="AT368" s="210" t="s">
        <v>131</v>
      </c>
      <c r="AU368" s="210" t="s">
        <v>82</v>
      </c>
      <c r="AY368" s="20" t="s">
        <v>130</v>
      </c>
      <c r="BE368" s="211">
        <f>IF(N368="základní",J368,0)</f>
        <v>0</v>
      </c>
      <c r="BF368" s="211">
        <f>IF(N368="snížená",J368,0)</f>
        <v>0</v>
      </c>
      <c r="BG368" s="211">
        <f>IF(N368="zákl. přenesená",J368,0)</f>
        <v>0</v>
      </c>
      <c r="BH368" s="211">
        <f>IF(N368="sníž. přenesená",J368,0)</f>
        <v>0</v>
      </c>
      <c r="BI368" s="211">
        <f>IF(N368="nulová",J368,0)</f>
        <v>0</v>
      </c>
      <c r="BJ368" s="20" t="s">
        <v>80</v>
      </c>
      <c r="BK368" s="211">
        <f>ROUND(I368*H368,2)</f>
        <v>0</v>
      </c>
      <c r="BL368" s="20" t="s">
        <v>285</v>
      </c>
      <c r="BM368" s="210" t="s">
        <v>791</v>
      </c>
    </row>
    <row r="369" s="2" customFormat="1">
      <c r="A369" s="41"/>
      <c r="B369" s="42"/>
      <c r="C369" s="43"/>
      <c r="D369" s="225" t="s">
        <v>202</v>
      </c>
      <c r="E369" s="43"/>
      <c r="F369" s="226" t="s">
        <v>787</v>
      </c>
      <c r="G369" s="43"/>
      <c r="H369" s="43"/>
      <c r="I369" s="227"/>
      <c r="J369" s="43"/>
      <c r="K369" s="43"/>
      <c r="L369" s="47"/>
      <c r="M369" s="228"/>
      <c r="N369" s="229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202</v>
      </c>
      <c r="AU369" s="20" t="s">
        <v>82</v>
      </c>
    </row>
    <row r="370" s="11" customFormat="1" ht="22.8" customHeight="1">
      <c r="A370" s="11"/>
      <c r="B370" s="185"/>
      <c r="C370" s="186"/>
      <c r="D370" s="187" t="s">
        <v>71</v>
      </c>
      <c r="E370" s="223" t="s">
        <v>517</v>
      </c>
      <c r="F370" s="223" t="s">
        <v>518</v>
      </c>
      <c r="G370" s="186"/>
      <c r="H370" s="186"/>
      <c r="I370" s="189"/>
      <c r="J370" s="224">
        <f>BK370</f>
        <v>0</v>
      </c>
      <c r="K370" s="186"/>
      <c r="L370" s="191"/>
      <c r="M370" s="192"/>
      <c r="N370" s="193"/>
      <c r="O370" s="193"/>
      <c r="P370" s="194">
        <f>SUM(P371:P396)</f>
        <v>0</v>
      </c>
      <c r="Q370" s="193"/>
      <c r="R370" s="194">
        <f>SUM(R371:R396)</f>
        <v>0.025000000000000001</v>
      </c>
      <c r="S370" s="193"/>
      <c r="T370" s="195">
        <f>SUM(T371:T396)</f>
        <v>0.068199999999999997</v>
      </c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R370" s="196" t="s">
        <v>82</v>
      </c>
      <c r="AT370" s="197" t="s">
        <v>71</v>
      </c>
      <c r="AU370" s="197" t="s">
        <v>80</v>
      </c>
      <c r="AY370" s="196" t="s">
        <v>130</v>
      </c>
      <c r="BK370" s="198">
        <f>SUM(BK371:BK396)</f>
        <v>0</v>
      </c>
    </row>
    <row r="371" s="2" customFormat="1" ht="16.5" customHeight="1">
      <c r="A371" s="41"/>
      <c r="B371" s="42"/>
      <c r="C371" s="199" t="s">
        <v>544</v>
      </c>
      <c r="D371" s="199" t="s">
        <v>131</v>
      </c>
      <c r="E371" s="200" t="s">
        <v>520</v>
      </c>
      <c r="F371" s="201" t="s">
        <v>521</v>
      </c>
      <c r="G371" s="202" t="s">
        <v>162</v>
      </c>
      <c r="H371" s="203">
        <v>4</v>
      </c>
      <c r="I371" s="204"/>
      <c r="J371" s="205">
        <f>ROUND(I371*H371,2)</f>
        <v>0</v>
      </c>
      <c r="K371" s="201" t="s">
        <v>200</v>
      </c>
      <c r="L371" s="47"/>
      <c r="M371" s="206" t="s">
        <v>19</v>
      </c>
      <c r="N371" s="207" t="s">
        <v>43</v>
      </c>
      <c r="O371" s="87"/>
      <c r="P371" s="208">
        <f>O371*H371</f>
        <v>0</v>
      </c>
      <c r="Q371" s="208">
        <v>0</v>
      </c>
      <c r="R371" s="208">
        <f>Q371*H371</f>
        <v>0</v>
      </c>
      <c r="S371" s="208">
        <v>0.017049999999999999</v>
      </c>
      <c r="T371" s="209">
        <f>S371*H371</f>
        <v>0.068199999999999997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0" t="s">
        <v>285</v>
      </c>
      <c r="AT371" s="210" t="s">
        <v>131</v>
      </c>
      <c r="AU371" s="210" t="s">
        <v>82</v>
      </c>
      <c r="AY371" s="20" t="s">
        <v>130</v>
      </c>
      <c r="BE371" s="211">
        <f>IF(N371="základní",J371,0)</f>
        <v>0</v>
      </c>
      <c r="BF371" s="211">
        <f>IF(N371="snížená",J371,0)</f>
        <v>0</v>
      </c>
      <c r="BG371" s="211">
        <f>IF(N371="zákl. přenesená",J371,0)</f>
        <v>0</v>
      </c>
      <c r="BH371" s="211">
        <f>IF(N371="sníž. přenesená",J371,0)</f>
        <v>0</v>
      </c>
      <c r="BI371" s="211">
        <f>IF(N371="nulová",J371,0)</f>
        <v>0</v>
      </c>
      <c r="BJ371" s="20" t="s">
        <v>80</v>
      </c>
      <c r="BK371" s="211">
        <f>ROUND(I371*H371,2)</f>
        <v>0</v>
      </c>
      <c r="BL371" s="20" t="s">
        <v>285</v>
      </c>
      <c r="BM371" s="210" t="s">
        <v>792</v>
      </c>
    </row>
    <row r="372" s="2" customFormat="1">
      <c r="A372" s="41"/>
      <c r="B372" s="42"/>
      <c r="C372" s="43"/>
      <c r="D372" s="225" t="s">
        <v>202</v>
      </c>
      <c r="E372" s="43"/>
      <c r="F372" s="226" t="s">
        <v>523</v>
      </c>
      <c r="G372" s="43"/>
      <c r="H372" s="43"/>
      <c r="I372" s="227"/>
      <c r="J372" s="43"/>
      <c r="K372" s="43"/>
      <c r="L372" s="47"/>
      <c r="M372" s="228"/>
      <c r="N372" s="229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202</v>
      </c>
      <c r="AU372" s="20" t="s">
        <v>82</v>
      </c>
    </row>
    <row r="373" s="13" customFormat="1">
      <c r="A373" s="13"/>
      <c r="B373" s="230"/>
      <c r="C373" s="231"/>
      <c r="D373" s="232" t="s">
        <v>208</v>
      </c>
      <c r="E373" s="233" t="s">
        <v>19</v>
      </c>
      <c r="F373" s="234" t="s">
        <v>294</v>
      </c>
      <c r="G373" s="231"/>
      <c r="H373" s="233" t="s">
        <v>19</v>
      </c>
      <c r="I373" s="235"/>
      <c r="J373" s="231"/>
      <c r="K373" s="231"/>
      <c r="L373" s="236"/>
      <c r="M373" s="237"/>
      <c r="N373" s="238"/>
      <c r="O373" s="238"/>
      <c r="P373" s="238"/>
      <c r="Q373" s="238"/>
      <c r="R373" s="238"/>
      <c r="S373" s="238"/>
      <c r="T373" s="23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0" t="s">
        <v>208</v>
      </c>
      <c r="AU373" s="240" t="s">
        <v>82</v>
      </c>
      <c r="AV373" s="13" t="s">
        <v>80</v>
      </c>
      <c r="AW373" s="13" t="s">
        <v>33</v>
      </c>
      <c r="AX373" s="13" t="s">
        <v>72</v>
      </c>
      <c r="AY373" s="240" t="s">
        <v>130</v>
      </c>
    </row>
    <row r="374" s="14" customFormat="1">
      <c r="A374" s="14"/>
      <c r="B374" s="241"/>
      <c r="C374" s="242"/>
      <c r="D374" s="232" t="s">
        <v>208</v>
      </c>
      <c r="E374" s="243" t="s">
        <v>19</v>
      </c>
      <c r="F374" s="244" t="s">
        <v>691</v>
      </c>
      <c r="G374" s="242"/>
      <c r="H374" s="245">
        <v>4</v>
      </c>
      <c r="I374" s="246"/>
      <c r="J374" s="242"/>
      <c r="K374" s="242"/>
      <c r="L374" s="247"/>
      <c r="M374" s="248"/>
      <c r="N374" s="249"/>
      <c r="O374" s="249"/>
      <c r="P374" s="249"/>
      <c r="Q374" s="249"/>
      <c r="R374" s="249"/>
      <c r="S374" s="249"/>
      <c r="T374" s="250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1" t="s">
        <v>208</v>
      </c>
      <c r="AU374" s="251" t="s">
        <v>82</v>
      </c>
      <c r="AV374" s="14" t="s">
        <v>82</v>
      </c>
      <c r="AW374" s="14" t="s">
        <v>33</v>
      </c>
      <c r="AX374" s="14" t="s">
        <v>72</v>
      </c>
      <c r="AY374" s="251" t="s">
        <v>130</v>
      </c>
    </row>
    <row r="375" s="15" customFormat="1">
      <c r="A375" s="15"/>
      <c r="B375" s="252"/>
      <c r="C375" s="253"/>
      <c r="D375" s="232" t="s">
        <v>208</v>
      </c>
      <c r="E375" s="254" t="s">
        <v>19</v>
      </c>
      <c r="F375" s="255" t="s">
        <v>212</v>
      </c>
      <c r="G375" s="253"/>
      <c r="H375" s="256">
        <v>4</v>
      </c>
      <c r="I375" s="257"/>
      <c r="J375" s="253"/>
      <c r="K375" s="253"/>
      <c r="L375" s="258"/>
      <c r="M375" s="259"/>
      <c r="N375" s="260"/>
      <c r="O375" s="260"/>
      <c r="P375" s="260"/>
      <c r="Q375" s="260"/>
      <c r="R375" s="260"/>
      <c r="S375" s="260"/>
      <c r="T375" s="261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2" t="s">
        <v>208</v>
      </c>
      <c r="AU375" s="262" t="s">
        <v>82</v>
      </c>
      <c r="AV375" s="15" t="s">
        <v>144</v>
      </c>
      <c r="AW375" s="15" t="s">
        <v>33</v>
      </c>
      <c r="AX375" s="15" t="s">
        <v>80</v>
      </c>
      <c r="AY375" s="262" t="s">
        <v>130</v>
      </c>
    </row>
    <row r="376" s="2" customFormat="1" ht="16.5" customHeight="1">
      <c r="A376" s="41"/>
      <c r="B376" s="42"/>
      <c r="C376" s="199" t="s">
        <v>551</v>
      </c>
      <c r="D376" s="199" t="s">
        <v>131</v>
      </c>
      <c r="E376" s="200" t="s">
        <v>525</v>
      </c>
      <c r="F376" s="201" t="s">
        <v>526</v>
      </c>
      <c r="G376" s="202" t="s">
        <v>162</v>
      </c>
      <c r="H376" s="203">
        <v>8</v>
      </c>
      <c r="I376" s="204"/>
      <c r="J376" s="205">
        <f>ROUND(I376*H376,2)</f>
        <v>0</v>
      </c>
      <c r="K376" s="201" t="s">
        <v>200</v>
      </c>
      <c r="L376" s="47"/>
      <c r="M376" s="206" t="s">
        <v>19</v>
      </c>
      <c r="N376" s="207" t="s">
        <v>43</v>
      </c>
      <c r="O376" s="87"/>
      <c r="P376" s="208">
        <f>O376*H376</f>
        <v>0</v>
      </c>
      <c r="Q376" s="208">
        <v>0.00115</v>
      </c>
      <c r="R376" s="208">
        <f>Q376*H376</f>
        <v>0.0091999999999999998</v>
      </c>
      <c r="S376" s="208">
        <v>0</v>
      </c>
      <c r="T376" s="209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0" t="s">
        <v>285</v>
      </c>
      <c r="AT376" s="210" t="s">
        <v>131</v>
      </c>
      <c r="AU376" s="210" t="s">
        <v>82</v>
      </c>
      <c r="AY376" s="20" t="s">
        <v>130</v>
      </c>
      <c r="BE376" s="211">
        <f>IF(N376="základní",J376,0)</f>
        <v>0</v>
      </c>
      <c r="BF376" s="211">
        <f>IF(N376="snížená",J376,0)</f>
        <v>0</v>
      </c>
      <c r="BG376" s="211">
        <f>IF(N376="zákl. přenesená",J376,0)</f>
        <v>0</v>
      </c>
      <c r="BH376" s="211">
        <f>IF(N376="sníž. přenesená",J376,0)</f>
        <v>0</v>
      </c>
      <c r="BI376" s="211">
        <f>IF(N376="nulová",J376,0)</f>
        <v>0</v>
      </c>
      <c r="BJ376" s="20" t="s">
        <v>80</v>
      </c>
      <c r="BK376" s="211">
        <f>ROUND(I376*H376,2)</f>
        <v>0</v>
      </c>
      <c r="BL376" s="20" t="s">
        <v>285</v>
      </c>
      <c r="BM376" s="210" t="s">
        <v>793</v>
      </c>
    </row>
    <row r="377" s="2" customFormat="1">
      <c r="A377" s="41"/>
      <c r="B377" s="42"/>
      <c r="C377" s="43"/>
      <c r="D377" s="225" t="s">
        <v>202</v>
      </c>
      <c r="E377" s="43"/>
      <c r="F377" s="226" t="s">
        <v>528</v>
      </c>
      <c r="G377" s="43"/>
      <c r="H377" s="43"/>
      <c r="I377" s="227"/>
      <c r="J377" s="43"/>
      <c r="K377" s="43"/>
      <c r="L377" s="47"/>
      <c r="M377" s="228"/>
      <c r="N377" s="229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202</v>
      </c>
      <c r="AU377" s="20" t="s">
        <v>82</v>
      </c>
    </row>
    <row r="378" s="13" customFormat="1">
      <c r="A378" s="13"/>
      <c r="B378" s="230"/>
      <c r="C378" s="231"/>
      <c r="D378" s="232" t="s">
        <v>208</v>
      </c>
      <c r="E378" s="233" t="s">
        <v>19</v>
      </c>
      <c r="F378" s="234" t="s">
        <v>529</v>
      </c>
      <c r="G378" s="231"/>
      <c r="H378" s="233" t="s">
        <v>19</v>
      </c>
      <c r="I378" s="235"/>
      <c r="J378" s="231"/>
      <c r="K378" s="231"/>
      <c r="L378" s="236"/>
      <c r="M378" s="237"/>
      <c r="N378" s="238"/>
      <c r="O378" s="238"/>
      <c r="P378" s="238"/>
      <c r="Q378" s="238"/>
      <c r="R378" s="238"/>
      <c r="S378" s="238"/>
      <c r="T378" s="239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0" t="s">
        <v>208</v>
      </c>
      <c r="AU378" s="240" t="s">
        <v>82</v>
      </c>
      <c r="AV378" s="13" t="s">
        <v>80</v>
      </c>
      <c r="AW378" s="13" t="s">
        <v>33</v>
      </c>
      <c r="AX378" s="13" t="s">
        <v>72</v>
      </c>
      <c r="AY378" s="240" t="s">
        <v>130</v>
      </c>
    </row>
    <row r="379" s="14" customFormat="1">
      <c r="A379" s="14"/>
      <c r="B379" s="241"/>
      <c r="C379" s="242"/>
      <c r="D379" s="232" t="s">
        <v>208</v>
      </c>
      <c r="E379" s="243" t="s">
        <v>19</v>
      </c>
      <c r="F379" s="244" t="s">
        <v>794</v>
      </c>
      <c r="G379" s="242"/>
      <c r="H379" s="245">
        <v>8</v>
      </c>
      <c r="I379" s="246"/>
      <c r="J379" s="242"/>
      <c r="K379" s="242"/>
      <c r="L379" s="247"/>
      <c r="M379" s="248"/>
      <c r="N379" s="249"/>
      <c r="O379" s="249"/>
      <c r="P379" s="249"/>
      <c r="Q379" s="249"/>
      <c r="R379" s="249"/>
      <c r="S379" s="249"/>
      <c r="T379" s="250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1" t="s">
        <v>208</v>
      </c>
      <c r="AU379" s="251" t="s">
        <v>82</v>
      </c>
      <c r="AV379" s="14" t="s">
        <v>82</v>
      </c>
      <c r="AW379" s="14" t="s">
        <v>33</v>
      </c>
      <c r="AX379" s="14" t="s">
        <v>72</v>
      </c>
      <c r="AY379" s="251" t="s">
        <v>130</v>
      </c>
    </row>
    <row r="380" s="15" customFormat="1">
      <c r="A380" s="15"/>
      <c r="B380" s="252"/>
      <c r="C380" s="253"/>
      <c r="D380" s="232" t="s">
        <v>208</v>
      </c>
      <c r="E380" s="254" t="s">
        <v>19</v>
      </c>
      <c r="F380" s="255" t="s">
        <v>212</v>
      </c>
      <c r="G380" s="253"/>
      <c r="H380" s="256">
        <v>8</v>
      </c>
      <c r="I380" s="257"/>
      <c r="J380" s="253"/>
      <c r="K380" s="253"/>
      <c r="L380" s="258"/>
      <c r="M380" s="259"/>
      <c r="N380" s="260"/>
      <c r="O380" s="260"/>
      <c r="P380" s="260"/>
      <c r="Q380" s="260"/>
      <c r="R380" s="260"/>
      <c r="S380" s="260"/>
      <c r="T380" s="261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2" t="s">
        <v>208</v>
      </c>
      <c r="AU380" s="262" t="s">
        <v>82</v>
      </c>
      <c r="AV380" s="15" t="s">
        <v>144</v>
      </c>
      <c r="AW380" s="15" t="s">
        <v>33</v>
      </c>
      <c r="AX380" s="15" t="s">
        <v>80</v>
      </c>
      <c r="AY380" s="262" t="s">
        <v>130</v>
      </c>
    </row>
    <row r="381" s="2" customFormat="1" ht="16.5" customHeight="1">
      <c r="A381" s="41"/>
      <c r="B381" s="42"/>
      <c r="C381" s="263" t="s">
        <v>556</v>
      </c>
      <c r="D381" s="263" t="s">
        <v>213</v>
      </c>
      <c r="E381" s="264" t="s">
        <v>532</v>
      </c>
      <c r="F381" s="265" t="s">
        <v>533</v>
      </c>
      <c r="G381" s="266" t="s">
        <v>162</v>
      </c>
      <c r="H381" s="267">
        <v>4</v>
      </c>
      <c r="I381" s="268"/>
      <c r="J381" s="269">
        <f>ROUND(I381*H381,2)</f>
        <v>0</v>
      </c>
      <c r="K381" s="265" t="s">
        <v>200</v>
      </c>
      <c r="L381" s="270"/>
      <c r="M381" s="271" t="s">
        <v>19</v>
      </c>
      <c r="N381" s="272" t="s">
        <v>43</v>
      </c>
      <c r="O381" s="87"/>
      <c r="P381" s="208">
        <f>O381*H381</f>
        <v>0</v>
      </c>
      <c r="Q381" s="208">
        <v>0.00148</v>
      </c>
      <c r="R381" s="208">
        <f>Q381*H381</f>
        <v>0.0059199999999999999</v>
      </c>
      <c r="S381" s="208">
        <v>0</v>
      </c>
      <c r="T381" s="209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0" t="s">
        <v>306</v>
      </c>
      <c r="AT381" s="210" t="s">
        <v>213</v>
      </c>
      <c r="AU381" s="210" t="s">
        <v>82</v>
      </c>
      <c r="AY381" s="20" t="s">
        <v>130</v>
      </c>
      <c r="BE381" s="211">
        <f>IF(N381="základní",J381,0)</f>
        <v>0</v>
      </c>
      <c r="BF381" s="211">
        <f>IF(N381="snížená",J381,0)</f>
        <v>0</v>
      </c>
      <c r="BG381" s="211">
        <f>IF(N381="zákl. přenesená",J381,0)</f>
        <v>0</v>
      </c>
      <c r="BH381" s="211">
        <f>IF(N381="sníž. přenesená",J381,0)</f>
        <v>0</v>
      </c>
      <c r="BI381" s="211">
        <f>IF(N381="nulová",J381,0)</f>
        <v>0</v>
      </c>
      <c r="BJ381" s="20" t="s">
        <v>80</v>
      </c>
      <c r="BK381" s="211">
        <f>ROUND(I381*H381,2)</f>
        <v>0</v>
      </c>
      <c r="BL381" s="20" t="s">
        <v>285</v>
      </c>
      <c r="BM381" s="210" t="s">
        <v>795</v>
      </c>
    </row>
    <row r="382" s="13" customFormat="1">
      <c r="A382" s="13"/>
      <c r="B382" s="230"/>
      <c r="C382" s="231"/>
      <c r="D382" s="232" t="s">
        <v>208</v>
      </c>
      <c r="E382" s="233" t="s">
        <v>19</v>
      </c>
      <c r="F382" s="234" t="s">
        <v>217</v>
      </c>
      <c r="G382" s="231"/>
      <c r="H382" s="233" t="s">
        <v>19</v>
      </c>
      <c r="I382" s="235"/>
      <c r="J382" s="231"/>
      <c r="K382" s="231"/>
      <c r="L382" s="236"/>
      <c r="M382" s="237"/>
      <c r="N382" s="238"/>
      <c r="O382" s="238"/>
      <c r="P382" s="238"/>
      <c r="Q382" s="238"/>
      <c r="R382" s="238"/>
      <c r="S382" s="238"/>
      <c r="T382" s="239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0" t="s">
        <v>208</v>
      </c>
      <c r="AU382" s="240" t="s">
        <v>82</v>
      </c>
      <c r="AV382" s="13" t="s">
        <v>80</v>
      </c>
      <c r="AW382" s="13" t="s">
        <v>33</v>
      </c>
      <c r="AX382" s="13" t="s">
        <v>72</v>
      </c>
      <c r="AY382" s="240" t="s">
        <v>130</v>
      </c>
    </row>
    <row r="383" s="14" customFormat="1">
      <c r="A383" s="14"/>
      <c r="B383" s="241"/>
      <c r="C383" s="242"/>
      <c r="D383" s="232" t="s">
        <v>208</v>
      </c>
      <c r="E383" s="243" t="s">
        <v>19</v>
      </c>
      <c r="F383" s="244" t="s">
        <v>691</v>
      </c>
      <c r="G383" s="242"/>
      <c r="H383" s="245">
        <v>4</v>
      </c>
      <c r="I383" s="246"/>
      <c r="J383" s="242"/>
      <c r="K383" s="242"/>
      <c r="L383" s="247"/>
      <c r="M383" s="248"/>
      <c r="N383" s="249"/>
      <c r="O383" s="249"/>
      <c r="P383" s="249"/>
      <c r="Q383" s="249"/>
      <c r="R383" s="249"/>
      <c r="S383" s="249"/>
      <c r="T383" s="250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1" t="s">
        <v>208</v>
      </c>
      <c r="AU383" s="251" t="s">
        <v>82</v>
      </c>
      <c r="AV383" s="14" t="s">
        <v>82</v>
      </c>
      <c r="AW383" s="14" t="s">
        <v>33</v>
      </c>
      <c r="AX383" s="14" t="s">
        <v>72</v>
      </c>
      <c r="AY383" s="251" t="s">
        <v>130</v>
      </c>
    </row>
    <row r="384" s="15" customFormat="1">
      <c r="A384" s="15"/>
      <c r="B384" s="252"/>
      <c r="C384" s="253"/>
      <c r="D384" s="232" t="s">
        <v>208</v>
      </c>
      <c r="E384" s="254" t="s">
        <v>19</v>
      </c>
      <c r="F384" s="255" t="s">
        <v>212</v>
      </c>
      <c r="G384" s="253"/>
      <c r="H384" s="256">
        <v>4</v>
      </c>
      <c r="I384" s="257"/>
      <c r="J384" s="253"/>
      <c r="K384" s="253"/>
      <c r="L384" s="258"/>
      <c r="M384" s="259"/>
      <c r="N384" s="260"/>
      <c r="O384" s="260"/>
      <c r="P384" s="260"/>
      <c r="Q384" s="260"/>
      <c r="R384" s="260"/>
      <c r="S384" s="260"/>
      <c r="T384" s="261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2" t="s">
        <v>208</v>
      </c>
      <c r="AU384" s="262" t="s">
        <v>82</v>
      </c>
      <c r="AV384" s="15" t="s">
        <v>144</v>
      </c>
      <c r="AW384" s="15" t="s">
        <v>33</v>
      </c>
      <c r="AX384" s="15" t="s">
        <v>80</v>
      </c>
      <c r="AY384" s="262" t="s">
        <v>130</v>
      </c>
    </row>
    <row r="385" s="2" customFormat="1" ht="16.5" customHeight="1">
      <c r="A385" s="41"/>
      <c r="B385" s="42"/>
      <c r="C385" s="263" t="s">
        <v>564</v>
      </c>
      <c r="D385" s="263" t="s">
        <v>213</v>
      </c>
      <c r="E385" s="264" t="s">
        <v>536</v>
      </c>
      <c r="F385" s="265" t="s">
        <v>537</v>
      </c>
      <c r="G385" s="266" t="s">
        <v>162</v>
      </c>
      <c r="H385" s="267">
        <v>4</v>
      </c>
      <c r="I385" s="268"/>
      <c r="J385" s="269">
        <f>ROUND(I385*H385,2)</f>
        <v>0</v>
      </c>
      <c r="K385" s="265" t="s">
        <v>200</v>
      </c>
      <c r="L385" s="270"/>
      <c r="M385" s="271" t="s">
        <v>19</v>
      </c>
      <c r="N385" s="272" t="s">
        <v>43</v>
      </c>
      <c r="O385" s="87"/>
      <c r="P385" s="208">
        <f>O385*H385</f>
        <v>0</v>
      </c>
      <c r="Q385" s="208">
        <v>0.00247</v>
      </c>
      <c r="R385" s="208">
        <f>Q385*H385</f>
        <v>0.0098799999999999999</v>
      </c>
      <c r="S385" s="208">
        <v>0</v>
      </c>
      <c r="T385" s="209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0" t="s">
        <v>306</v>
      </c>
      <c r="AT385" s="210" t="s">
        <v>213</v>
      </c>
      <c r="AU385" s="210" t="s">
        <v>82</v>
      </c>
      <c r="AY385" s="20" t="s">
        <v>130</v>
      </c>
      <c r="BE385" s="211">
        <f>IF(N385="základní",J385,0)</f>
        <v>0</v>
      </c>
      <c r="BF385" s="211">
        <f>IF(N385="snížená",J385,0)</f>
        <v>0</v>
      </c>
      <c r="BG385" s="211">
        <f>IF(N385="zákl. přenesená",J385,0)</f>
        <v>0</v>
      </c>
      <c r="BH385" s="211">
        <f>IF(N385="sníž. přenesená",J385,0)</f>
        <v>0</v>
      </c>
      <c r="BI385" s="211">
        <f>IF(N385="nulová",J385,0)</f>
        <v>0</v>
      </c>
      <c r="BJ385" s="20" t="s">
        <v>80</v>
      </c>
      <c r="BK385" s="211">
        <f>ROUND(I385*H385,2)</f>
        <v>0</v>
      </c>
      <c r="BL385" s="20" t="s">
        <v>285</v>
      </c>
      <c r="BM385" s="210" t="s">
        <v>796</v>
      </c>
    </row>
    <row r="386" s="13" customFormat="1">
      <c r="A386" s="13"/>
      <c r="B386" s="230"/>
      <c r="C386" s="231"/>
      <c r="D386" s="232" t="s">
        <v>208</v>
      </c>
      <c r="E386" s="233" t="s">
        <v>19</v>
      </c>
      <c r="F386" s="234" t="s">
        <v>217</v>
      </c>
      <c r="G386" s="231"/>
      <c r="H386" s="233" t="s">
        <v>19</v>
      </c>
      <c r="I386" s="235"/>
      <c r="J386" s="231"/>
      <c r="K386" s="231"/>
      <c r="L386" s="236"/>
      <c r="M386" s="237"/>
      <c r="N386" s="238"/>
      <c r="O386" s="238"/>
      <c r="P386" s="238"/>
      <c r="Q386" s="238"/>
      <c r="R386" s="238"/>
      <c r="S386" s="238"/>
      <c r="T386" s="239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0" t="s">
        <v>208</v>
      </c>
      <c r="AU386" s="240" t="s">
        <v>82</v>
      </c>
      <c r="AV386" s="13" t="s">
        <v>80</v>
      </c>
      <c r="AW386" s="13" t="s">
        <v>33</v>
      </c>
      <c r="AX386" s="13" t="s">
        <v>72</v>
      </c>
      <c r="AY386" s="240" t="s">
        <v>130</v>
      </c>
    </row>
    <row r="387" s="14" customFormat="1">
      <c r="A387" s="14"/>
      <c r="B387" s="241"/>
      <c r="C387" s="242"/>
      <c r="D387" s="232" t="s">
        <v>208</v>
      </c>
      <c r="E387" s="243" t="s">
        <v>19</v>
      </c>
      <c r="F387" s="244" t="s">
        <v>691</v>
      </c>
      <c r="G387" s="242"/>
      <c r="H387" s="245">
        <v>4</v>
      </c>
      <c r="I387" s="246"/>
      <c r="J387" s="242"/>
      <c r="K387" s="242"/>
      <c r="L387" s="247"/>
      <c r="M387" s="248"/>
      <c r="N387" s="249"/>
      <c r="O387" s="249"/>
      <c r="P387" s="249"/>
      <c r="Q387" s="249"/>
      <c r="R387" s="249"/>
      <c r="S387" s="249"/>
      <c r="T387" s="25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1" t="s">
        <v>208</v>
      </c>
      <c r="AU387" s="251" t="s">
        <v>82</v>
      </c>
      <c r="AV387" s="14" t="s">
        <v>82</v>
      </c>
      <c r="AW387" s="14" t="s">
        <v>33</v>
      </c>
      <c r="AX387" s="14" t="s">
        <v>72</v>
      </c>
      <c r="AY387" s="251" t="s">
        <v>130</v>
      </c>
    </row>
    <row r="388" s="15" customFormat="1">
      <c r="A388" s="15"/>
      <c r="B388" s="252"/>
      <c r="C388" s="253"/>
      <c r="D388" s="232" t="s">
        <v>208</v>
      </c>
      <c r="E388" s="254" t="s">
        <v>19</v>
      </c>
      <c r="F388" s="255" t="s">
        <v>212</v>
      </c>
      <c r="G388" s="253"/>
      <c r="H388" s="256">
        <v>4</v>
      </c>
      <c r="I388" s="257"/>
      <c r="J388" s="253"/>
      <c r="K388" s="253"/>
      <c r="L388" s="258"/>
      <c r="M388" s="259"/>
      <c r="N388" s="260"/>
      <c r="O388" s="260"/>
      <c r="P388" s="260"/>
      <c r="Q388" s="260"/>
      <c r="R388" s="260"/>
      <c r="S388" s="260"/>
      <c r="T388" s="261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2" t="s">
        <v>208</v>
      </c>
      <c r="AU388" s="262" t="s">
        <v>82</v>
      </c>
      <c r="AV388" s="15" t="s">
        <v>144</v>
      </c>
      <c r="AW388" s="15" t="s">
        <v>33</v>
      </c>
      <c r="AX388" s="15" t="s">
        <v>80</v>
      </c>
      <c r="AY388" s="262" t="s">
        <v>130</v>
      </c>
    </row>
    <row r="389" s="2" customFormat="1" ht="16.5" customHeight="1">
      <c r="A389" s="41"/>
      <c r="B389" s="42"/>
      <c r="C389" s="199" t="s">
        <v>572</v>
      </c>
      <c r="D389" s="199" t="s">
        <v>131</v>
      </c>
      <c r="E389" s="200" t="s">
        <v>540</v>
      </c>
      <c r="F389" s="201" t="s">
        <v>541</v>
      </c>
      <c r="G389" s="202" t="s">
        <v>162</v>
      </c>
      <c r="H389" s="203">
        <v>21</v>
      </c>
      <c r="I389" s="204"/>
      <c r="J389" s="205">
        <f>ROUND(I389*H389,2)</f>
        <v>0</v>
      </c>
      <c r="K389" s="201" t="s">
        <v>19</v>
      </c>
      <c r="L389" s="47"/>
      <c r="M389" s="206" t="s">
        <v>19</v>
      </c>
      <c r="N389" s="207" t="s">
        <v>43</v>
      </c>
      <c r="O389" s="87"/>
      <c r="P389" s="208">
        <f>O389*H389</f>
        <v>0</v>
      </c>
      <c r="Q389" s="208">
        <v>0</v>
      </c>
      <c r="R389" s="208">
        <f>Q389*H389</f>
        <v>0</v>
      </c>
      <c r="S389" s="208">
        <v>0</v>
      </c>
      <c r="T389" s="209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0" t="s">
        <v>285</v>
      </c>
      <c r="AT389" s="210" t="s">
        <v>131</v>
      </c>
      <c r="AU389" s="210" t="s">
        <v>82</v>
      </c>
      <c r="AY389" s="20" t="s">
        <v>130</v>
      </c>
      <c r="BE389" s="211">
        <f>IF(N389="základní",J389,0)</f>
        <v>0</v>
      </c>
      <c r="BF389" s="211">
        <f>IF(N389="snížená",J389,0)</f>
        <v>0</v>
      </c>
      <c r="BG389" s="211">
        <f>IF(N389="zákl. přenesená",J389,0)</f>
        <v>0</v>
      </c>
      <c r="BH389" s="211">
        <f>IF(N389="sníž. přenesená",J389,0)</f>
        <v>0</v>
      </c>
      <c r="BI389" s="211">
        <f>IF(N389="nulová",J389,0)</f>
        <v>0</v>
      </c>
      <c r="BJ389" s="20" t="s">
        <v>80</v>
      </c>
      <c r="BK389" s="211">
        <f>ROUND(I389*H389,2)</f>
        <v>0</v>
      </c>
      <c r="BL389" s="20" t="s">
        <v>285</v>
      </c>
      <c r="BM389" s="210" t="s">
        <v>797</v>
      </c>
    </row>
    <row r="390" s="13" customFormat="1">
      <c r="A390" s="13"/>
      <c r="B390" s="230"/>
      <c r="C390" s="231"/>
      <c r="D390" s="232" t="s">
        <v>208</v>
      </c>
      <c r="E390" s="233" t="s">
        <v>19</v>
      </c>
      <c r="F390" s="234" t="s">
        <v>529</v>
      </c>
      <c r="G390" s="231"/>
      <c r="H390" s="233" t="s">
        <v>19</v>
      </c>
      <c r="I390" s="235"/>
      <c r="J390" s="231"/>
      <c r="K390" s="231"/>
      <c r="L390" s="236"/>
      <c r="M390" s="237"/>
      <c r="N390" s="238"/>
      <c r="O390" s="238"/>
      <c r="P390" s="238"/>
      <c r="Q390" s="238"/>
      <c r="R390" s="238"/>
      <c r="S390" s="238"/>
      <c r="T390" s="23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0" t="s">
        <v>208</v>
      </c>
      <c r="AU390" s="240" t="s">
        <v>82</v>
      </c>
      <c r="AV390" s="13" t="s">
        <v>80</v>
      </c>
      <c r="AW390" s="13" t="s">
        <v>33</v>
      </c>
      <c r="AX390" s="13" t="s">
        <v>72</v>
      </c>
      <c r="AY390" s="240" t="s">
        <v>130</v>
      </c>
    </row>
    <row r="391" s="14" customFormat="1">
      <c r="A391" s="14"/>
      <c r="B391" s="241"/>
      <c r="C391" s="242"/>
      <c r="D391" s="232" t="s">
        <v>208</v>
      </c>
      <c r="E391" s="243" t="s">
        <v>19</v>
      </c>
      <c r="F391" s="244" t="s">
        <v>798</v>
      </c>
      <c r="G391" s="242"/>
      <c r="H391" s="245">
        <v>8</v>
      </c>
      <c r="I391" s="246"/>
      <c r="J391" s="242"/>
      <c r="K391" s="242"/>
      <c r="L391" s="247"/>
      <c r="M391" s="248"/>
      <c r="N391" s="249"/>
      <c r="O391" s="249"/>
      <c r="P391" s="249"/>
      <c r="Q391" s="249"/>
      <c r="R391" s="249"/>
      <c r="S391" s="249"/>
      <c r="T391" s="25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1" t="s">
        <v>208</v>
      </c>
      <c r="AU391" s="251" t="s">
        <v>82</v>
      </c>
      <c r="AV391" s="14" t="s">
        <v>82</v>
      </c>
      <c r="AW391" s="14" t="s">
        <v>33</v>
      </c>
      <c r="AX391" s="14" t="s">
        <v>72</v>
      </c>
      <c r="AY391" s="251" t="s">
        <v>130</v>
      </c>
    </row>
    <row r="392" s="13" customFormat="1">
      <c r="A392" s="13"/>
      <c r="B392" s="230"/>
      <c r="C392" s="231"/>
      <c r="D392" s="232" t="s">
        <v>208</v>
      </c>
      <c r="E392" s="233" t="s">
        <v>19</v>
      </c>
      <c r="F392" s="234" t="s">
        <v>799</v>
      </c>
      <c r="G392" s="231"/>
      <c r="H392" s="233" t="s">
        <v>19</v>
      </c>
      <c r="I392" s="235"/>
      <c r="J392" s="231"/>
      <c r="K392" s="231"/>
      <c r="L392" s="236"/>
      <c r="M392" s="237"/>
      <c r="N392" s="238"/>
      <c r="O392" s="238"/>
      <c r="P392" s="238"/>
      <c r="Q392" s="238"/>
      <c r="R392" s="238"/>
      <c r="S392" s="238"/>
      <c r="T392" s="23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0" t="s">
        <v>208</v>
      </c>
      <c r="AU392" s="240" t="s">
        <v>82</v>
      </c>
      <c r="AV392" s="13" t="s">
        <v>80</v>
      </c>
      <c r="AW392" s="13" t="s">
        <v>33</v>
      </c>
      <c r="AX392" s="13" t="s">
        <v>72</v>
      </c>
      <c r="AY392" s="240" t="s">
        <v>130</v>
      </c>
    </row>
    <row r="393" s="14" customFormat="1">
      <c r="A393" s="14"/>
      <c r="B393" s="241"/>
      <c r="C393" s="242"/>
      <c r="D393" s="232" t="s">
        <v>208</v>
      </c>
      <c r="E393" s="243" t="s">
        <v>19</v>
      </c>
      <c r="F393" s="244" t="s">
        <v>709</v>
      </c>
      <c r="G393" s="242"/>
      <c r="H393" s="245">
        <v>13</v>
      </c>
      <c r="I393" s="246"/>
      <c r="J393" s="242"/>
      <c r="K393" s="242"/>
      <c r="L393" s="247"/>
      <c r="M393" s="248"/>
      <c r="N393" s="249"/>
      <c r="O393" s="249"/>
      <c r="P393" s="249"/>
      <c r="Q393" s="249"/>
      <c r="R393" s="249"/>
      <c r="S393" s="249"/>
      <c r="T393" s="25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1" t="s">
        <v>208</v>
      </c>
      <c r="AU393" s="251" t="s">
        <v>82</v>
      </c>
      <c r="AV393" s="14" t="s">
        <v>82</v>
      </c>
      <c r="AW393" s="14" t="s">
        <v>33</v>
      </c>
      <c r="AX393" s="14" t="s">
        <v>72</v>
      </c>
      <c r="AY393" s="251" t="s">
        <v>130</v>
      </c>
    </row>
    <row r="394" s="15" customFormat="1">
      <c r="A394" s="15"/>
      <c r="B394" s="252"/>
      <c r="C394" s="253"/>
      <c r="D394" s="232" t="s">
        <v>208</v>
      </c>
      <c r="E394" s="254" t="s">
        <v>19</v>
      </c>
      <c r="F394" s="255" t="s">
        <v>212</v>
      </c>
      <c r="G394" s="253"/>
      <c r="H394" s="256">
        <v>21</v>
      </c>
      <c r="I394" s="257"/>
      <c r="J394" s="253"/>
      <c r="K394" s="253"/>
      <c r="L394" s="258"/>
      <c r="M394" s="259"/>
      <c r="N394" s="260"/>
      <c r="O394" s="260"/>
      <c r="P394" s="260"/>
      <c r="Q394" s="260"/>
      <c r="R394" s="260"/>
      <c r="S394" s="260"/>
      <c r="T394" s="261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2" t="s">
        <v>208</v>
      </c>
      <c r="AU394" s="262" t="s">
        <v>82</v>
      </c>
      <c r="AV394" s="15" t="s">
        <v>144</v>
      </c>
      <c r="AW394" s="15" t="s">
        <v>33</v>
      </c>
      <c r="AX394" s="15" t="s">
        <v>80</v>
      </c>
      <c r="AY394" s="262" t="s">
        <v>130</v>
      </c>
    </row>
    <row r="395" s="2" customFormat="1" ht="24.15" customHeight="1">
      <c r="A395" s="41"/>
      <c r="B395" s="42"/>
      <c r="C395" s="199" t="s">
        <v>195</v>
      </c>
      <c r="D395" s="199" t="s">
        <v>131</v>
      </c>
      <c r="E395" s="200" t="s">
        <v>800</v>
      </c>
      <c r="F395" s="201" t="s">
        <v>801</v>
      </c>
      <c r="G395" s="202" t="s">
        <v>443</v>
      </c>
      <c r="H395" s="284"/>
      <c r="I395" s="204"/>
      <c r="J395" s="205">
        <f>ROUND(I395*H395,2)</f>
        <v>0</v>
      </c>
      <c r="K395" s="201" t="s">
        <v>200</v>
      </c>
      <c r="L395" s="47"/>
      <c r="M395" s="206" t="s">
        <v>19</v>
      </c>
      <c r="N395" s="207" t="s">
        <v>43</v>
      </c>
      <c r="O395" s="87"/>
      <c r="P395" s="208">
        <f>O395*H395</f>
        <v>0</v>
      </c>
      <c r="Q395" s="208">
        <v>0</v>
      </c>
      <c r="R395" s="208">
        <f>Q395*H395</f>
        <v>0</v>
      </c>
      <c r="S395" s="208">
        <v>0</v>
      </c>
      <c r="T395" s="209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0" t="s">
        <v>285</v>
      </c>
      <c r="AT395" s="210" t="s">
        <v>131</v>
      </c>
      <c r="AU395" s="210" t="s">
        <v>82</v>
      </c>
      <c r="AY395" s="20" t="s">
        <v>130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20" t="s">
        <v>80</v>
      </c>
      <c r="BK395" s="211">
        <f>ROUND(I395*H395,2)</f>
        <v>0</v>
      </c>
      <c r="BL395" s="20" t="s">
        <v>285</v>
      </c>
      <c r="BM395" s="210" t="s">
        <v>802</v>
      </c>
    </row>
    <row r="396" s="2" customFormat="1">
      <c r="A396" s="41"/>
      <c r="B396" s="42"/>
      <c r="C396" s="43"/>
      <c r="D396" s="225" t="s">
        <v>202</v>
      </c>
      <c r="E396" s="43"/>
      <c r="F396" s="226" t="s">
        <v>803</v>
      </c>
      <c r="G396" s="43"/>
      <c r="H396" s="43"/>
      <c r="I396" s="227"/>
      <c r="J396" s="43"/>
      <c r="K396" s="43"/>
      <c r="L396" s="47"/>
      <c r="M396" s="228"/>
      <c r="N396" s="229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202</v>
      </c>
      <c r="AU396" s="20" t="s">
        <v>82</v>
      </c>
    </row>
    <row r="397" s="11" customFormat="1" ht="22.8" customHeight="1">
      <c r="A397" s="11"/>
      <c r="B397" s="185"/>
      <c r="C397" s="186"/>
      <c r="D397" s="187" t="s">
        <v>71</v>
      </c>
      <c r="E397" s="223" t="s">
        <v>549</v>
      </c>
      <c r="F397" s="223" t="s">
        <v>550</v>
      </c>
      <c r="G397" s="186"/>
      <c r="H397" s="186"/>
      <c r="I397" s="189"/>
      <c r="J397" s="224">
        <f>BK397</f>
        <v>0</v>
      </c>
      <c r="K397" s="186"/>
      <c r="L397" s="191"/>
      <c r="M397" s="192"/>
      <c r="N397" s="193"/>
      <c r="O397" s="193"/>
      <c r="P397" s="194">
        <f>SUM(P398:P415)</f>
        <v>0</v>
      </c>
      <c r="Q397" s="193"/>
      <c r="R397" s="194">
        <f>SUM(R398:R415)</f>
        <v>0.064427999999999999</v>
      </c>
      <c r="S397" s="193"/>
      <c r="T397" s="195">
        <f>SUM(T398:T415)</f>
        <v>0.095107999999999998</v>
      </c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R397" s="196" t="s">
        <v>82</v>
      </c>
      <c r="AT397" s="197" t="s">
        <v>71</v>
      </c>
      <c r="AU397" s="197" t="s">
        <v>80</v>
      </c>
      <c r="AY397" s="196" t="s">
        <v>130</v>
      </c>
      <c r="BK397" s="198">
        <f>SUM(BK398:BK415)</f>
        <v>0</v>
      </c>
    </row>
    <row r="398" s="2" customFormat="1" ht="24.15" customHeight="1">
      <c r="A398" s="41"/>
      <c r="B398" s="42"/>
      <c r="C398" s="199" t="s">
        <v>584</v>
      </c>
      <c r="D398" s="199" t="s">
        <v>131</v>
      </c>
      <c r="E398" s="200" t="s">
        <v>552</v>
      </c>
      <c r="F398" s="201" t="s">
        <v>553</v>
      </c>
      <c r="G398" s="202" t="s">
        <v>554</v>
      </c>
      <c r="H398" s="203">
        <v>1</v>
      </c>
      <c r="I398" s="204"/>
      <c r="J398" s="205">
        <f>ROUND(I398*H398,2)</f>
        <v>0</v>
      </c>
      <c r="K398" s="201" t="s">
        <v>19</v>
      </c>
      <c r="L398" s="47"/>
      <c r="M398" s="206" t="s">
        <v>19</v>
      </c>
      <c r="N398" s="207" t="s">
        <v>43</v>
      </c>
      <c r="O398" s="87"/>
      <c r="P398" s="208">
        <f>O398*H398</f>
        <v>0</v>
      </c>
      <c r="Q398" s="208">
        <v>0</v>
      </c>
      <c r="R398" s="208">
        <f>Q398*H398</f>
        <v>0</v>
      </c>
      <c r="S398" s="208">
        <v>0</v>
      </c>
      <c r="T398" s="209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0" t="s">
        <v>285</v>
      </c>
      <c r="AT398" s="210" t="s">
        <v>131</v>
      </c>
      <c r="AU398" s="210" t="s">
        <v>82</v>
      </c>
      <c r="AY398" s="20" t="s">
        <v>130</v>
      </c>
      <c r="BE398" s="211">
        <f>IF(N398="základní",J398,0)</f>
        <v>0</v>
      </c>
      <c r="BF398" s="211">
        <f>IF(N398="snížená",J398,0)</f>
        <v>0</v>
      </c>
      <c r="BG398" s="211">
        <f>IF(N398="zákl. přenesená",J398,0)</f>
        <v>0</v>
      </c>
      <c r="BH398" s="211">
        <f>IF(N398="sníž. přenesená",J398,0)</f>
        <v>0</v>
      </c>
      <c r="BI398" s="211">
        <f>IF(N398="nulová",J398,0)</f>
        <v>0</v>
      </c>
      <c r="BJ398" s="20" t="s">
        <v>80</v>
      </c>
      <c r="BK398" s="211">
        <f>ROUND(I398*H398,2)</f>
        <v>0</v>
      </c>
      <c r="BL398" s="20" t="s">
        <v>285</v>
      </c>
      <c r="BM398" s="210" t="s">
        <v>804</v>
      </c>
    </row>
    <row r="399" s="2" customFormat="1" ht="16.5" customHeight="1">
      <c r="A399" s="41"/>
      <c r="B399" s="42"/>
      <c r="C399" s="199" t="s">
        <v>591</v>
      </c>
      <c r="D399" s="199" t="s">
        <v>131</v>
      </c>
      <c r="E399" s="200" t="s">
        <v>557</v>
      </c>
      <c r="F399" s="201" t="s">
        <v>558</v>
      </c>
      <c r="G399" s="202" t="s">
        <v>328</v>
      </c>
      <c r="H399" s="203">
        <v>153.40000000000001</v>
      </c>
      <c r="I399" s="204"/>
      <c r="J399" s="205">
        <f>ROUND(I399*H399,2)</f>
        <v>0</v>
      </c>
      <c r="K399" s="201" t="s">
        <v>200</v>
      </c>
      <c r="L399" s="47"/>
      <c r="M399" s="206" t="s">
        <v>19</v>
      </c>
      <c r="N399" s="207" t="s">
        <v>43</v>
      </c>
      <c r="O399" s="87"/>
      <c r="P399" s="208">
        <f>O399*H399</f>
        <v>0</v>
      </c>
      <c r="Q399" s="208">
        <v>0</v>
      </c>
      <c r="R399" s="208">
        <f>Q399*H399</f>
        <v>0</v>
      </c>
      <c r="S399" s="208">
        <v>0</v>
      </c>
      <c r="T399" s="209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0" t="s">
        <v>285</v>
      </c>
      <c r="AT399" s="210" t="s">
        <v>131</v>
      </c>
      <c r="AU399" s="210" t="s">
        <v>82</v>
      </c>
      <c r="AY399" s="20" t="s">
        <v>130</v>
      </c>
      <c r="BE399" s="211">
        <f>IF(N399="základní",J399,0)</f>
        <v>0</v>
      </c>
      <c r="BF399" s="211">
        <f>IF(N399="snížená",J399,0)</f>
        <v>0</v>
      </c>
      <c r="BG399" s="211">
        <f>IF(N399="zákl. přenesená",J399,0)</f>
        <v>0</v>
      </c>
      <c r="BH399" s="211">
        <f>IF(N399="sníž. přenesená",J399,0)</f>
        <v>0</v>
      </c>
      <c r="BI399" s="211">
        <f>IF(N399="nulová",J399,0)</f>
        <v>0</v>
      </c>
      <c r="BJ399" s="20" t="s">
        <v>80</v>
      </c>
      <c r="BK399" s="211">
        <f>ROUND(I399*H399,2)</f>
        <v>0</v>
      </c>
      <c r="BL399" s="20" t="s">
        <v>285</v>
      </c>
      <c r="BM399" s="210" t="s">
        <v>805</v>
      </c>
    </row>
    <row r="400" s="2" customFormat="1">
      <c r="A400" s="41"/>
      <c r="B400" s="42"/>
      <c r="C400" s="43"/>
      <c r="D400" s="225" t="s">
        <v>202</v>
      </c>
      <c r="E400" s="43"/>
      <c r="F400" s="226" t="s">
        <v>560</v>
      </c>
      <c r="G400" s="43"/>
      <c r="H400" s="43"/>
      <c r="I400" s="227"/>
      <c r="J400" s="43"/>
      <c r="K400" s="43"/>
      <c r="L400" s="47"/>
      <c r="M400" s="228"/>
      <c r="N400" s="229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202</v>
      </c>
      <c r="AU400" s="20" t="s">
        <v>82</v>
      </c>
    </row>
    <row r="401" s="13" customFormat="1">
      <c r="A401" s="13"/>
      <c r="B401" s="230"/>
      <c r="C401" s="231"/>
      <c r="D401" s="232" t="s">
        <v>208</v>
      </c>
      <c r="E401" s="233" t="s">
        <v>19</v>
      </c>
      <c r="F401" s="234" t="s">
        <v>806</v>
      </c>
      <c r="G401" s="231"/>
      <c r="H401" s="233" t="s">
        <v>19</v>
      </c>
      <c r="I401" s="235"/>
      <c r="J401" s="231"/>
      <c r="K401" s="231"/>
      <c r="L401" s="236"/>
      <c r="M401" s="237"/>
      <c r="N401" s="238"/>
      <c r="O401" s="238"/>
      <c r="P401" s="238"/>
      <c r="Q401" s="238"/>
      <c r="R401" s="238"/>
      <c r="S401" s="238"/>
      <c r="T401" s="23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0" t="s">
        <v>208</v>
      </c>
      <c r="AU401" s="240" t="s">
        <v>82</v>
      </c>
      <c r="AV401" s="13" t="s">
        <v>80</v>
      </c>
      <c r="AW401" s="13" t="s">
        <v>33</v>
      </c>
      <c r="AX401" s="13" t="s">
        <v>72</v>
      </c>
      <c r="AY401" s="240" t="s">
        <v>130</v>
      </c>
    </row>
    <row r="402" s="14" customFormat="1">
      <c r="A402" s="14"/>
      <c r="B402" s="241"/>
      <c r="C402" s="242"/>
      <c r="D402" s="232" t="s">
        <v>208</v>
      </c>
      <c r="E402" s="243" t="s">
        <v>19</v>
      </c>
      <c r="F402" s="244" t="s">
        <v>807</v>
      </c>
      <c r="G402" s="242"/>
      <c r="H402" s="245">
        <v>153.40000000000001</v>
      </c>
      <c r="I402" s="246"/>
      <c r="J402" s="242"/>
      <c r="K402" s="242"/>
      <c r="L402" s="247"/>
      <c r="M402" s="248"/>
      <c r="N402" s="249"/>
      <c r="O402" s="249"/>
      <c r="P402" s="249"/>
      <c r="Q402" s="249"/>
      <c r="R402" s="249"/>
      <c r="S402" s="249"/>
      <c r="T402" s="250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1" t="s">
        <v>208</v>
      </c>
      <c r="AU402" s="251" t="s">
        <v>82</v>
      </c>
      <c r="AV402" s="14" t="s">
        <v>82</v>
      </c>
      <c r="AW402" s="14" t="s">
        <v>33</v>
      </c>
      <c r="AX402" s="14" t="s">
        <v>72</v>
      </c>
      <c r="AY402" s="251" t="s">
        <v>130</v>
      </c>
    </row>
    <row r="403" s="15" customFormat="1">
      <c r="A403" s="15"/>
      <c r="B403" s="252"/>
      <c r="C403" s="253"/>
      <c r="D403" s="232" t="s">
        <v>208</v>
      </c>
      <c r="E403" s="254" t="s">
        <v>19</v>
      </c>
      <c r="F403" s="255" t="s">
        <v>212</v>
      </c>
      <c r="G403" s="253"/>
      <c r="H403" s="256">
        <v>153.40000000000001</v>
      </c>
      <c r="I403" s="257"/>
      <c r="J403" s="253"/>
      <c r="K403" s="253"/>
      <c r="L403" s="258"/>
      <c r="M403" s="259"/>
      <c r="N403" s="260"/>
      <c r="O403" s="260"/>
      <c r="P403" s="260"/>
      <c r="Q403" s="260"/>
      <c r="R403" s="260"/>
      <c r="S403" s="260"/>
      <c r="T403" s="261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2" t="s">
        <v>208</v>
      </c>
      <c r="AU403" s="262" t="s">
        <v>82</v>
      </c>
      <c r="AV403" s="15" t="s">
        <v>144</v>
      </c>
      <c r="AW403" s="15" t="s">
        <v>33</v>
      </c>
      <c r="AX403" s="15" t="s">
        <v>80</v>
      </c>
      <c r="AY403" s="262" t="s">
        <v>130</v>
      </c>
    </row>
    <row r="404" s="2" customFormat="1" ht="16.5" customHeight="1">
      <c r="A404" s="41"/>
      <c r="B404" s="42"/>
      <c r="C404" s="263" t="s">
        <v>597</v>
      </c>
      <c r="D404" s="263" t="s">
        <v>213</v>
      </c>
      <c r="E404" s="264" t="s">
        <v>565</v>
      </c>
      <c r="F404" s="265" t="s">
        <v>566</v>
      </c>
      <c r="G404" s="266" t="s">
        <v>567</v>
      </c>
      <c r="H404" s="267">
        <v>64.427999999999997</v>
      </c>
      <c r="I404" s="268"/>
      <c r="J404" s="269">
        <f>ROUND(I404*H404,2)</f>
        <v>0</v>
      </c>
      <c r="K404" s="265" t="s">
        <v>200</v>
      </c>
      <c r="L404" s="270"/>
      <c r="M404" s="271" t="s">
        <v>19</v>
      </c>
      <c r="N404" s="272" t="s">
        <v>43</v>
      </c>
      <c r="O404" s="87"/>
      <c r="P404" s="208">
        <f>O404*H404</f>
        <v>0</v>
      </c>
      <c r="Q404" s="208">
        <v>0.001</v>
      </c>
      <c r="R404" s="208">
        <f>Q404*H404</f>
        <v>0.064427999999999999</v>
      </c>
      <c r="S404" s="208">
        <v>0</v>
      </c>
      <c r="T404" s="209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0" t="s">
        <v>306</v>
      </c>
      <c r="AT404" s="210" t="s">
        <v>213</v>
      </c>
      <c r="AU404" s="210" t="s">
        <v>82</v>
      </c>
      <c r="AY404" s="20" t="s">
        <v>130</v>
      </c>
      <c r="BE404" s="211">
        <f>IF(N404="základní",J404,0)</f>
        <v>0</v>
      </c>
      <c r="BF404" s="211">
        <f>IF(N404="snížená",J404,0)</f>
        <v>0</v>
      </c>
      <c r="BG404" s="211">
        <f>IF(N404="zákl. přenesená",J404,0)</f>
        <v>0</v>
      </c>
      <c r="BH404" s="211">
        <f>IF(N404="sníž. přenesená",J404,0)</f>
        <v>0</v>
      </c>
      <c r="BI404" s="211">
        <f>IF(N404="nulová",J404,0)</f>
        <v>0</v>
      </c>
      <c r="BJ404" s="20" t="s">
        <v>80</v>
      </c>
      <c r="BK404" s="211">
        <f>ROUND(I404*H404,2)</f>
        <v>0</v>
      </c>
      <c r="BL404" s="20" t="s">
        <v>285</v>
      </c>
      <c r="BM404" s="210" t="s">
        <v>808</v>
      </c>
    </row>
    <row r="405" s="13" customFormat="1">
      <c r="A405" s="13"/>
      <c r="B405" s="230"/>
      <c r="C405" s="231"/>
      <c r="D405" s="232" t="s">
        <v>208</v>
      </c>
      <c r="E405" s="233" t="s">
        <v>19</v>
      </c>
      <c r="F405" s="234" t="s">
        <v>569</v>
      </c>
      <c r="G405" s="231"/>
      <c r="H405" s="233" t="s">
        <v>19</v>
      </c>
      <c r="I405" s="235"/>
      <c r="J405" s="231"/>
      <c r="K405" s="231"/>
      <c r="L405" s="236"/>
      <c r="M405" s="237"/>
      <c r="N405" s="238"/>
      <c r="O405" s="238"/>
      <c r="P405" s="238"/>
      <c r="Q405" s="238"/>
      <c r="R405" s="238"/>
      <c r="S405" s="238"/>
      <c r="T405" s="239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0" t="s">
        <v>208</v>
      </c>
      <c r="AU405" s="240" t="s">
        <v>82</v>
      </c>
      <c r="AV405" s="13" t="s">
        <v>80</v>
      </c>
      <c r="AW405" s="13" t="s">
        <v>33</v>
      </c>
      <c r="AX405" s="13" t="s">
        <v>72</v>
      </c>
      <c r="AY405" s="240" t="s">
        <v>130</v>
      </c>
    </row>
    <row r="406" s="14" customFormat="1">
      <c r="A406" s="14"/>
      <c r="B406" s="241"/>
      <c r="C406" s="242"/>
      <c r="D406" s="232" t="s">
        <v>208</v>
      </c>
      <c r="E406" s="243" t="s">
        <v>19</v>
      </c>
      <c r="F406" s="244" t="s">
        <v>809</v>
      </c>
      <c r="G406" s="242"/>
      <c r="H406" s="245">
        <v>61.359999999999999</v>
      </c>
      <c r="I406" s="246"/>
      <c r="J406" s="242"/>
      <c r="K406" s="242"/>
      <c r="L406" s="247"/>
      <c r="M406" s="248"/>
      <c r="N406" s="249"/>
      <c r="O406" s="249"/>
      <c r="P406" s="249"/>
      <c r="Q406" s="249"/>
      <c r="R406" s="249"/>
      <c r="S406" s="249"/>
      <c r="T406" s="250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1" t="s">
        <v>208</v>
      </c>
      <c r="AU406" s="251" t="s">
        <v>82</v>
      </c>
      <c r="AV406" s="14" t="s">
        <v>82</v>
      </c>
      <c r="AW406" s="14" t="s">
        <v>33</v>
      </c>
      <c r="AX406" s="14" t="s">
        <v>72</v>
      </c>
      <c r="AY406" s="251" t="s">
        <v>130</v>
      </c>
    </row>
    <row r="407" s="15" customFormat="1">
      <c r="A407" s="15"/>
      <c r="B407" s="252"/>
      <c r="C407" s="253"/>
      <c r="D407" s="232" t="s">
        <v>208</v>
      </c>
      <c r="E407" s="254" t="s">
        <v>19</v>
      </c>
      <c r="F407" s="255" t="s">
        <v>212</v>
      </c>
      <c r="G407" s="253"/>
      <c r="H407" s="256">
        <v>61.359999999999999</v>
      </c>
      <c r="I407" s="257"/>
      <c r="J407" s="253"/>
      <c r="K407" s="253"/>
      <c r="L407" s="258"/>
      <c r="M407" s="259"/>
      <c r="N407" s="260"/>
      <c r="O407" s="260"/>
      <c r="P407" s="260"/>
      <c r="Q407" s="260"/>
      <c r="R407" s="260"/>
      <c r="S407" s="260"/>
      <c r="T407" s="261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2" t="s">
        <v>208</v>
      </c>
      <c r="AU407" s="262" t="s">
        <v>82</v>
      </c>
      <c r="AV407" s="15" t="s">
        <v>144</v>
      </c>
      <c r="AW407" s="15" t="s">
        <v>33</v>
      </c>
      <c r="AX407" s="15" t="s">
        <v>80</v>
      </c>
      <c r="AY407" s="262" t="s">
        <v>130</v>
      </c>
    </row>
    <row r="408" s="14" customFormat="1">
      <c r="A408" s="14"/>
      <c r="B408" s="241"/>
      <c r="C408" s="242"/>
      <c r="D408" s="232" t="s">
        <v>208</v>
      </c>
      <c r="E408" s="242"/>
      <c r="F408" s="244" t="s">
        <v>810</v>
      </c>
      <c r="G408" s="242"/>
      <c r="H408" s="245">
        <v>64.427999999999997</v>
      </c>
      <c r="I408" s="246"/>
      <c r="J408" s="242"/>
      <c r="K408" s="242"/>
      <c r="L408" s="247"/>
      <c r="M408" s="248"/>
      <c r="N408" s="249"/>
      <c r="O408" s="249"/>
      <c r="P408" s="249"/>
      <c r="Q408" s="249"/>
      <c r="R408" s="249"/>
      <c r="S408" s="249"/>
      <c r="T408" s="250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1" t="s">
        <v>208</v>
      </c>
      <c r="AU408" s="251" t="s">
        <v>82</v>
      </c>
      <c r="AV408" s="14" t="s">
        <v>82</v>
      </c>
      <c r="AW408" s="14" t="s">
        <v>4</v>
      </c>
      <c r="AX408" s="14" t="s">
        <v>80</v>
      </c>
      <c r="AY408" s="251" t="s">
        <v>130</v>
      </c>
    </row>
    <row r="409" s="2" customFormat="1" ht="24.15" customHeight="1">
      <c r="A409" s="41"/>
      <c r="B409" s="42"/>
      <c r="C409" s="199" t="s">
        <v>603</v>
      </c>
      <c r="D409" s="199" t="s">
        <v>131</v>
      </c>
      <c r="E409" s="200" t="s">
        <v>573</v>
      </c>
      <c r="F409" s="201" t="s">
        <v>574</v>
      </c>
      <c r="G409" s="202" t="s">
        <v>328</v>
      </c>
      <c r="H409" s="203">
        <v>153.40000000000001</v>
      </c>
      <c r="I409" s="204"/>
      <c r="J409" s="205">
        <f>ROUND(I409*H409,2)</f>
        <v>0</v>
      </c>
      <c r="K409" s="201" t="s">
        <v>200</v>
      </c>
      <c r="L409" s="47"/>
      <c r="M409" s="206" t="s">
        <v>19</v>
      </c>
      <c r="N409" s="207" t="s">
        <v>43</v>
      </c>
      <c r="O409" s="87"/>
      <c r="P409" s="208">
        <f>O409*H409</f>
        <v>0</v>
      </c>
      <c r="Q409" s="208">
        <v>0</v>
      </c>
      <c r="R409" s="208">
        <f>Q409*H409</f>
        <v>0</v>
      </c>
      <c r="S409" s="208">
        <v>0.00062</v>
      </c>
      <c r="T409" s="209">
        <f>S409*H409</f>
        <v>0.095107999999999998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0" t="s">
        <v>285</v>
      </c>
      <c r="AT409" s="210" t="s">
        <v>131</v>
      </c>
      <c r="AU409" s="210" t="s">
        <v>82</v>
      </c>
      <c r="AY409" s="20" t="s">
        <v>130</v>
      </c>
      <c r="BE409" s="211">
        <f>IF(N409="základní",J409,0)</f>
        <v>0</v>
      </c>
      <c r="BF409" s="211">
        <f>IF(N409="snížená",J409,0)</f>
        <v>0</v>
      </c>
      <c r="BG409" s="211">
        <f>IF(N409="zákl. přenesená",J409,0)</f>
        <v>0</v>
      </c>
      <c r="BH409" s="211">
        <f>IF(N409="sníž. přenesená",J409,0)</f>
        <v>0</v>
      </c>
      <c r="BI409" s="211">
        <f>IF(N409="nulová",J409,0)</f>
        <v>0</v>
      </c>
      <c r="BJ409" s="20" t="s">
        <v>80</v>
      </c>
      <c r="BK409" s="211">
        <f>ROUND(I409*H409,2)</f>
        <v>0</v>
      </c>
      <c r="BL409" s="20" t="s">
        <v>285</v>
      </c>
      <c r="BM409" s="210" t="s">
        <v>811</v>
      </c>
    </row>
    <row r="410" s="2" customFormat="1">
      <c r="A410" s="41"/>
      <c r="B410" s="42"/>
      <c r="C410" s="43"/>
      <c r="D410" s="225" t="s">
        <v>202</v>
      </c>
      <c r="E410" s="43"/>
      <c r="F410" s="226" t="s">
        <v>576</v>
      </c>
      <c r="G410" s="43"/>
      <c r="H410" s="43"/>
      <c r="I410" s="227"/>
      <c r="J410" s="43"/>
      <c r="K410" s="43"/>
      <c r="L410" s="47"/>
      <c r="M410" s="228"/>
      <c r="N410" s="229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202</v>
      </c>
      <c r="AU410" s="20" t="s">
        <v>82</v>
      </c>
    </row>
    <row r="411" s="13" customFormat="1">
      <c r="A411" s="13"/>
      <c r="B411" s="230"/>
      <c r="C411" s="231"/>
      <c r="D411" s="232" t="s">
        <v>208</v>
      </c>
      <c r="E411" s="233" t="s">
        <v>19</v>
      </c>
      <c r="F411" s="234" t="s">
        <v>577</v>
      </c>
      <c r="G411" s="231"/>
      <c r="H411" s="233" t="s">
        <v>19</v>
      </c>
      <c r="I411" s="235"/>
      <c r="J411" s="231"/>
      <c r="K411" s="231"/>
      <c r="L411" s="236"/>
      <c r="M411" s="237"/>
      <c r="N411" s="238"/>
      <c r="O411" s="238"/>
      <c r="P411" s="238"/>
      <c r="Q411" s="238"/>
      <c r="R411" s="238"/>
      <c r="S411" s="238"/>
      <c r="T411" s="23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0" t="s">
        <v>208</v>
      </c>
      <c r="AU411" s="240" t="s">
        <v>82</v>
      </c>
      <c r="AV411" s="13" t="s">
        <v>80</v>
      </c>
      <c r="AW411" s="13" t="s">
        <v>33</v>
      </c>
      <c r="AX411" s="13" t="s">
        <v>72</v>
      </c>
      <c r="AY411" s="240" t="s">
        <v>130</v>
      </c>
    </row>
    <row r="412" s="14" customFormat="1">
      <c r="A412" s="14"/>
      <c r="B412" s="241"/>
      <c r="C412" s="242"/>
      <c r="D412" s="232" t="s">
        <v>208</v>
      </c>
      <c r="E412" s="243" t="s">
        <v>19</v>
      </c>
      <c r="F412" s="244" t="s">
        <v>807</v>
      </c>
      <c r="G412" s="242"/>
      <c r="H412" s="245">
        <v>153.40000000000001</v>
      </c>
      <c r="I412" s="246"/>
      <c r="J412" s="242"/>
      <c r="K412" s="242"/>
      <c r="L412" s="247"/>
      <c r="M412" s="248"/>
      <c r="N412" s="249"/>
      <c r="O412" s="249"/>
      <c r="P412" s="249"/>
      <c r="Q412" s="249"/>
      <c r="R412" s="249"/>
      <c r="S412" s="249"/>
      <c r="T412" s="25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1" t="s">
        <v>208</v>
      </c>
      <c r="AU412" s="251" t="s">
        <v>82</v>
      </c>
      <c r="AV412" s="14" t="s">
        <v>82</v>
      </c>
      <c r="AW412" s="14" t="s">
        <v>33</v>
      </c>
      <c r="AX412" s="14" t="s">
        <v>72</v>
      </c>
      <c r="AY412" s="251" t="s">
        <v>130</v>
      </c>
    </row>
    <row r="413" s="15" customFormat="1">
      <c r="A413" s="15"/>
      <c r="B413" s="252"/>
      <c r="C413" s="253"/>
      <c r="D413" s="232" t="s">
        <v>208</v>
      </c>
      <c r="E413" s="254" t="s">
        <v>19</v>
      </c>
      <c r="F413" s="255" t="s">
        <v>212</v>
      </c>
      <c r="G413" s="253"/>
      <c r="H413" s="256">
        <v>153.40000000000001</v>
      </c>
      <c r="I413" s="257"/>
      <c r="J413" s="253"/>
      <c r="K413" s="253"/>
      <c r="L413" s="258"/>
      <c r="M413" s="259"/>
      <c r="N413" s="260"/>
      <c r="O413" s="260"/>
      <c r="P413" s="260"/>
      <c r="Q413" s="260"/>
      <c r="R413" s="260"/>
      <c r="S413" s="260"/>
      <c r="T413" s="261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2" t="s">
        <v>208</v>
      </c>
      <c r="AU413" s="262" t="s">
        <v>82</v>
      </c>
      <c r="AV413" s="15" t="s">
        <v>144</v>
      </c>
      <c r="AW413" s="15" t="s">
        <v>33</v>
      </c>
      <c r="AX413" s="15" t="s">
        <v>80</v>
      </c>
      <c r="AY413" s="262" t="s">
        <v>130</v>
      </c>
    </row>
    <row r="414" s="2" customFormat="1" ht="24.15" customHeight="1">
      <c r="A414" s="41"/>
      <c r="B414" s="42"/>
      <c r="C414" s="199" t="s">
        <v>610</v>
      </c>
      <c r="D414" s="199" t="s">
        <v>131</v>
      </c>
      <c r="E414" s="200" t="s">
        <v>812</v>
      </c>
      <c r="F414" s="201" t="s">
        <v>813</v>
      </c>
      <c r="G414" s="202" t="s">
        <v>443</v>
      </c>
      <c r="H414" s="284"/>
      <c r="I414" s="204"/>
      <c r="J414" s="205">
        <f>ROUND(I414*H414,2)</f>
        <v>0</v>
      </c>
      <c r="K414" s="201" t="s">
        <v>200</v>
      </c>
      <c r="L414" s="47"/>
      <c r="M414" s="206" t="s">
        <v>19</v>
      </c>
      <c r="N414" s="207" t="s">
        <v>43</v>
      </c>
      <c r="O414" s="87"/>
      <c r="P414" s="208">
        <f>O414*H414</f>
        <v>0</v>
      </c>
      <c r="Q414" s="208">
        <v>0</v>
      </c>
      <c r="R414" s="208">
        <f>Q414*H414</f>
        <v>0</v>
      </c>
      <c r="S414" s="208">
        <v>0</v>
      </c>
      <c r="T414" s="209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10" t="s">
        <v>285</v>
      </c>
      <c r="AT414" s="210" t="s">
        <v>131</v>
      </c>
      <c r="AU414" s="210" t="s">
        <v>82</v>
      </c>
      <c r="AY414" s="20" t="s">
        <v>130</v>
      </c>
      <c r="BE414" s="211">
        <f>IF(N414="základní",J414,0)</f>
        <v>0</v>
      </c>
      <c r="BF414" s="211">
        <f>IF(N414="snížená",J414,0)</f>
        <v>0</v>
      </c>
      <c r="BG414" s="211">
        <f>IF(N414="zákl. přenesená",J414,0)</f>
        <v>0</v>
      </c>
      <c r="BH414" s="211">
        <f>IF(N414="sníž. přenesená",J414,0)</f>
        <v>0</v>
      </c>
      <c r="BI414" s="211">
        <f>IF(N414="nulová",J414,0)</f>
        <v>0</v>
      </c>
      <c r="BJ414" s="20" t="s">
        <v>80</v>
      </c>
      <c r="BK414" s="211">
        <f>ROUND(I414*H414,2)</f>
        <v>0</v>
      </c>
      <c r="BL414" s="20" t="s">
        <v>285</v>
      </c>
      <c r="BM414" s="210" t="s">
        <v>814</v>
      </c>
    </row>
    <row r="415" s="2" customFormat="1">
      <c r="A415" s="41"/>
      <c r="B415" s="42"/>
      <c r="C415" s="43"/>
      <c r="D415" s="225" t="s">
        <v>202</v>
      </c>
      <c r="E415" s="43"/>
      <c r="F415" s="226" t="s">
        <v>815</v>
      </c>
      <c r="G415" s="43"/>
      <c r="H415" s="43"/>
      <c r="I415" s="227"/>
      <c r="J415" s="43"/>
      <c r="K415" s="43"/>
      <c r="L415" s="47"/>
      <c r="M415" s="228"/>
      <c r="N415" s="229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202</v>
      </c>
      <c r="AU415" s="20" t="s">
        <v>82</v>
      </c>
    </row>
    <row r="416" s="11" customFormat="1" ht="22.8" customHeight="1">
      <c r="A416" s="11"/>
      <c r="B416" s="185"/>
      <c r="C416" s="186"/>
      <c r="D416" s="187" t="s">
        <v>71</v>
      </c>
      <c r="E416" s="223" t="s">
        <v>582</v>
      </c>
      <c r="F416" s="223" t="s">
        <v>583</v>
      </c>
      <c r="G416" s="186"/>
      <c r="H416" s="186"/>
      <c r="I416" s="189"/>
      <c r="J416" s="224">
        <f>BK416</f>
        <v>0</v>
      </c>
      <c r="K416" s="186"/>
      <c r="L416" s="191"/>
      <c r="M416" s="192"/>
      <c r="N416" s="193"/>
      <c r="O416" s="193"/>
      <c r="P416" s="194">
        <f>SUM(P417:P432)</f>
        <v>0</v>
      </c>
      <c r="Q416" s="193"/>
      <c r="R416" s="194">
        <f>SUM(R417:R432)</f>
        <v>1.7451166</v>
      </c>
      <c r="S416" s="193"/>
      <c r="T416" s="195">
        <f>SUM(T417:T432)</f>
        <v>0</v>
      </c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R416" s="196" t="s">
        <v>82</v>
      </c>
      <c r="AT416" s="197" t="s">
        <v>71</v>
      </c>
      <c r="AU416" s="197" t="s">
        <v>80</v>
      </c>
      <c r="AY416" s="196" t="s">
        <v>130</v>
      </c>
      <c r="BK416" s="198">
        <f>SUM(BK417:BK432)</f>
        <v>0</v>
      </c>
    </row>
    <row r="417" s="2" customFormat="1" ht="24.15" customHeight="1">
      <c r="A417" s="41"/>
      <c r="B417" s="42"/>
      <c r="C417" s="199" t="s">
        <v>615</v>
      </c>
      <c r="D417" s="199" t="s">
        <v>131</v>
      </c>
      <c r="E417" s="200" t="s">
        <v>585</v>
      </c>
      <c r="F417" s="201" t="s">
        <v>586</v>
      </c>
      <c r="G417" s="202" t="s">
        <v>199</v>
      </c>
      <c r="H417" s="203">
        <v>103.38800000000001</v>
      </c>
      <c r="I417" s="204"/>
      <c r="J417" s="205">
        <f>ROUND(I417*H417,2)</f>
        <v>0</v>
      </c>
      <c r="K417" s="201" t="s">
        <v>200</v>
      </c>
      <c r="L417" s="47"/>
      <c r="M417" s="206" t="s">
        <v>19</v>
      </c>
      <c r="N417" s="207" t="s">
        <v>43</v>
      </c>
      <c r="O417" s="87"/>
      <c r="P417" s="208">
        <f>O417*H417</f>
        <v>0</v>
      </c>
      <c r="Q417" s="208">
        <v>0</v>
      </c>
      <c r="R417" s="208">
        <f>Q417*H417</f>
        <v>0</v>
      </c>
      <c r="S417" s="208">
        <v>0</v>
      </c>
      <c r="T417" s="209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0" t="s">
        <v>285</v>
      </c>
      <c r="AT417" s="210" t="s">
        <v>131</v>
      </c>
      <c r="AU417" s="210" t="s">
        <v>82</v>
      </c>
      <c r="AY417" s="20" t="s">
        <v>130</v>
      </c>
      <c r="BE417" s="211">
        <f>IF(N417="základní",J417,0)</f>
        <v>0</v>
      </c>
      <c r="BF417" s="211">
        <f>IF(N417="snížená",J417,0)</f>
        <v>0</v>
      </c>
      <c r="BG417" s="211">
        <f>IF(N417="zákl. přenesená",J417,0)</f>
        <v>0</v>
      </c>
      <c r="BH417" s="211">
        <f>IF(N417="sníž. přenesená",J417,0)</f>
        <v>0</v>
      </c>
      <c r="BI417" s="211">
        <f>IF(N417="nulová",J417,0)</f>
        <v>0</v>
      </c>
      <c r="BJ417" s="20" t="s">
        <v>80</v>
      </c>
      <c r="BK417" s="211">
        <f>ROUND(I417*H417,2)</f>
        <v>0</v>
      </c>
      <c r="BL417" s="20" t="s">
        <v>285</v>
      </c>
      <c r="BM417" s="210" t="s">
        <v>816</v>
      </c>
    </row>
    <row r="418" s="2" customFormat="1">
      <c r="A418" s="41"/>
      <c r="B418" s="42"/>
      <c r="C418" s="43"/>
      <c r="D418" s="225" t="s">
        <v>202</v>
      </c>
      <c r="E418" s="43"/>
      <c r="F418" s="226" t="s">
        <v>588</v>
      </c>
      <c r="G418" s="43"/>
      <c r="H418" s="43"/>
      <c r="I418" s="227"/>
      <c r="J418" s="43"/>
      <c r="K418" s="43"/>
      <c r="L418" s="47"/>
      <c r="M418" s="228"/>
      <c r="N418" s="229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202</v>
      </c>
      <c r="AU418" s="20" t="s">
        <v>82</v>
      </c>
    </row>
    <row r="419" s="13" customFormat="1">
      <c r="A419" s="13"/>
      <c r="B419" s="230"/>
      <c r="C419" s="231"/>
      <c r="D419" s="232" t="s">
        <v>208</v>
      </c>
      <c r="E419" s="233" t="s">
        <v>19</v>
      </c>
      <c r="F419" s="234" t="s">
        <v>294</v>
      </c>
      <c r="G419" s="231"/>
      <c r="H419" s="233" t="s">
        <v>19</v>
      </c>
      <c r="I419" s="235"/>
      <c r="J419" s="231"/>
      <c r="K419" s="231"/>
      <c r="L419" s="236"/>
      <c r="M419" s="237"/>
      <c r="N419" s="238"/>
      <c r="O419" s="238"/>
      <c r="P419" s="238"/>
      <c r="Q419" s="238"/>
      <c r="R419" s="238"/>
      <c r="S419" s="238"/>
      <c r="T419" s="23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0" t="s">
        <v>208</v>
      </c>
      <c r="AU419" s="240" t="s">
        <v>82</v>
      </c>
      <c r="AV419" s="13" t="s">
        <v>80</v>
      </c>
      <c r="AW419" s="13" t="s">
        <v>33</v>
      </c>
      <c r="AX419" s="13" t="s">
        <v>72</v>
      </c>
      <c r="AY419" s="240" t="s">
        <v>130</v>
      </c>
    </row>
    <row r="420" s="14" customFormat="1">
      <c r="A420" s="14"/>
      <c r="B420" s="241"/>
      <c r="C420" s="242"/>
      <c r="D420" s="232" t="s">
        <v>208</v>
      </c>
      <c r="E420" s="243" t="s">
        <v>19</v>
      </c>
      <c r="F420" s="244" t="s">
        <v>817</v>
      </c>
      <c r="G420" s="242"/>
      <c r="H420" s="245">
        <v>59.369999999999997</v>
      </c>
      <c r="I420" s="246"/>
      <c r="J420" s="242"/>
      <c r="K420" s="242"/>
      <c r="L420" s="247"/>
      <c r="M420" s="248"/>
      <c r="N420" s="249"/>
      <c r="O420" s="249"/>
      <c r="P420" s="249"/>
      <c r="Q420" s="249"/>
      <c r="R420" s="249"/>
      <c r="S420" s="249"/>
      <c r="T420" s="25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1" t="s">
        <v>208</v>
      </c>
      <c r="AU420" s="251" t="s">
        <v>82</v>
      </c>
      <c r="AV420" s="14" t="s">
        <v>82</v>
      </c>
      <c r="AW420" s="14" t="s">
        <v>33</v>
      </c>
      <c r="AX420" s="14" t="s">
        <v>72</v>
      </c>
      <c r="AY420" s="251" t="s">
        <v>130</v>
      </c>
    </row>
    <row r="421" s="14" customFormat="1">
      <c r="A421" s="14"/>
      <c r="B421" s="241"/>
      <c r="C421" s="242"/>
      <c r="D421" s="232" t="s">
        <v>208</v>
      </c>
      <c r="E421" s="243" t="s">
        <v>19</v>
      </c>
      <c r="F421" s="244" t="s">
        <v>818</v>
      </c>
      <c r="G421" s="242"/>
      <c r="H421" s="245">
        <v>44.018000000000001</v>
      </c>
      <c r="I421" s="246"/>
      <c r="J421" s="242"/>
      <c r="K421" s="242"/>
      <c r="L421" s="247"/>
      <c r="M421" s="248"/>
      <c r="N421" s="249"/>
      <c r="O421" s="249"/>
      <c r="P421" s="249"/>
      <c r="Q421" s="249"/>
      <c r="R421" s="249"/>
      <c r="S421" s="249"/>
      <c r="T421" s="250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1" t="s">
        <v>208</v>
      </c>
      <c r="AU421" s="251" t="s">
        <v>82</v>
      </c>
      <c r="AV421" s="14" t="s">
        <v>82</v>
      </c>
      <c r="AW421" s="14" t="s">
        <v>33</v>
      </c>
      <c r="AX421" s="14" t="s">
        <v>72</v>
      </c>
      <c r="AY421" s="251" t="s">
        <v>130</v>
      </c>
    </row>
    <row r="422" s="15" customFormat="1">
      <c r="A422" s="15"/>
      <c r="B422" s="252"/>
      <c r="C422" s="253"/>
      <c r="D422" s="232" t="s">
        <v>208</v>
      </c>
      <c r="E422" s="254" t="s">
        <v>19</v>
      </c>
      <c r="F422" s="255" t="s">
        <v>212</v>
      </c>
      <c r="G422" s="253"/>
      <c r="H422" s="256">
        <v>103.38800000000001</v>
      </c>
      <c r="I422" s="257"/>
      <c r="J422" s="253"/>
      <c r="K422" s="253"/>
      <c r="L422" s="258"/>
      <c r="M422" s="259"/>
      <c r="N422" s="260"/>
      <c r="O422" s="260"/>
      <c r="P422" s="260"/>
      <c r="Q422" s="260"/>
      <c r="R422" s="260"/>
      <c r="S422" s="260"/>
      <c r="T422" s="261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2" t="s">
        <v>208</v>
      </c>
      <c r="AU422" s="262" t="s">
        <v>82</v>
      </c>
      <c r="AV422" s="15" t="s">
        <v>144</v>
      </c>
      <c r="AW422" s="15" t="s">
        <v>33</v>
      </c>
      <c r="AX422" s="15" t="s">
        <v>80</v>
      </c>
      <c r="AY422" s="262" t="s">
        <v>130</v>
      </c>
    </row>
    <row r="423" s="2" customFormat="1" ht="24.15" customHeight="1">
      <c r="A423" s="41"/>
      <c r="B423" s="42"/>
      <c r="C423" s="263" t="s">
        <v>620</v>
      </c>
      <c r="D423" s="263" t="s">
        <v>213</v>
      </c>
      <c r="E423" s="264" t="s">
        <v>592</v>
      </c>
      <c r="F423" s="265" t="s">
        <v>593</v>
      </c>
      <c r="G423" s="266" t="s">
        <v>199</v>
      </c>
      <c r="H423" s="267">
        <v>113.727</v>
      </c>
      <c r="I423" s="268"/>
      <c r="J423" s="269">
        <f>ROUND(I423*H423,2)</f>
        <v>0</v>
      </c>
      <c r="K423" s="265" t="s">
        <v>19</v>
      </c>
      <c r="L423" s="270"/>
      <c r="M423" s="271" t="s">
        <v>19</v>
      </c>
      <c r="N423" s="272" t="s">
        <v>43</v>
      </c>
      <c r="O423" s="87"/>
      <c r="P423" s="208">
        <f>O423*H423</f>
        <v>0</v>
      </c>
      <c r="Q423" s="208">
        <v>0.0149</v>
      </c>
      <c r="R423" s="208">
        <f>Q423*H423</f>
        <v>1.6945323000000001</v>
      </c>
      <c r="S423" s="208">
        <v>0</v>
      </c>
      <c r="T423" s="209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10" t="s">
        <v>306</v>
      </c>
      <c r="AT423" s="210" t="s">
        <v>213</v>
      </c>
      <c r="AU423" s="210" t="s">
        <v>82</v>
      </c>
      <c r="AY423" s="20" t="s">
        <v>130</v>
      </c>
      <c r="BE423" s="211">
        <f>IF(N423="základní",J423,0)</f>
        <v>0</v>
      </c>
      <c r="BF423" s="211">
        <f>IF(N423="snížená",J423,0)</f>
        <v>0</v>
      </c>
      <c r="BG423" s="211">
        <f>IF(N423="zákl. přenesená",J423,0)</f>
        <v>0</v>
      </c>
      <c r="BH423" s="211">
        <f>IF(N423="sníž. přenesená",J423,0)</f>
        <v>0</v>
      </c>
      <c r="BI423" s="211">
        <f>IF(N423="nulová",J423,0)</f>
        <v>0</v>
      </c>
      <c r="BJ423" s="20" t="s">
        <v>80</v>
      </c>
      <c r="BK423" s="211">
        <f>ROUND(I423*H423,2)</f>
        <v>0</v>
      </c>
      <c r="BL423" s="20" t="s">
        <v>285</v>
      </c>
      <c r="BM423" s="210" t="s">
        <v>819</v>
      </c>
    </row>
    <row r="424" s="14" customFormat="1">
      <c r="A424" s="14"/>
      <c r="B424" s="241"/>
      <c r="C424" s="242"/>
      <c r="D424" s="232" t="s">
        <v>208</v>
      </c>
      <c r="E424" s="243" t="s">
        <v>19</v>
      </c>
      <c r="F424" s="244" t="s">
        <v>820</v>
      </c>
      <c r="G424" s="242"/>
      <c r="H424" s="245">
        <v>103.38800000000001</v>
      </c>
      <c r="I424" s="246"/>
      <c r="J424" s="242"/>
      <c r="K424" s="242"/>
      <c r="L424" s="247"/>
      <c r="M424" s="248"/>
      <c r="N424" s="249"/>
      <c r="O424" s="249"/>
      <c r="P424" s="249"/>
      <c r="Q424" s="249"/>
      <c r="R424" s="249"/>
      <c r="S424" s="249"/>
      <c r="T424" s="25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1" t="s">
        <v>208</v>
      </c>
      <c r="AU424" s="251" t="s">
        <v>82</v>
      </c>
      <c r="AV424" s="14" t="s">
        <v>82</v>
      </c>
      <c r="AW424" s="14" t="s">
        <v>33</v>
      </c>
      <c r="AX424" s="14" t="s">
        <v>72</v>
      </c>
      <c r="AY424" s="251" t="s">
        <v>130</v>
      </c>
    </row>
    <row r="425" s="15" customFormat="1">
      <c r="A425" s="15"/>
      <c r="B425" s="252"/>
      <c r="C425" s="253"/>
      <c r="D425" s="232" t="s">
        <v>208</v>
      </c>
      <c r="E425" s="254" t="s">
        <v>19</v>
      </c>
      <c r="F425" s="255" t="s">
        <v>212</v>
      </c>
      <c r="G425" s="253"/>
      <c r="H425" s="256">
        <v>103.38800000000001</v>
      </c>
      <c r="I425" s="257"/>
      <c r="J425" s="253"/>
      <c r="K425" s="253"/>
      <c r="L425" s="258"/>
      <c r="M425" s="259"/>
      <c r="N425" s="260"/>
      <c r="O425" s="260"/>
      <c r="P425" s="260"/>
      <c r="Q425" s="260"/>
      <c r="R425" s="260"/>
      <c r="S425" s="260"/>
      <c r="T425" s="261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2" t="s">
        <v>208</v>
      </c>
      <c r="AU425" s="262" t="s">
        <v>82</v>
      </c>
      <c r="AV425" s="15" t="s">
        <v>144</v>
      </c>
      <c r="AW425" s="15" t="s">
        <v>33</v>
      </c>
      <c r="AX425" s="15" t="s">
        <v>80</v>
      </c>
      <c r="AY425" s="262" t="s">
        <v>130</v>
      </c>
    </row>
    <row r="426" s="14" customFormat="1">
      <c r="A426" s="14"/>
      <c r="B426" s="241"/>
      <c r="C426" s="242"/>
      <c r="D426" s="232" t="s">
        <v>208</v>
      </c>
      <c r="E426" s="242"/>
      <c r="F426" s="244" t="s">
        <v>821</v>
      </c>
      <c r="G426" s="242"/>
      <c r="H426" s="245">
        <v>113.727</v>
      </c>
      <c r="I426" s="246"/>
      <c r="J426" s="242"/>
      <c r="K426" s="242"/>
      <c r="L426" s="247"/>
      <c r="M426" s="248"/>
      <c r="N426" s="249"/>
      <c r="O426" s="249"/>
      <c r="P426" s="249"/>
      <c r="Q426" s="249"/>
      <c r="R426" s="249"/>
      <c r="S426" s="249"/>
      <c r="T426" s="250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1" t="s">
        <v>208</v>
      </c>
      <c r="AU426" s="251" t="s">
        <v>82</v>
      </c>
      <c r="AV426" s="14" t="s">
        <v>82</v>
      </c>
      <c r="AW426" s="14" t="s">
        <v>4</v>
      </c>
      <c r="AX426" s="14" t="s">
        <v>80</v>
      </c>
      <c r="AY426" s="251" t="s">
        <v>130</v>
      </c>
    </row>
    <row r="427" s="2" customFormat="1" ht="21.75" customHeight="1">
      <c r="A427" s="41"/>
      <c r="B427" s="42"/>
      <c r="C427" s="199" t="s">
        <v>626</v>
      </c>
      <c r="D427" s="199" t="s">
        <v>131</v>
      </c>
      <c r="E427" s="200" t="s">
        <v>598</v>
      </c>
      <c r="F427" s="201" t="s">
        <v>599</v>
      </c>
      <c r="G427" s="202" t="s">
        <v>492</v>
      </c>
      <c r="H427" s="203">
        <v>2.1709999999999998</v>
      </c>
      <c r="I427" s="204"/>
      <c r="J427" s="205">
        <f>ROUND(I427*H427,2)</f>
        <v>0</v>
      </c>
      <c r="K427" s="201" t="s">
        <v>200</v>
      </c>
      <c r="L427" s="47"/>
      <c r="M427" s="206" t="s">
        <v>19</v>
      </c>
      <c r="N427" s="207" t="s">
        <v>43</v>
      </c>
      <c r="O427" s="87"/>
      <c r="P427" s="208">
        <f>O427*H427</f>
        <v>0</v>
      </c>
      <c r="Q427" s="208">
        <v>0.023300000000000001</v>
      </c>
      <c r="R427" s="208">
        <f>Q427*H427</f>
        <v>0.050584299999999999</v>
      </c>
      <c r="S427" s="208">
        <v>0</v>
      </c>
      <c r="T427" s="209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0" t="s">
        <v>285</v>
      </c>
      <c r="AT427" s="210" t="s">
        <v>131</v>
      </c>
      <c r="AU427" s="210" t="s">
        <v>82</v>
      </c>
      <c r="AY427" s="20" t="s">
        <v>130</v>
      </c>
      <c r="BE427" s="211">
        <f>IF(N427="základní",J427,0)</f>
        <v>0</v>
      </c>
      <c r="BF427" s="211">
        <f>IF(N427="snížená",J427,0)</f>
        <v>0</v>
      </c>
      <c r="BG427" s="211">
        <f>IF(N427="zákl. přenesená",J427,0)</f>
        <v>0</v>
      </c>
      <c r="BH427" s="211">
        <f>IF(N427="sníž. přenesená",J427,0)</f>
        <v>0</v>
      </c>
      <c r="BI427" s="211">
        <f>IF(N427="nulová",J427,0)</f>
        <v>0</v>
      </c>
      <c r="BJ427" s="20" t="s">
        <v>80</v>
      </c>
      <c r="BK427" s="211">
        <f>ROUND(I427*H427,2)</f>
        <v>0</v>
      </c>
      <c r="BL427" s="20" t="s">
        <v>285</v>
      </c>
      <c r="BM427" s="210" t="s">
        <v>822</v>
      </c>
    </row>
    <row r="428" s="2" customFormat="1">
      <c r="A428" s="41"/>
      <c r="B428" s="42"/>
      <c r="C428" s="43"/>
      <c r="D428" s="225" t="s">
        <v>202</v>
      </c>
      <c r="E428" s="43"/>
      <c r="F428" s="226" t="s">
        <v>601</v>
      </c>
      <c r="G428" s="43"/>
      <c r="H428" s="43"/>
      <c r="I428" s="227"/>
      <c r="J428" s="43"/>
      <c r="K428" s="43"/>
      <c r="L428" s="47"/>
      <c r="M428" s="228"/>
      <c r="N428" s="229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202</v>
      </c>
      <c r="AU428" s="20" t="s">
        <v>82</v>
      </c>
    </row>
    <row r="429" s="14" customFormat="1">
      <c r="A429" s="14"/>
      <c r="B429" s="241"/>
      <c r="C429" s="242"/>
      <c r="D429" s="232" t="s">
        <v>208</v>
      </c>
      <c r="E429" s="243" t="s">
        <v>19</v>
      </c>
      <c r="F429" s="244" t="s">
        <v>823</v>
      </c>
      <c r="G429" s="242"/>
      <c r="H429" s="245">
        <v>2.1709999999999998</v>
      </c>
      <c r="I429" s="246"/>
      <c r="J429" s="242"/>
      <c r="K429" s="242"/>
      <c r="L429" s="247"/>
      <c r="M429" s="248"/>
      <c r="N429" s="249"/>
      <c r="O429" s="249"/>
      <c r="P429" s="249"/>
      <c r="Q429" s="249"/>
      <c r="R429" s="249"/>
      <c r="S429" s="249"/>
      <c r="T429" s="25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1" t="s">
        <v>208</v>
      </c>
      <c r="AU429" s="251" t="s">
        <v>82</v>
      </c>
      <c r="AV429" s="14" t="s">
        <v>82</v>
      </c>
      <c r="AW429" s="14" t="s">
        <v>33</v>
      </c>
      <c r="AX429" s="14" t="s">
        <v>72</v>
      </c>
      <c r="AY429" s="251" t="s">
        <v>130</v>
      </c>
    </row>
    <row r="430" s="15" customFormat="1">
      <c r="A430" s="15"/>
      <c r="B430" s="252"/>
      <c r="C430" s="253"/>
      <c r="D430" s="232" t="s">
        <v>208</v>
      </c>
      <c r="E430" s="254" t="s">
        <v>19</v>
      </c>
      <c r="F430" s="255" t="s">
        <v>212</v>
      </c>
      <c r="G430" s="253"/>
      <c r="H430" s="256">
        <v>2.1709999999999998</v>
      </c>
      <c r="I430" s="257"/>
      <c r="J430" s="253"/>
      <c r="K430" s="253"/>
      <c r="L430" s="258"/>
      <c r="M430" s="259"/>
      <c r="N430" s="260"/>
      <c r="O430" s="260"/>
      <c r="P430" s="260"/>
      <c r="Q430" s="260"/>
      <c r="R430" s="260"/>
      <c r="S430" s="260"/>
      <c r="T430" s="261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2" t="s">
        <v>208</v>
      </c>
      <c r="AU430" s="262" t="s">
        <v>82</v>
      </c>
      <c r="AV430" s="15" t="s">
        <v>144</v>
      </c>
      <c r="AW430" s="15" t="s">
        <v>33</v>
      </c>
      <c r="AX430" s="15" t="s">
        <v>80</v>
      </c>
      <c r="AY430" s="262" t="s">
        <v>130</v>
      </c>
    </row>
    <row r="431" s="2" customFormat="1" ht="24.15" customHeight="1">
      <c r="A431" s="41"/>
      <c r="B431" s="42"/>
      <c r="C431" s="199" t="s">
        <v>631</v>
      </c>
      <c r="D431" s="199" t="s">
        <v>131</v>
      </c>
      <c r="E431" s="200" t="s">
        <v>824</v>
      </c>
      <c r="F431" s="201" t="s">
        <v>825</v>
      </c>
      <c r="G431" s="202" t="s">
        <v>443</v>
      </c>
      <c r="H431" s="284"/>
      <c r="I431" s="204"/>
      <c r="J431" s="205">
        <f>ROUND(I431*H431,2)</f>
        <v>0</v>
      </c>
      <c r="K431" s="201" t="s">
        <v>200</v>
      </c>
      <c r="L431" s="47"/>
      <c r="M431" s="206" t="s">
        <v>19</v>
      </c>
      <c r="N431" s="207" t="s">
        <v>43</v>
      </c>
      <c r="O431" s="87"/>
      <c r="P431" s="208">
        <f>O431*H431</f>
        <v>0</v>
      </c>
      <c r="Q431" s="208">
        <v>0</v>
      </c>
      <c r="R431" s="208">
        <f>Q431*H431</f>
        <v>0</v>
      </c>
      <c r="S431" s="208">
        <v>0</v>
      </c>
      <c r="T431" s="209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0" t="s">
        <v>285</v>
      </c>
      <c r="AT431" s="210" t="s">
        <v>131</v>
      </c>
      <c r="AU431" s="210" t="s">
        <v>82</v>
      </c>
      <c r="AY431" s="20" t="s">
        <v>130</v>
      </c>
      <c r="BE431" s="211">
        <f>IF(N431="základní",J431,0)</f>
        <v>0</v>
      </c>
      <c r="BF431" s="211">
        <f>IF(N431="snížená",J431,0)</f>
        <v>0</v>
      </c>
      <c r="BG431" s="211">
        <f>IF(N431="zákl. přenesená",J431,0)</f>
        <v>0</v>
      </c>
      <c r="BH431" s="211">
        <f>IF(N431="sníž. přenesená",J431,0)</f>
        <v>0</v>
      </c>
      <c r="BI431" s="211">
        <f>IF(N431="nulová",J431,0)</f>
        <v>0</v>
      </c>
      <c r="BJ431" s="20" t="s">
        <v>80</v>
      </c>
      <c r="BK431" s="211">
        <f>ROUND(I431*H431,2)</f>
        <v>0</v>
      </c>
      <c r="BL431" s="20" t="s">
        <v>285</v>
      </c>
      <c r="BM431" s="210" t="s">
        <v>826</v>
      </c>
    </row>
    <row r="432" s="2" customFormat="1">
      <c r="A432" s="41"/>
      <c r="B432" s="42"/>
      <c r="C432" s="43"/>
      <c r="D432" s="225" t="s">
        <v>202</v>
      </c>
      <c r="E432" s="43"/>
      <c r="F432" s="226" t="s">
        <v>827</v>
      </c>
      <c r="G432" s="43"/>
      <c r="H432" s="43"/>
      <c r="I432" s="227"/>
      <c r="J432" s="43"/>
      <c r="K432" s="43"/>
      <c r="L432" s="47"/>
      <c r="M432" s="228"/>
      <c r="N432" s="229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202</v>
      </c>
      <c r="AU432" s="20" t="s">
        <v>82</v>
      </c>
    </row>
    <row r="433" s="11" customFormat="1" ht="22.8" customHeight="1">
      <c r="A433" s="11"/>
      <c r="B433" s="185"/>
      <c r="C433" s="186"/>
      <c r="D433" s="187" t="s">
        <v>71</v>
      </c>
      <c r="E433" s="223" t="s">
        <v>608</v>
      </c>
      <c r="F433" s="223" t="s">
        <v>609</v>
      </c>
      <c r="G433" s="186"/>
      <c r="H433" s="186"/>
      <c r="I433" s="189"/>
      <c r="J433" s="224">
        <f>BK433</f>
        <v>0</v>
      </c>
      <c r="K433" s="186"/>
      <c r="L433" s="191"/>
      <c r="M433" s="192"/>
      <c r="N433" s="193"/>
      <c r="O433" s="193"/>
      <c r="P433" s="194">
        <f>SUM(P434:P447)</f>
        <v>0</v>
      </c>
      <c r="Q433" s="193"/>
      <c r="R433" s="194">
        <f>SUM(R434:R447)</f>
        <v>0.15042840000000002</v>
      </c>
      <c r="S433" s="193"/>
      <c r="T433" s="195">
        <f>SUM(T434:T447)</f>
        <v>0.24508079999999999</v>
      </c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R433" s="196" t="s">
        <v>82</v>
      </c>
      <c r="AT433" s="197" t="s">
        <v>71</v>
      </c>
      <c r="AU433" s="197" t="s">
        <v>80</v>
      </c>
      <c r="AY433" s="196" t="s">
        <v>130</v>
      </c>
      <c r="BK433" s="198">
        <f>SUM(BK434:BK447)</f>
        <v>0</v>
      </c>
    </row>
    <row r="434" s="2" customFormat="1" ht="16.5" customHeight="1">
      <c r="A434" s="41"/>
      <c r="B434" s="42"/>
      <c r="C434" s="199" t="s">
        <v>637</v>
      </c>
      <c r="D434" s="199" t="s">
        <v>131</v>
      </c>
      <c r="E434" s="200" t="s">
        <v>621</v>
      </c>
      <c r="F434" s="201" t="s">
        <v>622</v>
      </c>
      <c r="G434" s="202" t="s">
        <v>328</v>
      </c>
      <c r="H434" s="203">
        <v>109.88</v>
      </c>
      <c r="I434" s="204"/>
      <c r="J434" s="205">
        <f>ROUND(I434*H434,2)</f>
        <v>0</v>
      </c>
      <c r="K434" s="201" t="s">
        <v>200</v>
      </c>
      <c r="L434" s="47"/>
      <c r="M434" s="206" t="s">
        <v>19</v>
      </c>
      <c r="N434" s="207" t="s">
        <v>43</v>
      </c>
      <c r="O434" s="87"/>
      <c r="P434" s="208">
        <f>O434*H434</f>
        <v>0</v>
      </c>
      <c r="Q434" s="208">
        <v>0</v>
      </c>
      <c r="R434" s="208">
        <f>Q434*H434</f>
        <v>0</v>
      </c>
      <c r="S434" s="208">
        <v>0.00191</v>
      </c>
      <c r="T434" s="209">
        <f>S434*H434</f>
        <v>0.2098708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0" t="s">
        <v>285</v>
      </c>
      <c r="AT434" s="210" t="s">
        <v>131</v>
      </c>
      <c r="AU434" s="210" t="s">
        <v>82</v>
      </c>
      <c r="AY434" s="20" t="s">
        <v>130</v>
      </c>
      <c r="BE434" s="211">
        <f>IF(N434="základní",J434,0)</f>
        <v>0</v>
      </c>
      <c r="BF434" s="211">
        <f>IF(N434="snížená",J434,0)</f>
        <v>0</v>
      </c>
      <c r="BG434" s="211">
        <f>IF(N434="zákl. přenesená",J434,0)</f>
        <v>0</v>
      </c>
      <c r="BH434" s="211">
        <f>IF(N434="sníž. přenesená",J434,0)</f>
        <v>0</v>
      </c>
      <c r="BI434" s="211">
        <f>IF(N434="nulová",J434,0)</f>
        <v>0</v>
      </c>
      <c r="BJ434" s="20" t="s">
        <v>80</v>
      </c>
      <c r="BK434" s="211">
        <f>ROUND(I434*H434,2)</f>
        <v>0</v>
      </c>
      <c r="BL434" s="20" t="s">
        <v>285</v>
      </c>
      <c r="BM434" s="210" t="s">
        <v>828</v>
      </c>
    </row>
    <row r="435" s="2" customFormat="1">
      <c r="A435" s="41"/>
      <c r="B435" s="42"/>
      <c r="C435" s="43"/>
      <c r="D435" s="225" t="s">
        <v>202</v>
      </c>
      <c r="E435" s="43"/>
      <c r="F435" s="226" t="s">
        <v>624</v>
      </c>
      <c r="G435" s="43"/>
      <c r="H435" s="43"/>
      <c r="I435" s="227"/>
      <c r="J435" s="43"/>
      <c r="K435" s="43"/>
      <c r="L435" s="47"/>
      <c r="M435" s="228"/>
      <c r="N435" s="229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202</v>
      </c>
      <c r="AU435" s="20" t="s">
        <v>82</v>
      </c>
    </row>
    <row r="436" s="14" customFormat="1">
      <c r="A436" s="14"/>
      <c r="B436" s="241"/>
      <c r="C436" s="242"/>
      <c r="D436" s="232" t="s">
        <v>208</v>
      </c>
      <c r="E436" s="243" t="s">
        <v>19</v>
      </c>
      <c r="F436" s="244" t="s">
        <v>829</v>
      </c>
      <c r="G436" s="242"/>
      <c r="H436" s="245">
        <v>109.88</v>
      </c>
      <c r="I436" s="246"/>
      <c r="J436" s="242"/>
      <c r="K436" s="242"/>
      <c r="L436" s="247"/>
      <c r="M436" s="248"/>
      <c r="N436" s="249"/>
      <c r="O436" s="249"/>
      <c r="P436" s="249"/>
      <c r="Q436" s="249"/>
      <c r="R436" s="249"/>
      <c r="S436" s="249"/>
      <c r="T436" s="250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1" t="s">
        <v>208</v>
      </c>
      <c r="AU436" s="251" t="s">
        <v>82</v>
      </c>
      <c r="AV436" s="14" t="s">
        <v>82</v>
      </c>
      <c r="AW436" s="14" t="s">
        <v>33</v>
      </c>
      <c r="AX436" s="14" t="s">
        <v>72</v>
      </c>
      <c r="AY436" s="251" t="s">
        <v>130</v>
      </c>
    </row>
    <row r="437" s="15" customFormat="1">
      <c r="A437" s="15"/>
      <c r="B437" s="252"/>
      <c r="C437" s="253"/>
      <c r="D437" s="232" t="s">
        <v>208</v>
      </c>
      <c r="E437" s="254" t="s">
        <v>19</v>
      </c>
      <c r="F437" s="255" t="s">
        <v>212</v>
      </c>
      <c r="G437" s="253"/>
      <c r="H437" s="256">
        <v>109.88</v>
      </c>
      <c r="I437" s="257"/>
      <c r="J437" s="253"/>
      <c r="K437" s="253"/>
      <c r="L437" s="258"/>
      <c r="M437" s="259"/>
      <c r="N437" s="260"/>
      <c r="O437" s="260"/>
      <c r="P437" s="260"/>
      <c r="Q437" s="260"/>
      <c r="R437" s="260"/>
      <c r="S437" s="260"/>
      <c r="T437" s="261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2" t="s">
        <v>208</v>
      </c>
      <c r="AU437" s="262" t="s">
        <v>82</v>
      </c>
      <c r="AV437" s="15" t="s">
        <v>144</v>
      </c>
      <c r="AW437" s="15" t="s">
        <v>33</v>
      </c>
      <c r="AX437" s="15" t="s">
        <v>80</v>
      </c>
      <c r="AY437" s="262" t="s">
        <v>130</v>
      </c>
    </row>
    <row r="438" s="2" customFormat="1" ht="16.5" customHeight="1">
      <c r="A438" s="41"/>
      <c r="B438" s="42"/>
      <c r="C438" s="199" t="s">
        <v>642</v>
      </c>
      <c r="D438" s="199" t="s">
        <v>131</v>
      </c>
      <c r="E438" s="200" t="s">
        <v>830</v>
      </c>
      <c r="F438" s="201" t="s">
        <v>831</v>
      </c>
      <c r="G438" s="202" t="s">
        <v>328</v>
      </c>
      <c r="H438" s="203">
        <v>20.120000000000001</v>
      </c>
      <c r="I438" s="204"/>
      <c r="J438" s="205">
        <f>ROUND(I438*H438,2)</f>
        <v>0</v>
      </c>
      <c r="K438" s="201" t="s">
        <v>200</v>
      </c>
      <c r="L438" s="47"/>
      <c r="M438" s="206" t="s">
        <v>19</v>
      </c>
      <c r="N438" s="207" t="s">
        <v>43</v>
      </c>
      <c r="O438" s="87"/>
      <c r="P438" s="208">
        <f>O438*H438</f>
        <v>0</v>
      </c>
      <c r="Q438" s="208">
        <v>0</v>
      </c>
      <c r="R438" s="208">
        <f>Q438*H438</f>
        <v>0</v>
      </c>
      <c r="S438" s="208">
        <v>0.00175</v>
      </c>
      <c r="T438" s="209">
        <f>S438*H438</f>
        <v>0.035210000000000005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0" t="s">
        <v>285</v>
      </c>
      <c r="AT438" s="210" t="s">
        <v>131</v>
      </c>
      <c r="AU438" s="210" t="s">
        <v>82</v>
      </c>
      <c r="AY438" s="20" t="s">
        <v>130</v>
      </c>
      <c r="BE438" s="211">
        <f>IF(N438="základní",J438,0)</f>
        <v>0</v>
      </c>
      <c r="BF438" s="211">
        <f>IF(N438="snížená",J438,0)</f>
        <v>0</v>
      </c>
      <c r="BG438" s="211">
        <f>IF(N438="zákl. přenesená",J438,0)</f>
        <v>0</v>
      </c>
      <c r="BH438" s="211">
        <f>IF(N438="sníž. přenesená",J438,0)</f>
        <v>0</v>
      </c>
      <c r="BI438" s="211">
        <f>IF(N438="nulová",J438,0)</f>
        <v>0</v>
      </c>
      <c r="BJ438" s="20" t="s">
        <v>80</v>
      </c>
      <c r="BK438" s="211">
        <f>ROUND(I438*H438,2)</f>
        <v>0</v>
      </c>
      <c r="BL438" s="20" t="s">
        <v>285</v>
      </c>
      <c r="BM438" s="210" t="s">
        <v>832</v>
      </c>
    </row>
    <row r="439" s="2" customFormat="1">
      <c r="A439" s="41"/>
      <c r="B439" s="42"/>
      <c r="C439" s="43"/>
      <c r="D439" s="225" t="s">
        <v>202</v>
      </c>
      <c r="E439" s="43"/>
      <c r="F439" s="226" t="s">
        <v>833</v>
      </c>
      <c r="G439" s="43"/>
      <c r="H439" s="43"/>
      <c r="I439" s="227"/>
      <c r="J439" s="43"/>
      <c r="K439" s="43"/>
      <c r="L439" s="47"/>
      <c r="M439" s="228"/>
      <c r="N439" s="229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202</v>
      </c>
      <c r="AU439" s="20" t="s">
        <v>82</v>
      </c>
    </row>
    <row r="440" s="14" customFormat="1">
      <c r="A440" s="14"/>
      <c r="B440" s="241"/>
      <c r="C440" s="242"/>
      <c r="D440" s="232" t="s">
        <v>208</v>
      </c>
      <c r="E440" s="243" t="s">
        <v>19</v>
      </c>
      <c r="F440" s="244" t="s">
        <v>834</v>
      </c>
      <c r="G440" s="242"/>
      <c r="H440" s="245">
        <v>20.120000000000001</v>
      </c>
      <c r="I440" s="246"/>
      <c r="J440" s="242"/>
      <c r="K440" s="242"/>
      <c r="L440" s="247"/>
      <c r="M440" s="248"/>
      <c r="N440" s="249"/>
      <c r="O440" s="249"/>
      <c r="P440" s="249"/>
      <c r="Q440" s="249"/>
      <c r="R440" s="249"/>
      <c r="S440" s="249"/>
      <c r="T440" s="250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1" t="s">
        <v>208</v>
      </c>
      <c r="AU440" s="251" t="s">
        <v>82</v>
      </c>
      <c r="AV440" s="14" t="s">
        <v>82</v>
      </c>
      <c r="AW440" s="14" t="s">
        <v>33</v>
      </c>
      <c r="AX440" s="14" t="s">
        <v>72</v>
      </c>
      <c r="AY440" s="251" t="s">
        <v>130</v>
      </c>
    </row>
    <row r="441" s="15" customFormat="1">
      <c r="A441" s="15"/>
      <c r="B441" s="252"/>
      <c r="C441" s="253"/>
      <c r="D441" s="232" t="s">
        <v>208</v>
      </c>
      <c r="E441" s="254" t="s">
        <v>19</v>
      </c>
      <c r="F441" s="255" t="s">
        <v>212</v>
      </c>
      <c r="G441" s="253"/>
      <c r="H441" s="256">
        <v>20.120000000000001</v>
      </c>
      <c r="I441" s="257"/>
      <c r="J441" s="253"/>
      <c r="K441" s="253"/>
      <c r="L441" s="258"/>
      <c r="M441" s="259"/>
      <c r="N441" s="260"/>
      <c r="O441" s="260"/>
      <c r="P441" s="260"/>
      <c r="Q441" s="260"/>
      <c r="R441" s="260"/>
      <c r="S441" s="260"/>
      <c r="T441" s="261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2" t="s">
        <v>208</v>
      </c>
      <c r="AU441" s="262" t="s">
        <v>82</v>
      </c>
      <c r="AV441" s="15" t="s">
        <v>144</v>
      </c>
      <c r="AW441" s="15" t="s">
        <v>33</v>
      </c>
      <c r="AX441" s="15" t="s">
        <v>80</v>
      </c>
      <c r="AY441" s="262" t="s">
        <v>130</v>
      </c>
    </row>
    <row r="442" s="2" customFormat="1" ht="16.5" customHeight="1">
      <c r="A442" s="41"/>
      <c r="B442" s="42"/>
      <c r="C442" s="199" t="s">
        <v>835</v>
      </c>
      <c r="D442" s="199" t="s">
        <v>131</v>
      </c>
      <c r="E442" s="200" t="s">
        <v>632</v>
      </c>
      <c r="F442" s="201" t="s">
        <v>633</v>
      </c>
      <c r="G442" s="202" t="s">
        <v>328</v>
      </c>
      <c r="H442" s="203">
        <v>112.26000000000001</v>
      </c>
      <c r="I442" s="204"/>
      <c r="J442" s="205">
        <f>ROUND(I442*H442,2)</f>
        <v>0</v>
      </c>
      <c r="K442" s="201" t="s">
        <v>200</v>
      </c>
      <c r="L442" s="47"/>
      <c r="M442" s="206" t="s">
        <v>19</v>
      </c>
      <c r="N442" s="207" t="s">
        <v>43</v>
      </c>
      <c r="O442" s="87"/>
      <c r="P442" s="208">
        <f>O442*H442</f>
        <v>0</v>
      </c>
      <c r="Q442" s="208">
        <v>0.0013400000000000001</v>
      </c>
      <c r="R442" s="208">
        <f>Q442*H442</f>
        <v>0.15042840000000002</v>
      </c>
      <c r="S442" s="208">
        <v>0</v>
      </c>
      <c r="T442" s="209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0" t="s">
        <v>285</v>
      </c>
      <c r="AT442" s="210" t="s">
        <v>131</v>
      </c>
      <c r="AU442" s="210" t="s">
        <v>82</v>
      </c>
      <c r="AY442" s="20" t="s">
        <v>130</v>
      </c>
      <c r="BE442" s="211">
        <f>IF(N442="základní",J442,0)</f>
        <v>0</v>
      </c>
      <c r="BF442" s="211">
        <f>IF(N442="snížená",J442,0)</f>
        <v>0</v>
      </c>
      <c r="BG442" s="211">
        <f>IF(N442="zákl. přenesená",J442,0)</f>
        <v>0</v>
      </c>
      <c r="BH442" s="211">
        <f>IF(N442="sníž. přenesená",J442,0)</f>
        <v>0</v>
      </c>
      <c r="BI442" s="211">
        <f>IF(N442="nulová",J442,0)</f>
        <v>0</v>
      </c>
      <c r="BJ442" s="20" t="s">
        <v>80</v>
      </c>
      <c r="BK442" s="211">
        <f>ROUND(I442*H442,2)</f>
        <v>0</v>
      </c>
      <c r="BL442" s="20" t="s">
        <v>285</v>
      </c>
      <c r="BM442" s="210" t="s">
        <v>836</v>
      </c>
    </row>
    <row r="443" s="2" customFormat="1">
      <c r="A443" s="41"/>
      <c r="B443" s="42"/>
      <c r="C443" s="43"/>
      <c r="D443" s="225" t="s">
        <v>202</v>
      </c>
      <c r="E443" s="43"/>
      <c r="F443" s="226" t="s">
        <v>635</v>
      </c>
      <c r="G443" s="43"/>
      <c r="H443" s="43"/>
      <c r="I443" s="227"/>
      <c r="J443" s="43"/>
      <c r="K443" s="43"/>
      <c r="L443" s="47"/>
      <c r="M443" s="228"/>
      <c r="N443" s="229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202</v>
      </c>
      <c r="AU443" s="20" t="s">
        <v>82</v>
      </c>
    </row>
    <row r="444" s="14" customFormat="1">
      <c r="A444" s="14"/>
      <c r="B444" s="241"/>
      <c r="C444" s="242"/>
      <c r="D444" s="232" t="s">
        <v>208</v>
      </c>
      <c r="E444" s="243" t="s">
        <v>19</v>
      </c>
      <c r="F444" s="244" t="s">
        <v>837</v>
      </c>
      <c r="G444" s="242"/>
      <c r="H444" s="245">
        <v>112.26000000000001</v>
      </c>
      <c r="I444" s="246"/>
      <c r="J444" s="242"/>
      <c r="K444" s="242"/>
      <c r="L444" s="247"/>
      <c r="M444" s="248"/>
      <c r="N444" s="249"/>
      <c r="O444" s="249"/>
      <c r="P444" s="249"/>
      <c r="Q444" s="249"/>
      <c r="R444" s="249"/>
      <c r="S444" s="249"/>
      <c r="T444" s="250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1" t="s">
        <v>208</v>
      </c>
      <c r="AU444" s="251" t="s">
        <v>82</v>
      </c>
      <c r="AV444" s="14" t="s">
        <v>82</v>
      </c>
      <c r="AW444" s="14" t="s">
        <v>33</v>
      </c>
      <c r="AX444" s="14" t="s">
        <v>72</v>
      </c>
      <c r="AY444" s="251" t="s">
        <v>130</v>
      </c>
    </row>
    <row r="445" s="15" customFormat="1">
      <c r="A445" s="15"/>
      <c r="B445" s="252"/>
      <c r="C445" s="253"/>
      <c r="D445" s="232" t="s">
        <v>208</v>
      </c>
      <c r="E445" s="254" t="s">
        <v>19</v>
      </c>
      <c r="F445" s="255" t="s">
        <v>212</v>
      </c>
      <c r="G445" s="253"/>
      <c r="H445" s="256">
        <v>112.26000000000001</v>
      </c>
      <c r="I445" s="257"/>
      <c r="J445" s="253"/>
      <c r="K445" s="253"/>
      <c r="L445" s="258"/>
      <c r="M445" s="259"/>
      <c r="N445" s="260"/>
      <c r="O445" s="260"/>
      <c r="P445" s="260"/>
      <c r="Q445" s="260"/>
      <c r="R445" s="260"/>
      <c r="S445" s="260"/>
      <c r="T445" s="261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2" t="s">
        <v>208</v>
      </c>
      <c r="AU445" s="262" t="s">
        <v>82</v>
      </c>
      <c r="AV445" s="15" t="s">
        <v>144</v>
      </c>
      <c r="AW445" s="15" t="s">
        <v>33</v>
      </c>
      <c r="AX445" s="15" t="s">
        <v>80</v>
      </c>
      <c r="AY445" s="262" t="s">
        <v>130</v>
      </c>
    </row>
    <row r="446" s="2" customFormat="1" ht="24.15" customHeight="1">
      <c r="A446" s="41"/>
      <c r="B446" s="42"/>
      <c r="C446" s="199" t="s">
        <v>838</v>
      </c>
      <c r="D446" s="199" t="s">
        <v>131</v>
      </c>
      <c r="E446" s="200" t="s">
        <v>839</v>
      </c>
      <c r="F446" s="201" t="s">
        <v>840</v>
      </c>
      <c r="G446" s="202" t="s">
        <v>443</v>
      </c>
      <c r="H446" s="284"/>
      <c r="I446" s="204"/>
      <c r="J446" s="205">
        <f>ROUND(I446*H446,2)</f>
        <v>0</v>
      </c>
      <c r="K446" s="201" t="s">
        <v>200</v>
      </c>
      <c r="L446" s="47"/>
      <c r="M446" s="206" t="s">
        <v>19</v>
      </c>
      <c r="N446" s="207" t="s">
        <v>43</v>
      </c>
      <c r="O446" s="87"/>
      <c r="P446" s="208">
        <f>O446*H446</f>
        <v>0</v>
      </c>
      <c r="Q446" s="208">
        <v>0</v>
      </c>
      <c r="R446" s="208">
        <f>Q446*H446</f>
        <v>0</v>
      </c>
      <c r="S446" s="208">
        <v>0</v>
      </c>
      <c r="T446" s="209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0" t="s">
        <v>285</v>
      </c>
      <c r="AT446" s="210" t="s">
        <v>131</v>
      </c>
      <c r="AU446" s="210" t="s">
        <v>82</v>
      </c>
      <c r="AY446" s="20" t="s">
        <v>130</v>
      </c>
      <c r="BE446" s="211">
        <f>IF(N446="základní",J446,0)</f>
        <v>0</v>
      </c>
      <c r="BF446" s="211">
        <f>IF(N446="snížená",J446,0)</f>
        <v>0</v>
      </c>
      <c r="BG446" s="211">
        <f>IF(N446="zákl. přenesená",J446,0)</f>
        <v>0</v>
      </c>
      <c r="BH446" s="211">
        <f>IF(N446="sníž. přenesená",J446,0)</f>
        <v>0</v>
      </c>
      <c r="BI446" s="211">
        <f>IF(N446="nulová",J446,0)</f>
        <v>0</v>
      </c>
      <c r="BJ446" s="20" t="s">
        <v>80</v>
      </c>
      <c r="BK446" s="211">
        <f>ROUND(I446*H446,2)</f>
        <v>0</v>
      </c>
      <c r="BL446" s="20" t="s">
        <v>285</v>
      </c>
      <c r="BM446" s="210" t="s">
        <v>841</v>
      </c>
    </row>
    <row r="447" s="2" customFormat="1">
      <c r="A447" s="41"/>
      <c r="B447" s="42"/>
      <c r="C447" s="43"/>
      <c r="D447" s="225" t="s">
        <v>202</v>
      </c>
      <c r="E447" s="43"/>
      <c r="F447" s="226" t="s">
        <v>842</v>
      </c>
      <c r="G447" s="43"/>
      <c r="H447" s="43"/>
      <c r="I447" s="227"/>
      <c r="J447" s="43"/>
      <c r="K447" s="43"/>
      <c r="L447" s="47"/>
      <c r="M447" s="285"/>
      <c r="N447" s="286"/>
      <c r="O447" s="214"/>
      <c r="P447" s="214"/>
      <c r="Q447" s="214"/>
      <c r="R447" s="214"/>
      <c r="S447" s="214"/>
      <c r="T447" s="287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202</v>
      </c>
      <c r="AU447" s="20" t="s">
        <v>82</v>
      </c>
    </row>
    <row r="448" s="2" customFormat="1" ht="6.96" customHeight="1">
      <c r="A448" s="41"/>
      <c r="B448" s="62"/>
      <c r="C448" s="63"/>
      <c r="D448" s="63"/>
      <c r="E448" s="63"/>
      <c r="F448" s="63"/>
      <c r="G448" s="63"/>
      <c r="H448" s="63"/>
      <c r="I448" s="63"/>
      <c r="J448" s="63"/>
      <c r="K448" s="63"/>
      <c r="L448" s="47"/>
      <c r="M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</sheetData>
  <sheetProtection sheet="1" autoFilter="0" formatColumns="0" formatRows="0" objects="1" scenarios="1" spinCount="100000" saltValue="JW/LY1G1o7xOQlrgLbvljPPYe64o87JV8y6Kk+hU34LYrLbLGO7OHGAY/MPdrfrPR0jjXZ53OIBGka85l8fK2A==" hashValue="o86tGcj0TU8vi/T2p6YzNGmbFK4ebHpj5Lwhy6rEjVfGGLdXgDmuXAoWYaOGnLRG9FJyLGZfkGj0N/a2qtBsCA==" algorithmName="SHA-512" password="DAF8"/>
  <autoFilter ref="C93:K447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4_01/622151011"/>
    <hyperlink ref="F101" r:id="rId2" display="https://podminky.urs.cz/item/CS_URS_2024_01/622211021"/>
    <hyperlink ref="F114" r:id="rId3" display="https://podminky.urs.cz/item/CS_URS_2024_01/622521012"/>
    <hyperlink ref="F122" r:id="rId4" display="https://podminky.urs.cz/item/CS_URS_2024_01/941111111"/>
    <hyperlink ref="F126" r:id="rId5" display="https://podminky.urs.cz/item/CS_URS_2024_01/941111112"/>
    <hyperlink ref="F130" r:id="rId6" display="https://podminky.urs.cz/item/CS_URS_2024_01/941111211"/>
    <hyperlink ref="F134" r:id="rId7" display="https://podminky.urs.cz/item/CS_URS_2024_01/941111212"/>
    <hyperlink ref="F138" r:id="rId8" display="https://podminky.urs.cz/item/CS_URS_2024_01/941111811"/>
    <hyperlink ref="F140" r:id="rId9" display="https://podminky.urs.cz/item/CS_URS_2024_01/941111812"/>
    <hyperlink ref="F146" r:id="rId10" display="https://podminky.urs.cz/item/CS_URS_2024_01/997013153"/>
    <hyperlink ref="F148" r:id="rId11" display="https://podminky.urs.cz/item/CS_URS_2024_01/997013501"/>
    <hyperlink ref="F150" r:id="rId12" display="https://podminky.urs.cz/item/CS_URS_2024_01/997013509"/>
    <hyperlink ref="F154" r:id="rId13" display="https://podminky.urs.cz/item/CS_URS_2024_01/997013631"/>
    <hyperlink ref="F157" r:id="rId14" display="https://podminky.urs.cz/item/CS_URS_2024_01/998011009"/>
    <hyperlink ref="F161" r:id="rId15" display="https://podminky.urs.cz/item/CS_URS_2024_01/712300841"/>
    <hyperlink ref="F166" r:id="rId16" display="https://podminky.urs.cz/item/CS_URS_2024_01/712300921"/>
    <hyperlink ref="F171" r:id="rId17" display="https://podminky.urs.cz/item/CS_URS_2024_01/712311101"/>
    <hyperlink ref="F182" r:id="rId18" display="https://podminky.urs.cz/item/CS_URS_2024_01/712341559"/>
    <hyperlink ref="F197" r:id="rId19" display="https://podminky.urs.cz/item/CS_URS_2024_01/712341715"/>
    <hyperlink ref="F207" r:id="rId20" display="https://podminky.urs.cz/item/CS_URS_2024_01/712363115"/>
    <hyperlink ref="F214" r:id="rId21" display="https://podminky.urs.cz/item/CS_URS_2024_01/712363352"/>
    <hyperlink ref="F220" r:id="rId22" display="https://podminky.urs.cz/item/CS_URS_2024_01/712363353"/>
    <hyperlink ref="F226" r:id="rId23" display="https://podminky.urs.cz/item/CS_URS_2024_01/712363384"/>
    <hyperlink ref="F232" r:id="rId24" display="https://podminky.urs.cz/item/CS_URS_2024_01/712363404"/>
    <hyperlink ref="F237" r:id="rId25" display="https://podminky.urs.cz/item/CS_URS_2024_01/712363405"/>
    <hyperlink ref="F243" r:id="rId26" display="https://podminky.urs.cz/item/CS_URS_2024_01/712363406"/>
    <hyperlink ref="F254" r:id="rId27" display="https://podminky.urs.cz/item/CS_URS_2024_01/712391172"/>
    <hyperlink ref="F265" r:id="rId28" display="https://podminky.urs.cz/item/CS_URS_2024_01/712741559"/>
    <hyperlink ref="F276" r:id="rId29" display="https://podminky.urs.cz/item/CS_URS_2024_01/712811101"/>
    <hyperlink ref="F282" r:id="rId30" display="https://podminky.urs.cz/item/CS_URS_2024_01/712831101"/>
    <hyperlink ref="F288" r:id="rId31" display="https://podminky.urs.cz/item/CS_URS_2024_01/712841559"/>
    <hyperlink ref="F294" r:id="rId32" display="https://podminky.urs.cz/item/CS_URS_2024_01/712861705"/>
    <hyperlink ref="F304" r:id="rId33" display="https://podminky.urs.cz/item/CS_URS_2024_01/998712212"/>
    <hyperlink ref="F307" r:id="rId34" display="https://podminky.urs.cz/item/CS_URS_2024_01/713131241"/>
    <hyperlink ref="F320" r:id="rId35" display="https://podminky.urs.cz/item/CS_URS_2024_01/713141135"/>
    <hyperlink ref="F326" r:id="rId36" display="https://podminky.urs.cz/item/CS_URS_2024_01/713141151"/>
    <hyperlink ref="F335" r:id="rId37" display="https://podminky.urs.cz/item/CS_URS_2024_01/713141223"/>
    <hyperlink ref="F337" r:id="rId38" display="https://podminky.urs.cz/item/CS_URS_2024_01/713141335"/>
    <hyperlink ref="F350" r:id="rId39" display="https://podminky.urs.cz/item/CS_URS_2024_01/713141371"/>
    <hyperlink ref="F356" r:id="rId40" display="https://podminky.urs.cz/item/CS_URS_2024_01/998713202"/>
    <hyperlink ref="F364" r:id="rId41" display="https://podminky.urs.cz/item/CS_URS_2024_01/713141411"/>
    <hyperlink ref="F369" r:id="rId42" display="https://podminky.urs.cz/item/CS_URS_2024_01/998713202"/>
    <hyperlink ref="F372" r:id="rId43" display="https://podminky.urs.cz/item/CS_URS_2024_01/721210822"/>
    <hyperlink ref="F377" r:id="rId44" display="https://podminky.urs.cz/item/CS_URS_2024_01/721239114"/>
    <hyperlink ref="F396" r:id="rId45" display="https://podminky.urs.cz/item/CS_URS_2024_01/998721212"/>
    <hyperlink ref="F400" r:id="rId46" display="https://podminky.urs.cz/item/CS_URS_2024_01/741420001"/>
    <hyperlink ref="F410" r:id="rId47" display="https://podminky.urs.cz/item/CS_URS_2024_01/741421823"/>
    <hyperlink ref="F415" r:id="rId48" display="https://podminky.urs.cz/item/CS_URS_2024_01/998741212"/>
    <hyperlink ref="F418" r:id="rId49" display="https://podminky.urs.cz/item/CS_URS_2024_01/762341670"/>
    <hyperlink ref="F428" r:id="rId50" display="https://podminky.urs.cz/item/CS_URS_2024_01/762395000"/>
    <hyperlink ref="F432" r:id="rId51" display="https://podminky.urs.cz/item/CS_URS_2024_01/998762212"/>
    <hyperlink ref="F435" r:id="rId52" display="https://podminky.urs.cz/item/CS_URS_2024_01/764002841"/>
    <hyperlink ref="F439" r:id="rId53" display="https://podminky.urs.cz/item/CS_URS_2024_01/764002871"/>
    <hyperlink ref="F443" r:id="rId54" display="https://podminky.urs.cz/item/CS_URS_2024_01/764212403"/>
    <hyperlink ref="F447" r:id="rId55" display="https://podminky.urs.cz/item/CS_URS_2024_01/998764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plochých střech ZŠ Aléská, Bílina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843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31. 1. 2024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ROUND((SUM(BE94:BE435)),  2)</f>
        <v>0</v>
      </c>
      <c r="G33" s="41"/>
      <c r="H33" s="41"/>
      <c r="I33" s="151">
        <v>0.20999999999999999</v>
      </c>
      <c r="J33" s="150">
        <f>ROUND(((SUM(BE94:BE435))*I33),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ROUND((SUM(BF94:BF435)),  2)</f>
        <v>0</v>
      </c>
      <c r="G34" s="41"/>
      <c r="H34" s="41"/>
      <c r="I34" s="151">
        <v>0.12</v>
      </c>
      <c r="J34" s="150">
        <f>ROUND(((SUM(BF94:BF435))*I34),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ROUND((SUM(BG94:BG435)),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ROUND((SUM(BH94:BH435)),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ROUND((SUM(BI94:BI435)),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plochých střech ZŠ Aléská, Bílina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03 - Střecha C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31. 1. 2024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Bílina</v>
      </c>
      <c r="G54" s="43"/>
      <c r="H54" s="43"/>
      <c r="I54" s="35" t="s">
        <v>31</v>
      </c>
      <c r="J54" s="39" t="str">
        <f>E21</f>
        <v>DEKPROJEKT s.r.o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OTRUBA &amp; PARTNER,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111</v>
      </c>
      <c r="D57" s="165"/>
      <c r="E57" s="165"/>
      <c r="F57" s="165"/>
      <c r="G57" s="165"/>
      <c r="H57" s="165"/>
      <c r="I57" s="165"/>
      <c r="J57" s="166" t="s">
        <v>112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8"/>
      <c r="C60" s="169"/>
      <c r="D60" s="170" t="s">
        <v>177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7"/>
      <c r="C61" s="218"/>
      <c r="D61" s="219" t="s">
        <v>178</v>
      </c>
      <c r="E61" s="220"/>
      <c r="F61" s="220"/>
      <c r="G61" s="220"/>
      <c r="H61" s="220"/>
      <c r="I61" s="220"/>
      <c r="J61" s="221">
        <f>J96</f>
        <v>0</v>
      </c>
      <c r="K61" s="218"/>
      <c r="L61" s="22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17"/>
      <c r="C62" s="218"/>
      <c r="D62" s="219" t="s">
        <v>179</v>
      </c>
      <c r="E62" s="220"/>
      <c r="F62" s="220"/>
      <c r="G62" s="220"/>
      <c r="H62" s="220"/>
      <c r="I62" s="220"/>
      <c r="J62" s="221">
        <f>J97</f>
        <v>0</v>
      </c>
      <c r="K62" s="218"/>
      <c r="L62" s="22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7"/>
      <c r="C63" s="218"/>
      <c r="D63" s="219" t="s">
        <v>180</v>
      </c>
      <c r="E63" s="220"/>
      <c r="F63" s="220"/>
      <c r="G63" s="220"/>
      <c r="H63" s="220"/>
      <c r="I63" s="220"/>
      <c r="J63" s="221">
        <f>J119</f>
        <v>0</v>
      </c>
      <c r="K63" s="218"/>
      <c r="L63" s="2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4.88" customHeight="1">
      <c r="A64" s="12"/>
      <c r="B64" s="217"/>
      <c r="C64" s="218"/>
      <c r="D64" s="219" t="s">
        <v>181</v>
      </c>
      <c r="E64" s="220"/>
      <c r="F64" s="220"/>
      <c r="G64" s="220"/>
      <c r="H64" s="220"/>
      <c r="I64" s="220"/>
      <c r="J64" s="221">
        <f>J120</f>
        <v>0</v>
      </c>
      <c r="K64" s="218"/>
      <c r="L64" s="22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4.88" customHeight="1">
      <c r="A65" s="12"/>
      <c r="B65" s="217"/>
      <c r="C65" s="218"/>
      <c r="D65" s="219" t="s">
        <v>182</v>
      </c>
      <c r="E65" s="220"/>
      <c r="F65" s="220"/>
      <c r="G65" s="220"/>
      <c r="H65" s="220"/>
      <c r="I65" s="220"/>
      <c r="J65" s="221">
        <f>J132</f>
        <v>0</v>
      </c>
      <c r="K65" s="218"/>
      <c r="L65" s="22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7"/>
      <c r="C66" s="218"/>
      <c r="D66" s="219" t="s">
        <v>183</v>
      </c>
      <c r="E66" s="220"/>
      <c r="F66" s="220"/>
      <c r="G66" s="220"/>
      <c r="H66" s="220"/>
      <c r="I66" s="220"/>
      <c r="J66" s="221">
        <f>J135</f>
        <v>0</v>
      </c>
      <c r="K66" s="218"/>
      <c r="L66" s="22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7"/>
      <c r="C67" s="218"/>
      <c r="D67" s="219" t="s">
        <v>184</v>
      </c>
      <c r="E67" s="220"/>
      <c r="F67" s="220"/>
      <c r="G67" s="220"/>
      <c r="H67" s="220"/>
      <c r="I67" s="220"/>
      <c r="J67" s="221">
        <f>J146</f>
        <v>0</v>
      </c>
      <c r="K67" s="218"/>
      <c r="L67" s="22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8"/>
      <c r="C68" s="169"/>
      <c r="D68" s="170" t="s">
        <v>185</v>
      </c>
      <c r="E68" s="171"/>
      <c r="F68" s="171"/>
      <c r="G68" s="171"/>
      <c r="H68" s="171"/>
      <c r="I68" s="171"/>
      <c r="J68" s="172">
        <f>J149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7"/>
      <c r="C69" s="218"/>
      <c r="D69" s="219" t="s">
        <v>186</v>
      </c>
      <c r="E69" s="220"/>
      <c r="F69" s="220"/>
      <c r="G69" s="220"/>
      <c r="H69" s="220"/>
      <c r="I69" s="220"/>
      <c r="J69" s="221">
        <f>J150</f>
        <v>0</v>
      </c>
      <c r="K69" s="218"/>
      <c r="L69" s="22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7"/>
      <c r="C70" s="218"/>
      <c r="D70" s="219" t="s">
        <v>187</v>
      </c>
      <c r="E70" s="220"/>
      <c r="F70" s="220"/>
      <c r="G70" s="220"/>
      <c r="H70" s="220"/>
      <c r="I70" s="220"/>
      <c r="J70" s="221">
        <f>J298</f>
        <v>0</v>
      </c>
      <c r="K70" s="218"/>
      <c r="L70" s="22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17"/>
      <c r="C71" s="218"/>
      <c r="D71" s="219" t="s">
        <v>188</v>
      </c>
      <c r="E71" s="220"/>
      <c r="F71" s="220"/>
      <c r="G71" s="220"/>
      <c r="H71" s="220"/>
      <c r="I71" s="220"/>
      <c r="J71" s="221">
        <f>J362</f>
        <v>0</v>
      </c>
      <c r="K71" s="218"/>
      <c r="L71" s="22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17"/>
      <c r="C72" s="218"/>
      <c r="D72" s="219" t="s">
        <v>189</v>
      </c>
      <c r="E72" s="220"/>
      <c r="F72" s="220"/>
      <c r="G72" s="220"/>
      <c r="H72" s="220"/>
      <c r="I72" s="220"/>
      <c r="J72" s="221">
        <f>J389</f>
        <v>0</v>
      </c>
      <c r="K72" s="218"/>
      <c r="L72" s="22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12" customFormat="1" ht="19.92" customHeight="1">
      <c r="A73" s="12"/>
      <c r="B73" s="217"/>
      <c r="C73" s="218"/>
      <c r="D73" s="219" t="s">
        <v>190</v>
      </c>
      <c r="E73" s="220"/>
      <c r="F73" s="220"/>
      <c r="G73" s="220"/>
      <c r="H73" s="220"/>
      <c r="I73" s="220"/>
      <c r="J73" s="221">
        <f>J408</f>
        <v>0</v>
      </c>
      <c r="K73" s="218"/>
      <c r="L73" s="22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="12" customFormat="1" ht="19.92" customHeight="1">
      <c r="A74" s="12"/>
      <c r="B74" s="217"/>
      <c r="C74" s="218"/>
      <c r="D74" s="219" t="s">
        <v>191</v>
      </c>
      <c r="E74" s="220"/>
      <c r="F74" s="220"/>
      <c r="G74" s="220"/>
      <c r="H74" s="220"/>
      <c r="I74" s="220"/>
      <c r="J74" s="221">
        <f>J425</f>
        <v>0</v>
      </c>
      <c r="K74" s="218"/>
      <c r="L74" s="22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115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Rekonstrukce plochých střech ZŠ Aléská, Bílina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108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 03 - Střecha C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 xml:space="preserve"> </v>
      </c>
      <c r="G88" s="43"/>
      <c r="H88" s="43"/>
      <c r="I88" s="35" t="s">
        <v>23</v>
      </c>
      <c r="J88" s="75" t="str">
        <f>IF(J12="","",J12)</f>
        <v>31. 1. 2024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Město Bílina</v>
      </c>
      <c r="G90" s="43"/>
      <c r="H90" s="43"/>
      <c r="I90" s="35" t="s">
        <v>31</v>
      </c>
      <c r="J90" s="39" t="str">
        <f>E21</f>
        <v>DEKPROJEKT s.r.o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5" t="s">
        <v>29</v>
      </c>
      <c r="D91" s="43"/>
      <c r="E91" s="43"/>
      <c r="F91" s="30" t="str">
        <f>IF(E18="","",E18)</f>
        <v>Vyplň údaj</v>
      </c>
      <c r="G91" s="43"/>
      <c r="H91" s="43"/>
      <c r="I91" s="35" t="s">
        <v>34</v>
      </c>
      <c r="J91" s="39" t="str">
        <f>E24</f>
        <v>OTRUBA &amp; PARTNER, s.r.o.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0" customFormat="1" ht="29.28" customHeight="1">
      <c r="A93" s="174"/>
      <c r="B93" s="175"/>
      <c r="C93" s="176" t="s">
        <v>116</v>
      </c>
      <c r="D93" s="177" t="s">
        <v>57</v>
      </c>
      <c r="E93" s="177" t="s">
        <v>53</v>
      </c>
      <c r="F93" s="177" t="s">
        <v>54</v>
      </c>
      <c r="G93" s="177" t="s">
        <v>117</v>
      </c>
      <c r="H93" s="177" t="s">
        <v>118</v>
      </c>
      <c r="I93" s="177" t="s">
        <v>119</v>
      </c>
      <c r="J93" s="177" t="s">
        <v>112</v>
      </c>
      <c r="K93" s="178" t="s">
        <v>120</v>
      </c>
      <c r="L93" s="179"/>
      <c r="M93" s="95" t="s">
        <v>19</v>
      </c>
      <c r="N93" s="96" t="s">
        <v>42</v>
      </c>
      <c r="O93" s="96" t="s">
        <v>121</v>
      </c>
      <c r="P93" s="96" t="s">
        <v>122</v>
      </c>
      <c r="Q93" s="96" t="s">
        <v>123</v>
      </c>
      <c r="R93" s="96" t="s">
        <v>124</v>
      </c>
      <c r="S93" s="96" t="s">
        <v>125</v>
      </c>
      <c r="T93" s="97" t="s">
        <v>126</v>
      </c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="2" customFormat="1" ht="22.8" customHeight="1">
      <c r="A94" s="41"/>
      <c r="B94" s="42"/>
      <c r="C94" s="102" t="s">
        <v>127</v>
      </c>
      <c r="D94" s="43"/>
      <c r="E94" s="43"/>
      <c r="F94" s="43"/>
      <c r="G94" s="43"/>
      <c r="H94" s="43"/>
      <c r="I94" s="43"/>
      <c r="J94" s="180">
        <f>BK94</f>
        <v>0</v>
      </c>
      <c r="K94" s="43"/>
      <c r="L94" s="47"/>
      <c r="M94" s="98"/>
      <c r="N94" s="181"/>
      <c r="O94" s="99"/>
      <c r="P94" s="182">
        <f>P95+P149</f>
        <v>0</v>
      </c>
      <c r="Q94" s="99"/>
      <c r="R94" s="182">
        <f>R95+R149</f>
        <v>10.971747660000002</v>
      </c>
      <c r="S94" s="99"/>
      <c r="T94" s="183">
        <f>T95+T149</f>
        <v>0.65015590000000001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113</v>
      </c>
      <c r="BK94" s="184">
        <f>BK95+BK149</f>
        <v>0</v>
      </c>
    </row>
    <row r="95" s="11" customFormat="1" ht="25.92" customHeight="1">
      <c r="A95" s="11"/>
      <c r="B95" s="185"/>
      <c r="C95" s="186"/>
      <c r="D95" s="187" t="s">
        <v>71</v>
      </c>
      <c r="E95" s="188" t="s">
        <v>192</v>
      </c>
      <c r="F95" s="188" t="s">
        <v>193</v>
      </c>
      <c r="G95" s="186"/>
      <c r="H95" s="186"/>
      <c r="I95" s="189"/>
      <c r="J95" s="190">
        <f>BK95</f>
        <v>0</v>
      </c>
      <c r="K95" s="186"/>
      <c r="L95" s="191"/>
      <c r="M95" s="192"/>
      <c r="N95" s="193"/>
      <c r="O95" s="193"/>
      <c r="P95" s="194">
        <f>P96+P119+P135+P146</f>
        <v>0</v>
      </c>
      <c r="Q95" s="193"/>
      <c r="R95" s="194">
        <f>R96+R119+R135+R146</f>
        <v>0.11871924</v>
      </c>
      <c r="S95" s="193"/>
      <c r="T95" s="195">
        <f>T96+T119+T135+T146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6" t="s">
        <v>80</v>
      </c>
      <c r="AT95" s="197" t="s">
        <v>71</v>
      </c>
      <c r="AU95" s="197" t="s">
        <v>72</v>
      </c>
      <c r="AY95" s="196" t="s">
        <v>130</v>
      </c>
      <c r="BK95" s="198">
        <f>BK96+BK119+BK135+BK146</f>
        <v>0</v>
      </c>
    </row>
    <row r="96" s="11" customFormat="1" ht="22.8" customHeight="1">
      <c r="A96" s="11"/>
      <c r="B96" s="185"/>
      <c r="C96" s="186"/>
      <c r="D96" s="187" t="s">
        <v>71</v>
      </c>
      <c r="E96" s="223" t="s">
        <v>151</v>
      </c>
      <c r="F96" s="223" t="s">
        <v>194</v>
      </c>
      <c r="G96" s="186"/>
      <c r="H96" s="186"/>
      <c r="I96" s="189"/>
      <c r="J96" s="224">
        <f>BK96</f>
        <v>0</v>
      </c>
      <c r="K96" s="186"/>
      <c r="L96" s="191"/>
      <c r="M96" s="192"/>
      <c r="N96" s="193"/>
      <c r="O96" s="193"/>
      <c r="P96" s="194">
        <f>P97</f>
        <v>0</v>
      </c>
      <c r="Q96" s="193"/>
      <c r="R96" s="194">
        <f>R97</f>
        <v>0.11871924</v>
      </c>
      <c r="S96" s="193"/>
      <c r="T96" s="195">
        <f>T97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96" t="s">
        <v>80</v>
      </c>
      <c r="AT96" s="197" t="s">
        <v>71</v>
      </c>
      <c r="AU96" s="197" t="s">
        <v>80</v>
      </c>
      <c r="AY96" s="196" t="s">
        <v>130</v>
      </c>
      <c r="BK96" s="198">
        <f>BK97</f>
        <v>0</v>
      </c>
    </row>
    <row r="97" s="11" customFormat="1" ht="20.88" customHeight="1">
      <c r="A97" s="11"/>
      <c r="B97" s="185"/>
      <c r="C97" s="186"/>
      <c r="D97" s="187" t="s">
        <v>71</v>
      </c>
      <c r="E97" s="223" t="s">
        <v>195</v>
      </c>
      <c r="F97" s="223" t="s">
        <v>196</v>
      </c>
      <c r="G97" s="186"/>
      <c r="H97" s="186"/>
      <c r="I97" s="189"/>
      <c r="J97" s="224">
        <f>BK97</f>
        <v>0</v>
      </c>
      <c r="K97" s="186"/>
      <c r="L97" s="191"/>
      <c r="M97" s="192"/>
      <c r="N97" s="193"/>
      <c r="O97" s="193"/>
      <c r="P97" s="194">
        <f>SUM(P98:P118)</f>
        <v>0</v>
      </c>
      <c r="Q97" s="193"/>
      <c r="R97" s="194">
        <f>SUM(R98:R118)</f>
        <v>0.11871924</v>
      </c>
      <c r="S97" s="193"/>
      <c r="T97" s="195">
        <f>SUM(T98:T118)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6" t="s">
        <v>80</v>
      </c>
      <c r="AT97" s="197" t="s">
        <v>71</v>
      </c>
      <c r="AU97" s="197" t="s">
        <v>82</v>
      </c>
      <c r="AY97" s="196" t="s">
        <v>130</v>
      </c>
      <c r="BK97" s="198">
        <f>SUM(BK98:BK118)</f>
        <v>0</v>
      </c>
    </row>
    <row r="98" s="2" customFormat="1" ht="16.5" customHeight="1">
      <c r="A98" s="41"/>
      <c r="B98" s="42"/>
      <c r="C98" s="199" t="s">
        <v>80</v>
      </c>
      <c r="D98" s="199" t="s">
        <v>131</v>
      </c>
      <c r="E98" s="200" t="s">
        <v>197</v>
      </c>
      <c r="F98" s="201" t="s">
        <v>198</v>
      </c>
      <c r="G98" s="202" t="s">
        <v>199</v>
      </c>
      <c r="H98" s="203">
        <v>11.651</v>
      </c>
      <c r="I98" s="204"/>
      <c r="J98" s="205">
        <f>ROUND(I98*H98,2)</f>
        <v>0</v>
      </c>
      <c r="K98" s="201" t="s">
        <v>200</v>
      </c>
      <c r="L98" s="47"/>
      <c r="M98" s="206" t="s">
        <v>19</v>
      </c>
      <c r="N98" s="207" t="s">
        <v>43</v>
      </c>
      <c r="O98" s="87"/>
      <c r="P98" s="208">
        <f>O98*H98</f>
        <v>0</v>
      </c>
      <c r="Q98" s="208">
        <v>0.00020000000000000001</v>
      </c>
      <c r="R98" s="208">
        <f>Q98*H98</f>
        <v>0.0023302000000000002</v>
      </c>
      <c r="S98" s="208">
        <v>0</v>
      </c>
      <c r="T98" s="20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0" t="s">
        <v>144</v>
      </c>
      <c r="AT98" s="210" t="s">
        <v>131</v>
      </c>
      <c r="AU98" s="210" t="s">
        <v>140</v>
      </c>
      <c r="AY98" s="20" t="s">
        <v>130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20" t="s">
        <v>80</v>
      </c>
      <c r="BK98" s="211">
        <f>ROUND(I98*H98,2)</f>
        <v>0</v>
      </c>
      <c r="BL98" s="20" t="s">
        <v>144</v>
      </c>
      <c r="BM98" s="210" t="s">
        <v>844</v>
      </c>
    </row>
    <row r="99" s="2" customFormat="1">
      <c r="A99" s="41"/>
      <c r="B99" s="42"/>
      <c r="C99" s="43"/>
      <c r="D99" s="225" t="s">
        <v>202</v>
      </c>
      <c r="E99" s="43"/>
      <c r="F99" s="226" t="s">
        <v>203</v>
      </c>
      <c r="G99" s="43"/>
      <c r="H99" s="43"/>
      <c r="I99" s="227"/>
      <c r="J99" s="43"/>
      <c r="K99" s="43"/>
      <c r="L99" s="47"/>
      <c r="M99" s="228"/>
      <c r="N99" s="229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202</v>
      </c>
      <c r="AU99" s="20" t="s">
        <v>140</v>
      </c>
    </row>
    <row r="100" s="2" customFormat="1" ht="37.8" customHeight="1">
      <c r="A100" s="41"/>
      <c r="B100" s="42"/>
      <c r="C100" s="199" t="s">
        <v>82</v>
      </c>
      <c r="D100" s="199" t="s">
        <v>131</v>
      </c>
      <c r="E100" s="200" t="s">
        <v>204</v>
      </c>
      <c r="F100" s="201" t="s">
        <v>205</v>
      </c>
      <c r="G100" s="202" t="s">
        <v>199</v>
      </c>
      <c r="H100" s="203">
        <v>7.7670000000000003</v>
      </c>
      <c r="I100" s="204"/>
      <c r="J100" s="205">
        <f>ROUND(I100*H100,2)</f>
        <v>0</v>
      </c>
      <c r="K100" s="201" t="s">
        <v>200</v>
      </c>
      <c r="L100" s="47"/>
      <c r="M100" s="206" t="s">
        <v>19</v>
      </c>
      <c r="N100" s="207" t="s">
        <v>43</v>
      </c>
      <c r="O100" s="87"/>
      <c r="P100" s="208">
        <f>O100*H100</f>
        <v>0</v>
      </c>
      <c r="Q100" s="208">
        <v>0.0085199999999999998</v>
      </c>
      <c r="R100" s="208">
        <f>Q100*H100</f>
        <v>0.066174839999999999</v>
      </c>
      <c r="S100" s="208">
        <v>0</v>
      </c>
      <c r="T100" s="20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0" t="s">
        <v>144</v>
      </c>
      <c r="AT100" s="210" t="s">
        <v>131</v>
      </c>
      <c r="AU100" s="210" t="s">
        <v>140</v>
      </c>
      <c r="AY100" s="20" t="s">
        <v>130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20" t="s">
        <v>80</v>
      </c>
      <c r="BK100" s="211">
        <f>ROUND(I100*H100,2)</f>
        <v>0</v>
      </c>
      <c r="BL100" s="20" t="s">
        <v>144</v>
      </c>
      <c r="BM100" s="210" t="s">
        <v>845</v>
      </c>
    </row>
    <row r="101" s="2" customFormat="1">
      <c r="A101" s="41"/>
      <c r="B101" s="42"/>
      <c r="C101" s="43"/>
      <c r="D101" s="225" t="s">
        <v>202</v>
      </c>
      <c r="E101" s="43"/>
      <c r="F101" s="226" t="s">
        <v>207</v>
      </c>
      <c r="G101" s="43"/>
      <c r="H101" s="43"/>
      <c r="I101" s="227"/>
      <c r="J101" s="43"/>
      <c r="K101" s="43"/>
      <c r="L101" s="47"/>
      <c r="M101" s="228"/>
      <c r="N101" s="22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202</v>
      </c>
      <c r="AU101" s="20" t="s">
        <v>140</v>
      </c>
    </row>
    <row r="102" s="13" customFormat="1">
      <c r="A102" s="13"/>
      <c r="B102" s="230"/>
      <c r="C102" s="231"/>
      <c r="D102" s="232" t="s">
        <v>208</v>
      </c>
      <c r="E102" s="233" t="s">
        <v>19</v>
      </c>
      <c r="F102" s="234" t="s">
        <v>209</v>
      </c>
      <c r="G102" s="231"/>
      <c r="H102" s="233" t="s">
        <v>19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208</v>
      </c>
      <c r="AU102" s="240" t="s">
        <v>140</v>
      </c>
      <c r="AV102" s="13" t="s">
        <v>80</v>
      </c>
      <c r="AW102" s="13" t="s">
        <v>33</v>
      </c>
      <c r="AX102" s="13" t="s">
        <v>72</v>
      </c>
      <c r="AY102" s="240" t="s">
        <v>130</v>
      </c>
    </row>
    <row r="103" s="13" customFormat="1">
      <c r="A103" s="13"/>
      <c r="B103" s="230"/>
      <c r="C103" s="231"/>
      <c r="D103" s="232" t="s">
        <v>208</v>
      </c>
      <c r="E103" s="233" t="s">
        <v>19</v>
      </c>
      <c r="F103" s="234" t="s">
        <v>210</v>
      </c>
      <c r="G103" s="231"/>
      <c r="H103" s="233" t="s">
        <v>19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208</v>
      </c>
      <c r="AU103" s="240" t="s">
        <v>140</v>
      </c>
      <c r="AV103" s="13" t="s">
        <v>80</v>
      </c>
      <c r="AW103" s="13" t="s">
        <v>33</v>
      </c>
      <c r="AX103" s="13" t="s">
        <v>72</v>
      </c>
      <c r="AY103" s="240" t="s">
        <v>130</v>
      </c>
    </row>
    <row r="104" s="14" customFormat="1">
      <c r="A104" s="14"/>
      <c r="B104" s="241"/>
      <c r="C104" s="242"/>
      <c r="D104" s="232" t="s">
        <v>208</v>
      </c>
      <c r="E104" s="243" t="s">
        <v>19</v>
      </c>
      <c r="F104" s="244" t="s">
        <v>846</v>
      </c>
      <c r="G104" s="242"/>
      <c r="H104" s="245">
        <v>7.7670000000000003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208</v>
      </c>
      <c r="AU104" s="251" t="s">
        <v>140</v>
      </c>
      <c r="AV104" s="14" t="s">
        <v>82</v>
      </c>
      <c r="AW104" s="14" t="s">
        <v>33</v>
      </c>
      <c r="AX104" s="14" t="s">
        <v>72</v>
      </c>
      <c r="AY104" s="251" t="s">
        <v>130</v>
      </c>
    </row>
    <row r="105" s="15" customFormat="1">
      <c r="A105" s="15"/>
      <c r="B105" s="252"/>
      <c r="C105" s="253"/>
      <c r="D105" s="232" t="s">
        <v>208</v>
      </c>
      <c r="E105" s="254" t="s">
        <v>19</v>
      </c>
      <c r="F105" s="255" t="s">
        <v>212</v>
      </c>
      <c r="G105" s="253"/>
      <c r="H105" s="256">
        <v>7.7670000000000003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2" t="s">
        <v>208</v>
      </c>
      <c r="AU105" s="262" t="s">
        <v>140</v>
      </c>
      <c r="AV105" s="15" t="s">
        <v>144</v>
      </c>
      <c r="AW105" s="15" t="s">
        <v>33</v>
      </c>
      <c r="AX105" s="15" t="s">
        <v>80</v>
      </c>
      <c r="AY105" s="262" t="s">
        <v>130</v>
      </c>
    </row>
    <row r="106" s="2" customFormat="1" ht="16.5" customHeight="1">
      <c r="A106" s="41"/>
      <c r="B106" s="42"/>
      <c r="C106" s="263" t="s">
        <v>140</v>
      </c>
      <c r="D106" s="263" t="s">
        <v>213</v>
      </c>
      <c r="E106" s="264" t="s">
        <v>214</v>
      </c>
      <c r="F106" s="265" t="s">
        <v>215</v>
      </c>
      <c r="G106" s="266" t="s">
        <v>199</v>
      </c>
      <c r="H106" s="267">
        <v>8.1549999999999994</v>
      </c>
      <c r="I106" s="268"/>
      <c r="J106" s="269">
        <f>ROUND(I106*H106,2)</f>
        <v>0</v>
      </c>
      <c r="K106" s="265" t="s">
        <v>200</v>
      </c>
      <c r="L106" s="270"/>
      <c r="M106" s="271" t="s">
        <v>19</v>
      </c>
      <c r="N106" s="272" t="s">
        <v>43</v>
      </c>
      <c r="O106" s="87"/>
      <c r="P106" s="208">
        <f>O106*H106</f>
        <v>0</v>
      </c>
      <c r="Q106" s="208">
        <v>0.0023</v>
      </c>
      <c r="R106" s="208">
        <f>Q106*H106</f>
        <v>0.018756499999999999</v>
      </c>
      <c r="S106" s="208">
        <v>0</v>
      </c>
      <c r="T106" s="20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0" t="s">
        <v>159</v>
      </c>
      <c r="AT106" s="210" t="s">
        <v>213</v>
      </c>
      <c r="AU106" s="210" t="s">
        <v>140</v>
      </c>
      <c r="AY106" s="20" t="s">
        <v>130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20" t="s">
        <v>80</v>
      </c>
      <c r="BK106" s="211">
        <f>ROUND(I106*H106,2)</f>
        <v>0</v>
      </c>
      <c r="BL106" s="20" t="s">
        <v>144</v>
      </c>
      <c r="BM106" s="210" t="s">
        <v>847</v>
      </c>
    </row>
    <row r="107" s="13" customFormat="1">
      <c r="A107" s="13"/>
      <c r="B107" s="230"/>
      <c r="C107" s="231"/>
      <c r="D107" s="232" t="s">
        <v>208</v>
      </c>
      <c r="E107" s="233" t="s">
        <v>19</v>
      </c>
      <c r="F107" s="234" t="s">
        <v>217</v>
      </c>
      <c r="G107" s="231"/>
      <c r="H107" s="233" t="s">
        <v>19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208</v>
      </c>
      <c r="AU107" s="240" t="s">
        <v>140</v>
      </c>
      <c r="AV107" s="13" t="s">
        <v>80</v>
      </c>
      <c r="AW107" s="13" t="s">
        <v>33</v>
      </c>
      <c r="AX107" s="13" t="s">
        <v>72</v>
      </c>
      <c r="AY107" s="240" t="s">
        <v>130</v>
      </c>
    </row>
    <row r="108" s="13" customFormat="1">
      <c r="A108" s="13"/>
      <c r="B108" s="230"/>
      <c r="C108" s="231"/>
      <c r="D108" s="232" t="s">
        <v>208</v>
      </c>
      <c r="E108" s="233" t="s">
        <v>19</v>
      </c>
      <c r="F108" s="234" t="s">
        <v>209</v>
      </c>
      <c r="G108" s="231"/>
      <c r="H108" s="233" t="s">
        <v>19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208</v>
      </c>
      <c r="AU108" s="240" t="s">
        <v>140</v>
      </c>
      <c r="AV108" s="13" t="s">
        <v>80</v>
      </c>
      <c r="AW108" s="13" t="s">
        <v>33</v>
      </c>
      <c r="AX108" s="13" t="s">
        <v>72</v>
      </c>
      <c r="AY108" s="240" t="s">
        <v>130</v>
      </c>
    </row>
    <row r="109" s="13" customFormat="1">
      <c r="A109" s="13"/>
      <c r="B109" s="230"/>
      <c r="C109" s="231"/>
      <c r="D109" s="232" t="s">
        <v>208</v>
      </c>
      <c r="E109" s="233" t="s">
        <v>19</v>
      </c>
      <c r="F109" s="234" t="s">
        <v>210</v>
      </c>
      <c r="G109" s="231"/>
      <c r="H109" s="233" t="s">
        <v>19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208</v>
      </c>
      <c r="AU109" s="240" t="s">
        <v>140</v>
      </c>
      <c r="AV109" s="13" t="s">
        <v>80</v>
      </c>
      <c r="AW109" s="13" t="s">
        <v>33</v>
      </c>
      <c r="AX109" s="13" t="s">
        <v>72</v>
      </c>
      <c r="AY109" s="240" t="s">
        <v>130</v>
      </c>
    </row>
    <row r="110" s="14" customFormat="1">
      <c r="A110" s="14"/>
      <c r="B110" s="241"/>
      <c r="C110" s="242"/>
      <c r="D110" s="232" t="s">
        <v>208</v>
      </c>
      <c r="E110" s="243" t="s">
        <v>19</v>
      </c>
      <c r="F110" s="244" t="s">
        <v>846</v>
      </c>
      <c r="G110" s="242"/>
      <c r="H110" s="245">
        <v>7.7670000000000003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208</v>
      </c>
      <c r="AU110" s="251" t="s">
        <v>140</v>
      </c>
      <c r="AV110" s="14" t="s">
        <v>82</v>
      </c>
      <c r="AW110" s="14" t="s">
        <v>33</v>
      </c>
      <c r="AX110" s="14" t="s">
        <v>72</v>
      </c>
      <c r="AY110" s="251" t="s">
        <v>130</v>
      </c>
    </row>
    <row r="111" s="15" customFormat="1">
      <c r="A111" s="15"/>
      <c r="B111" s="252"/>
      <c r="C111" s="253"/>
      <c r="D111" s="232" t="s">
        <v>208</v>
      </c>
      <c r="E111" s="254" t="s">
        <v>19</v>
      </c>
      <c r="F111" s="255" t="s">
        <v>212</v>
      </c>
      <c r="G111" s="253"/>
      <c r="H111" s="256">
        <v>7.7670000000000003</v>
      </c>
      <c r="I111" s="257"/>
      <c r="J111" s="253"/>
      <c r="K111" s="253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208</v>
      </c>
      <c r="AU111" s="262" t="s">
        <v>140</v>
      </c>
      <c r="AV111" s="15" t="s">
        <v>144</v>
      </c>
      <c r="AW111" s="15" t="s">
        <v>33</v>
      </c>
      <c r="AX111" s="15" t="s">
        <v>80</v>
      </c>
      <c r="AY111" s="262" t="s">
        <v>130</v>
      </c>
    </row>
    <row r="112" s="14" customFormat="1">
      <c r="A112" s="14"/>
      <c r="B112" s="241"/>
      <c r="C112" s="242"/>
      <c r="D112" s="232" t="s">
        <v>208</v>
      </c>
      <c r="E112" s="242"/>
      <c r="F112" s="244" t="s">
        <v>848</v>
      </c>
      <c r="G112" s="242"/>
      <c r="H112" s="245">
        <v>8.1549999999999994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208</v>
      </c>
      <c r="AU112" s="251" t="s">
        <v>140</v>
      </c>
      <c r="AV112" s="14" t="s">
        <v>82</v>
      </c>
      <c r="AW112" s="14" t="s">
        <v>4</v>
      </c>
      <c r="AX112" s="14" t="s">
        <v>80</v>
      </c>
      <c r="AY112" s="251" t="s">
        <v>130</v>
      </c>
    </row>
    <row r="113" s="2" customFormat="1" ht="24.15" customHeight="1">
      <c r="A113" s="41"/>
      <c r="B113" s="42"/>
      <c r="C113" s="199" t="s">
        <v>144</v>
      </c>
      <c r="D113" s="199" t="s">
        <v>131</v>
      </c>
      <c r="E113" s="200" t="s">
        <v>219</v>
      </c>
      <c r="F113" s="201" t="s">
        <v>220</v>
      </c>
      <c r="G113" s="202" t="s">
        <v>199</v>
      </c>
      <c r="H113" s="203">
        <v>11.651</v>
      </c>
      <c r="I113" s="204"/>
      <c r="J113" s="205">
        <f>ROUND(I113*H113,2)</f>
        <v>0</v>
      </c>
      <c r="K113" s="201" t="s">
        <v>200</v>
      </c>
      <c r="L113" s="47"/>
      <c r="M113" s="206" t="s">
        <v>19</v>
      </c>
      <c r="N113" s="207" t="s">
        <v>43</v>
      </c>
      <c r="O113" s="87"/>
      <c r="P113" s="208">
        <f>O113*H113</f>
        <v>0</v>
      </c>
      <c r="Q113" s="208">
        <v>0.0027000000000000001</v>
      </c>
      <c r="R113" s="208">
        <f>Q113*H113</f>
        <v>0.031457699999999998</v>
      </c>
      <c r="S113" s="208">
        <v>0</v>
      </c>
      <c r="T113" s="20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0" t="s">
        <v>144</v>
      </c>
      <c r="AT113" s="210" t="s">
        <v>131</v>
      </c>
      <c r="AU113" s="210" t="s">
        <v>140</v>
      </c>
      <c r="AY113" s="20" t="s">
        <v>130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0" t="s">
        <v>80</v>
      </c>
      <c r="BK113" s="211">
        <f>ROUND(I113*H113,2)</f>
        <v>0</v>
      </c>
      <c r="BL113" s="20" t="s">
        <v>144</v>
      </c>
      <c r="BM113" s="210" t="s">
        <v>849</v>
      </c>
    </row>
    <row r="114" s="2" customFormat="1">
      <c r="A114" s="41"/>
      <c r="B114" s="42"/>
      <c r="C114" s="43"/>
      <c r="D114" s="225" t="s">
        <v>202</v>
      </c>
      <c r="E114" s="43"/>
      <c r="F114" s="226" t="s">
        <v>222</v>
      </c>
      <c r="G114" s="43"/>
      <c r="H114" s="43"/>
      <c r="I114" s="227"/>
      <c r="J114" s="43"/>
      <c r="K114" s="43"/>
      <c r="L114" s="47"/>
      <c r="M114" s="228"/>
      <c r="N114" s="229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202</v>
      </c>
      <c r="AU114" s="20" t="s">
        <v>140</v>
      </c>
    </row>
    <row r="115" s="13" customFormat="1">
      <c r="A115" s="13"/>
      <c r="B115" s="230"/>
      <c r="C115" s="231"/>
      <c r="D115" s="232" t="s">
        <v>208</v>
      </c>
      <c r="E115" s="233" t="s">
        <v>19</v>
      </c>
      <c r="F115" s="234" t="s">
        <v>209</v>
      </c>
      <c r="G115" s="231"/>
      <c r="H115" s="233" t="s">
        <v>19</v>
      </c>
      <c r="I115" s="235"/>
      <c r="J115" s="231"/>
      <c r="K115" s="231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208</v>
      </c>
      <c r="AU115" s="240" t="s">
        <v>140</v>
      </c>
      <c r="AV115" s="13" t="s">
        <v>80</v>
      </c>
      <c r="AW115" s="13" t="s">
        <v>33</v>
      </c>
      <c r="AX115" s="13" t="s">
        <v>72</v>
      </c>
      <c r="AY115" s="240" t="s">
        <v>130</v>
      </c>
    </row>
    <row r="116" s="13" customFormat="1">
      <c r="A116" s="13"/>
      <c r="B116" s="230"/>
      <c r="C116" s="231"/>
      <c r="D116" s="232" t="s">
        <v>208</v>
      </c>
      <c r="E116" s="233" t="s">
        <v>19</v>
      </c>
      <c r="F116" s="234" t="s">
        <v>210</v>
      </c>
      <c r="G116" s="231"/>
      <c r="H116" s="233" t="s">
        <v>19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208</v>
      </c>
      <c r="AU116" s="240" t="s">
        <v>140</v>
      </c>
      <c r="AV116" s="13" t="s">
        <v>80</v>
      </c>
      <c r="AW116" s="13" t="s">
        <v>33</v>
      </c>
      <c r="AX116" s="13" t="s">
        <v>72</v>
      </c>
      <c r="AY116" s="240" t="s">
        <v>130</v>
      </c>
    </row>
    <row r="117" s="14" customFormat="1">
      <c r="A117" s="14"/>
      <c r="B117" s="241"/>
      <c r="C117" s="242"/>
      <c r="D117" s="232" t="s">
        <v>208</v>
      </c>
      <c r="E117" s="243" t="s">
        <v>19</v>
      </c>
      <c r="F117" s="244" t="s">
        <v>850</v>
      </c>
      <c r="G117" s="242"/>
      <c r="H117" s="245">
        <v>11.651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208</v>
      </c>
      <c r="AU117" s="251" t="s">
        <v>140</v>
      </c>
      <c r="AV117" s="14" t="s">
        <v>82</v>
      </c>
      <c r="AW117" s="14" t="s">
        <v>33</v>
      </c>
      <c r="AX117" s="14" t="s">
        <v>72</v>
      </c>
      <c r="AY117" s="251" t="s">
        <v>130</v>
      </c>
    </row>
    <row r="118" s="15" customFormat="1">
      <c r="A118" s="15"/>
      <c r="B118" s="252"/>
      <c r="C118" s="253"/>
      <c r="D118" s="232" t="s">
        <v>208</v>
      </c>
      <c r="E118" s="254" t="s">
        <v>19</v>
      </c>
      <c r="F118" s="255" t="s">
        <v>212</v>
      </c>
      <c r="G118" s="253"/>
      <c r="H118" s="256">
        <v>11.651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2" t="s">
        <v>208</v>
      </c>
      <c r="AU118" s="262" t="s">
        <v>140</v>
      </c>
      <c r="AV118" s="15" t="s">
        <v>144</v>
      </c>
      <c r="AW118" s="15" t="s">
        <v>33</v>
      </c>
      <c r="AX118" s="15" t="s">
        <v>80</v>
      </c>
      <c r="AY118" s="262" t="s">
        <v>130</v>
      </c>
    </row>
    <row r="119" s="11" customFormat="1" ht="22.8" customHeight="1">
      <c r="A119" s="11"/>
      <c r="B119" s="185"/>
      <c r="C119" s="186"/>
      <c r="D119" s="187" t="s">
        <v>71</v>
      </c>
      <c r="E119" s="223" t="s">
        <v>164</v>
      </c>
      <c r="F119" s="223" t="s">
        <v>224</v>
      </c>
      <c r="G119" s="186"/>
      <c r="H119" s="186"/>
      <c r="I119" s="189"/>
      <c r="J119" s="224">
        <f>BK119</f>
        <v>0</v>
      </c>
      <c r="K119" s="186"/>
      <c r="L119" s="191"/>
      <c r="M119" s="192"/>
      <c r="N119" s="193"/>
      <c r="O119" s="193"/>
      <c r="P119" s="194">
        <f>P120+P132</f>
        <v>0</v>
      </c>
      <c r="Q119" s="193"/>
      <c r="R119" s="194">
        <f>R120+R132</f>
        <v>0</v>
      </c>
      <c r="S119" s="193"/>
      <c r="T119" s="195">
        <f>T120+T132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196" t="s">
        <v>80</v>
      </c>
      <c r="AT119" s="197" t="s">
        <v>71</v>
      </c>
      <c r="AU119" s="197" t="s">
        <v>80</v>
      </c>
      <c r="AY119" s="196" t="s">
        <v>130</v>
      </c>
      <c r="BK119" s="198">
        <f>BK120+BK132</f>
        <v>0</v>
      </c>
    </row>
    <row r="120" s="11" customFormat="1" ht="20.88" customHeight="1">
      <c r="A120" s="11"/>
      <c r="B120" s="185"/>
      <c r="C120" s="186"/>
      <c r="D120" s="187" t="s">
        <v>71</v>
      </c>
      <c r="E120" s="223" t="s">
        <v>225</v>
      </c>
      <c r="F120" s="223" t="s">
        <v>226</v>
      </c>
      <c r="G120" s="186"/>
      <c r="H120" s="186"/>
      <c r="I120" s="189"/>
      <c r="J120" s="224">
        <f>BK120</f>
        <v>0</v>
      </c>
      <c r="K120" s="186"/>
      <c r="L120" s="191"/>
      <c r="M120" s="192"/>
      <c r="N120" s="193"/>
      <c r="O120" s="193"/>
      <c r="P120" s="194">
        <f>SUM(P121:P131)</f>
        <v>0</v>
      </c>
      <c r="Q120" s="193"/>
      <c r="R120" s="194">
        <f>SUM(R121:R131)</f>
        <v>0</v>
      </c>
      <c r="S120" s="193"/>
      <c r="T120" s="195">
        <f>SUM(T121:T131)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6" t="s">
        <v>80</v>
      </c>
      <c r="AT120" s="197" t="s">
        <v>71</v>
      </c>
      <c r="AU120" s="197" t="s">
        <v>82</v>
      </c>
      <c r="AY120" s="196" t="s">
        <v>130</v>
      </c>
      <c r="BK120" s="198">
        <f>SUM(BK121:BK131)</f>
        <v>0</v>
      </c>
    </row>
    <row r="121" s="2" customFormat="1" ht="24.15" customHeight="1">
      <c r="A121" s="41"/>
      <c r="B121" s="42"/>
      <c r="C121" s="199" t="s">
        <v>129</v>
      </c>
      <c r="D121" s="199" t="s">
        <v>131</v>
      </c>
      <c r="E121" s="200" t="s">
        <v>227</v>
      </c>
      <c r="F121" s="201" t="s">
        <v>228</v>
      </c>
      <c r="G121" s="202" t="s">
        <v>199</v>
      </c>
      <c r="H121" s="203">
        <v>697.50599999999997</v>
      </c>
      <c r="I121" s="204"/>
      <c r="J121" s="205">
        <f>ROUND(I121*H121,2)</f>
        <v>0</v>
      </c>
      <c r="K121" s="201" t="s">
        <v>200</v>
      </c>
      <c r="L121" s="47"/>
      <c r="M121" s="206" t="s">
        <v>19</v>
      </c>
      <c r="N121" s="207" t="s">
        <v>43</v>
      </c>
      <c r="O121" s="87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0" t="s">
        <v>144</v>
      </c>
      <c r="AT121" s="210" t="s">
        <v>131</v>
      </c>
      <c r="AU121" s="210" t="s">
        <v>140</v>
      </c>
      <c r="AY121" s="20" t="s">
        <v>130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20" t="s">
        <v>80</v>
      </c>
      <c r="BK121" s="211">
        <f>ROUND(I121*H121,2)</f>
        <v>0</v>
      </c>
      <c r="BL121" s="20" t="s">
        <v>144</v>
      </c>
      <c r="BM121" s="210" t="s">
        <v>851</v>
      </c>
    </row>
    <row r="122" s="2" customFormat="1">
      <c r="A122" s="41"/>
      <c r="B122" s="42"/>
      <c r="C122" s="43"/>
      <c r="D122" s="225" t="s">
        <v>202</v>
      </c>
      <c r="E122" s="43"/>
      <c r="F122" s="226" t="s">
        <v>230</v>
      </c>
      <c r="G122" s="43"/>
      <c r="H122" s="43"/>
      <c r="I122" s="227"/>
      <c r="J122" s="43"/>
      <c r="K122" s="43"/>
      <c r="L122" s="47"/>
      <c r="M122" s="228"/>
      <c r="N122" s="22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202</v>
      </c>
      <c r="AU122" s="20" t="s">
        <v>140</v>
      </c>
    </row>
    <row r="123" s="14" customFormat="1">
      <c r="A123" s="14"/>
      <c r="B123" s="241"/>
      <c r="C123" s="242"/>
      <c r="D123" s="232" t="s">
        <v>208</v>
      </c>
      <c r="E123" s="243" t="s">
        <v>19</v>
      </c>
      <c r="F123" s="244" t="s">
        <v>852</v>
      </c>
      <c r="G123" s="242"/>
      <c r="H123" s="245">
        <v>611.33600000000001</v>
      </c>
      <c r="I123" s="246"/>
      <c r="J123" s="242"/>
      <c r="K123" s="242"/>
      <c r="L123" s="247"/>
      <c r="M123" s="248"/>
      <c r="N123" s="249"/>
      <c r="O123" s="249"/>
      <c r="P123" s="249"/>
      <c r="Q123" s="249"/>
      <c r="R123" s="249"/>
      <c r="S123" s="249"/>
      <c r="T123" s="25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1" t="s">
        <v>208</v>
      </c>
      <c r="AU123" s="251" t="s">
        <v>140</v>
      </c>
      <c r="AV123" s="14" t="s">
        <v>82</v>
      </c>
      <c r="AW123" s="14" t="s">
        <v>33</v>
      </c>
      <c r="AX123" s="14" t="s">
        <v>72</v>
      </c>
      <c r="AY123" s="251" t="s">
        <v>130</v>
      </c>
    </row>
    <row r="124" s="14" customFormat="1">
      <c r="A124" s="14"/>
      <c r="B124" s="241"/>
      <c r="C124" s="242"/>
      <c r="D124" s="232" t="s">
        <v>208</v>
      </c>
      <c r="E124" s="243" t="s">
        <v>19</v>
      </c>
      <c r="F124" s="244" t="s">
        <v>853</v>
      </c>
      <c r="G124" s="242"/>
      <c r="H124" s="245">
        <v>86.170000000000002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208</v>
      </c>
      <c r="AU124" s="251" t="s">
        <v>140</v>
      </c>
      <c r="AV124" s="14" t="s">
        <v>82</v>
      </c>
      <c r="AW124" s="14" t="s">
        <v>33</v>
      </c>
      <c r="AX124" s="14" t="s">
        <v>72</v>
      </c>
      <c r="AY124" s="251" t="s">
        <v>130</v>
      </c>
    </row>
    <row r="125" s="15" customFormat="1">
      <c r="A125" s="15"/>
      <c r="B125" s="252"/>
      <c r="C125" s="253"/>
      <c r="D125" s="232" t="s">
        <v>208</v>
      </c>
      <c r="E125" s="254" t="s">
        <v>19</v>
      </c>
      <c r="F125" s="255" t="s">
        <v>212</v>
      </c>
      <c r="G125" s="253"/>
      <c r="H125" s="256">
        <v>697.50599999999997</v>
      </c>
      <c r="I125" s="257"/>
      <c r="J125" s="253"/>
      <c r="K125" s="253"/>
      <c r="L125" s="258"/>
      <c r="M125" s="259"/>
      <c r="N125" s="260"/>
      <c r="O125" s="260"/>
      <c r="P125" s="260"/>
      <c r="Q125" s="260"/>
      <c r="R125" s="260"/>
      <c r="S125" s="260"/>
      <c r="T125" s="26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2" t="s">
        <v>208</v>
      </c>
      <c r="AU125" s="262" t="s">
        <v>140</v>
      </c>
      <c r="AV125" s="15" t="s">
        <v>144</v>
      </c>
      <c r="AW125" s="15" t="s">
        <v>33</v>
      </c>
      <c r="AX125" s="15" t="s">
        <v>80</v>
      </c>
      <c r="AY125" s="262" t="s">
        <v>130</v>
      </c>
    </row>
    <row r="126" s="2" customFormat="1" ht="24.15" customHeight="1">
      <c r="A126" s="41"/>
      <c r="B126" s="42"/>
      <c r="C126" s="199" t="s">
        <v>151</v>
      </c>
      <c r="D126" s="199" t="s">
        <v>131</v>
      </c>
      <c r="E126" s="200" t="s">
        <v>233</v>
      </c>
      <c r="F126" s="201" t="s">
        <v>234</v>
      </c>
      <c r="G126" s="202" t="s">
        <v>199</v>
      </c>
      <c r="H126" s="203">
        <v>20925.18</v>
      </c>
      <c r="I126" s="204"/>
      <c r="J126" s="205">
        <f>ROUND(I126*H126,2)</f>
        <v>0</v>
      </c>
      <c r="K126" s="201" t="s">
        <v>200</v>
      </c>
      <c r="L126" s="47"/>
      <c r="M126" s="206" t="s">
        <v>19</v>
      </c>
      <c r="N126" s="207" t="s">
        <v>43</v>
      </c>
      <c r="O126" s="87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0" t="s">
        <v>144</v>
      </c>
      <c r="AT126" s="210" t="s">
        <v>131</v>
      </c>
      <c r="AU126" s="210" t="s">
        <v>140</v>
      </c>
      <c r="AY126" s="20" t="s">
        <v>130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20" t="s">
        <v>80</v>
      </c>
      <c r="BK126" s="211">
        <f>ROUND(I126*H126,2)</f>
        <v>0</v>
      </c>
      <c r="BL126" s="20" t="s">
        <v>144</v>
      </c>
      <c r="BM126" s="210" t="s">
        <v>854</v>
      </c>
    </row>
    <row r="127" s="2" customFormat="1">
      <c r="A127" s="41"/>
      <c r="B127" s="42"/>
      <c r="C127" s="43"/>
      <c r="D127" s="225" t="s">
        <v>202</v>
      </c>
      <c r="E127" s="43"/>
      <c r="F127" s="226" t="s">
        <v>236</v>
      </c>
      <c r="G127" s="43"/>
      <c r="H127" s="43"/>
      <c r="I127" s="227"/>
      <c r="J127" s="43"/>
      <c r="K127" s="43"/>
      <c r="L127" s="47"/>
      <c r="M127" s="228"/>
      <c r="N127" s="229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202</v>
      </c>
      <c r="AU127" s="20" t="s">
        <v>140</v>
      </c>
    </row>
    <row r="128" s="14" customFormat="1">
      <c r="A128" s="14"/>
      <c r="B128" s="241"/>
      <c r="C128" s="242"/>
      <c r="D128" s="232" t="s">
        <v>208</v>
      </c>
      <c r="E128" s="243" t="s">
        <v>19</v>
      </c>
      <c r="F128" s="244" t="s">
        <v>855</v>
      </c>
      <c r="G128" s="242"/>
      <c r="H128" s="245">
        <v>20925.18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1" t="s">
        <v>208</v>
      </c>
      <c r="AU128" s="251" t="s">
        <v>140</v>
      </c>
      <c r="AV128" s="14" t="s">
        <v>82</v>
      </c>
      <c r="AW128" s="14" t="s">
        <v>33</v>
      </c>
      <c r="AX128" s="14" t="s">
        <v>72</v>
      </c>
      <c r="AY128" s="251" t="s">
        <v>130</v>
      </c>
    </row>
    <row r="129" s="15" customFormat="1">
      <c r="A129" s="15"/>
      <c r="B129" s="252"/>
      <c r="C129" s="253"/>
      <c r="D129" s="232" t="s">
        <v>208</v>
      </c>
      <c r="E129" s="254" t="s">
        <v>19</v>
      </c>
      <c r="F129" s="255" t="s">
        <v>212</v>
      </c>
      <c r="G129" s="253"/>
      <c r="H129" s="256">
        <v>20925.18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2" t="s">
        <v>208</v>
      </c>
      <c r="AU129" s="262" t="s">
        <v>140</v>
      </c>
      <c r="AV129" s="15" t="s">
        <v>144</v>
      </c>
      <c r="AW129" s="15" t="s">
        <v>33</v>
      </c>
      <c r="AX129" s="15" t="s">
        <v>80</v>
      </c>
      <c r="AY129" s="262" t="s">
        <v>130</v>
      </c>
    </row>
    <row r="130" s="2" customFormat="1" ht="24.15" customHeight="1">
      <c r="A130" s="41"/>
      <c r="B130" s="42"/>
      <c r="C130" s="199" t="s">
        <v>155</v>
      </c>
      <c r="D130" s="199" t="s">
        <v>131</v>
      </c>
      <c r="E130" s="200" t="s">
        <v>238</v>
      </c>
      <c r="F130" s="201" t="s">
        <v>239</v>
      </c>
      <c r="G130" s="202" t="s">
        <v>199</v>
      </c>
      <c r="H130" s="203">
        <v>697.50599999999997</v>
      </c>
      <c r="I130" s="204"/>
      <c r="J130" s="205">
        <f>ROUND(I130*H130,2)</f>
        <v>0</v>
      </c>
      <c r="K130" s="201" t="s">
        <v>200</v>
      </c>
      <c r="L130" s="47"/>
      <c r="M130" s="206" t="s">
        <v>19</v>
      </c>
      <c r="N130" s="207" t="s">
        <v>43</v>
      </c>
      <c r="O130" s="87"/>
      <c r="P130" s="208">
        <f>O130*H130</f>
        <v>0</v>
      </c>
      <c r="Q130" s="208">
        <v>0</v>
      </c>
      <c r="R130" s="208">
        <f>Q130*H130</f>
        <v>0</v>
      </c>
      <c r="S130" s="208">
        <v>0</v>
      </c>
      <c r="T130" s="20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0" t="s">
        <v>144</v>
      </c>
      <c r="AT130" s="210" t="s">
        <v>131</v>
      </c>
      <c r="AU130" s="210" t="s">
        <v>140</v>
      </c>
      <c r="AY130" s="20" t="s">
        <v>130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20" t="s">
        <v>80</v>
      </c>
      <c r="BK130" s="211">
        <f>ROUND(I130*H130,2)</f>
        <v>0</v>
      </c>
      <c r="BL130" s="20" t="s">
        <v>144</v>
      </c>
      <c r="BM130" s="210" t="s">
        <v>856</v>
      </c>
    </row>
    <row r="131" s="2" customFormat="1">
      <c r="A131" s="41"/>
      <c r="B131" s="42"/>
      <c r="C131" s="43"/>
      <c r="D131" s="225" t="s">
        <v>202</v>
      </c>
      <c r="E131" s="43"/>
      <c r="F131" s="226" t="s">
        <v>241</v>
      </c>
      <c r="G131" s="43"/>
      <c r="H131" s="43"/>
      <c r="I131" s="227"/>
      <c r="J131" s="43"/>
      <c r="K131" s="43"/>
      <c r="L131" s="47"/>
      <c r="M131" s="228"/>
      <c r="N131" s="229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202</v>
      </c>
      <c r="AU131" s="20" t="s">
        <v>140</v>
      </c>
    </row>
    <row r="132" s="11" customFormat="1" ht="20.88" customHeight="1">
      <c r="A132" s="11"/>
      <c r="B132" s="185"/>
      <c r="C132" s="186"/>
      <c r="D132" s="187" t="s">
        <v>71</v>
      </c>
      <c r="E132" s="223" t="s">
        <v>242</v>
      </c>
      <c r="F132" s="223" t="s">
        <v>243</v>
      </c>
      <c r="G132" s="186"/>
      <c r="H132" s="186"/>
      <c r="I132" s="189"/>
      <c r="J132" s="224">
        <f>BK132</f>
        <v>0</v>
      </c>
      <c r="K132" s="186"/>
      <c r="L132" s="191"/>
      <c r="M132" s="192"/>
      <c r="N132" s="193"/>
      <c r="O132" s="193"/>
      <c r="P132" s="194">
        <f>SUM(P133:P134)</f>
        <v>0</v>
      </c>
      <c r="Q132" s="193"/>
      <c r="R132" s="194">
        <f>SUM(R133:R134)</f>
        <v>0</v>
      </c>
      <c r="S132" s="193"/>
      <c r="T132" s="195">
        <f>SUM(T133:T134)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6" t="s">
        <v>80</v>
      </c>
      <c r="AT132" s="197" t="s">
        <v>71</v>
      </c>
      <c r="AU132" s="197" t="s">
        <v>82</v>
      </c>
      <c r="AY132" s="196" t="s">
        <v>130</v>
      </c>
      <c r="BK132" s="198">
        <f>SUM(BK133:BK134)</f>
        <v>0</v>
      </c>
    </row>
    <row r="133" s="2" customFormat="1" ht="16.5" customHeight="1">
      <c r="A133" s="41"/>
      <c r="B133" s="42"/>
      <c r="C133" s="199" t="s">
        <v>159</v>
      </c>
      <c r="D133" s="199" t="s">
        <v>131</v>
      </c>
      <c r="E133" s="200" t="s">
        <v>244</v>
      </c>
      <c r="F133" s="201" t="s">
        <v>245</v>
      </c>
      <c r="G133" s="202" t="s">
        <v>162</v>
      </c>
      <c r="H133" s="203">
        <v>1</v>
      </c>
      <c r="I133" s="204"/>
      <c r="J133" s="205">
        <f>ROUND(I133*H133,2)</f>
        <v>0</v>
      </c>
      <c r="K133" s="201" t="s">
        <v>19</v>
      </c>
      <c r="L133" s="47"/>
      <c r="M133" s="206" t="s">
        <v>19</v>
      </c>
      <c r="N133" s="207" t="s">
        <v>43</v>
      </c>
      <c r="O133" s="87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0" t="s">
        <v>144</v>
      </c>
      <c r="AT133" s="210" t="s">
        <v>131</v>
      </c>
      <c r="AU133" s="210" t="s">
        <v>140</v>
      </c>
      <c r="AY133" s="20" t="s">
        <v>130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20" t="s">
        <v>80</v>
      </c>
      <c r="BK133" s="211">
        <f>ROUND(I133*H133,2)</f>
        <v>0</v>
      </c>
      <c r="BL133" s="20" t="s">
        <v>144</v>
      </c>
      <c r="BM133" s="210" t="s">
        <v>857</v>
      </c>
    </row>
    <row r="134" s="2" customFormat="1" ht="16.5" customHeight="1">
      <c r="A134" s="41"/>
      <c r="B134" s="42"/>
      <c r="C134" s="263" t="s">
        <v>164</v>
      </c>
      <c r="D134" s="263" t="s">
        <v>213</v>
      </c>
      <c r="E134" s="264" t="s">
        <v>247</v>
      </c>
      <c r="F134" s="265" t="s">
        <v>248</v>
      </c>
      <c r="G134" s="266" t="s">
        <v>134</v>
      </c>
      <c r="H134" s="267">
        <v>1</v>
      </c>
      <c r="I134" s="268"/>
      <c r="J134" s="269">
        <f>ROUND(I134*H134,2)</f>
        <v>0</v>
      </c>
      <c r="K134" s="265" t="s">
        <v>19</v>
      </c>
      <c r="L134" s="270"/>
      <c r="M134" s="271" t="s">
        <v>19</v>
      </c>
      <c r="N134" s="272" t="s">
        <v>43</v>
      </c>
      <c r="O134" s="87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0" t="s">
        <v>159</v>
      </c>
      <c r="AT134" s="210" t="s">
        <v>213</v>
      </c>
      <c r="AU134" s="210" t="s">
        <v>140</v>
      </c>
      <c r="AY134" s="20" t="s">
        <v>130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20" t="s">
        <v>80</v>
      </c>
      <c r="BK134" s="211">
        <f>ROUND(I134*H134,2)</f>
        <v>0</v>
      </c>
      <c r="BL134" s="20" t="s">
        <v>144</v>
      </c>
      <c r="BM134" s="210" t="s">
        <v>858</v>
      </c>
    </row>
    <row r="135" s="11" customFormat="1" ht="22.8" customHeight="1">
      <c r="A135" s="11"/>
      <c r="B135" s="185"/>
      <c r="C135" s="186"/>
      <c r="D135" s="187" t="s">
        <v>71</v>
      </c>
      <c r="E135" s="223" t="s">
        <v>250</v>
      </c>
      <c r="F135" s="223" t="s">
        <v>251</v>
      </c>
      <c r="G135" s="186"/>
      <c r="H135" s="186"/>
      <c r="I135" s="189"/>
      <c r="J135" s="224">
        <f>BK135</f>
        <v>0</v>
      </c>
      <c r="K135" s="186"/>
      <c r="L135" s="191"/>
      <c r="M135" s="192"/>
      <c r="N135" s="193"/>
      <c r="O135" s="193"/>
      <c r="P135" s="194">
        <f>SUM(P136:P145)</f>
        <v>0</v>
      </c>
      <c r="Q135" s="193"/>
      <c r="R135" s="194">
        <f>SUM(R136:R145)</f>
        <v>0</v>
      </c>
      <c r="S135" s="193"/>
      <c r="T135" s="195">
        <f>SUM(T136:T145)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6" t="s">
        <v>80</v>
      </c>
      <c r="AT135" s="197" t="s">
        <v>71</v>
      </c>
      <c r="AU135" s="197" t="s">
        <v>80</v>
      </c>
      <c r="AY135" s="196" t="s">
        <v>130</v>
      </c>
      <c r="BK135" s="198">
        <f>SUM(BK136:BK145)</f>
        <v>0</v>
      </c>
    </row>
    <row r="136" s="2" customFormat="1" ht="24.15" customHeight="1">
      <c r="A136" s="41"/>
      <c r="B136" s="42"/>
      <c r="C136" s="199" t="s">
        <v>168</v>
      </c>
      <c r="D136" s="199" t="s">
        <v>131</v>
      </c>
      <c r="E136" s="200" t="s">
        <v>859</v>
      </c>
      <c r="F136" s="201" t="s">
        <v>860</v>
      </c>
      <c r="G136" s="202" t="s">
        <v>254</v>
      </c>
      <c r="H136" s="203">
        <v>0.65000000000000002</v>
      </c>
      <c r="I136" s="204"/>
      <c r="J136" s="205">
        <f>ROUND(I136*H136,2)</f>
        <v>0</v>
      </c>
      <c r="K136" s="201" t="s">
        <v>200</v>
      </c>
      <c r="L136" s="47"/>
      <c r="M136" s="206" t="s">
        <v>19</v>
      </c>
      <c r="N136" s="207" t="s">
        <v>43</v>
      </c>
      <c r="O136" s="87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0" t="s">
        <v>144</v>
      </c>
      <c r="AT136" s="210" t="s">
        <v>131</v>
      </c>
      <c r="AU136" s="210" t="s">
        <v>82</v>
      </c>
      <c r="AY136" s="20" t="s">
        <v>130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20" t="s">
        <v>80</v>
      </c>
      <c r="BK136" s="211">
        <f>ROUND(I136*H136,2)</f>
        <v>0</v>
      </c>
      <c r="BL136" s="20" t="s">
        <v>144</v>
      </c>
      <c r="BM136" s="210" t="s">
        <v>861</v>
      </c>
    </row>
    <row r="137" s="2" customFormat="1">
      <c r="A137" s="41"/>
      <c r="B137" s="42"/>
      <c r="C137" s="43"/>
      <c r="D137" s="225" t="s">
        <v>202</v>
      </c>
      <c r="E137" s="43"/>
      <c r="F137" s="226" t="s">
        <v>862</v>
      </c>
      <c r="G137" s="43"/>
      <c r="H137" s="43"/>
      <c r="I137" s="227"/>
      <c r="J137" s="43"/>
      <c r="K137" s="43"/>
      <c r="L137" s="47"/>
      <c r="M137" s="228"/>
      <c r="N137" s="229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202</v>
      </c>
      <c r="AU137" s="20" t="s">
        <v>82</v>
      </c>
    </row>
    <row r="138" s="2" customFormat="1" ht="21.75" customHeight="1">
      <c r="A138" s="41"/>
      <c r="B138" s="42"/>
      <c r="C138" s="199" t="s">
        <v>172</v>
      </c>
      <c r="D138" s="199" t="s">
        <v>131</v>
      </c>
      <c r="E138" s="200" t="s">
        <v>257</v>
      </c>
      <c r="F138" s="201" t="s">
        <v>258</v>
      </c>
      <c r="G138" s="202" t="s">
        <v>254</v>
      </c>
      <c r="H138" s="203">
        <v>0.65000000000000002</v>
      </c>
      <c r="I138" s="204"/>
      <c r="J138" s="205">
        <f>ROUND(I138*H138,2)</f>
        <v>0</v>
      </c>
      <c r="K138" s="201" t="s">
        <v>200</v>
      </c>
      <c r="L138" s="47"/>
      <c r="M138" s="206" t="s">
        <v>19</v>
      </c>
      <c r="N138" s="207" t="s">
        <v>43</v>
      </c>
      <c r="O138" s="87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0" t="s">
        <v>144</v>
      </c>
      <c r="AT138" s="210" t="s">
        <v>131</v>
      </c>
      <c r="AU138" s="210" t="s">
        <v>82</v>
      </c>
      <c r="AY138" s="20" t="s">
        <v>130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20" t="s">
        <v>80</v>
      </c>
      <c r="BK138" s="211">
        <f>ROUND(I138*H138,2)</f>
        <v>0</v>
      </c>
      <c r="BL138" s="20" t="s">
        <v>144</v>
      </c>
      <c r="BM138" s="210" t="s">
        <v>863</v>
      </c>
    </row>
    <row r="139" s="2" customFormat="1">
      <c r="A139" s="41"/>
      <c r="B139" s="42"/>
      <c r="C139" s="43"/>
      <c r="D139" s="225" t="s">
        <v>202</v>
      </c>
      <c r="E139" s="43"/>
      <c r="F139" s="226" t="s">
        <v>260</v>
      </c>
      <c r="G139" s="43"/>
      <c r="H139" s="43"/>
      <c r="I139" s="227"/>
      <c r="J139" s="43"/>
      <c r="K139" s="43"/>
      <c r="L139" s="47"/>
      <c r="M139" s="228"/>
      <c r="N139" s="229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202</v>
      </c>
      <c r="AU139" s="20" t="s">
        <v>82</v>
      </c>
    </row>
    <row r="140" s="2" customFormat="1" ht="24.15" customHeight="1">
      <c r="A140" s="41"/>
      <c r="B140" s="42"/>
      <c r="C140" s="199" t="s">
        <v>8</v>
      </c>
      <c r="D140" s="199" t="s">
        <v>131</v>
      </c>
      <c r="E140" s="200" t="s">
        <v>261</v>
      </c>
      <c r="F140" s="201" t="s">
        <v>262</v>
      </c>
      <c r="G140" s="202" t="s">
        <v>254</v>
      </c>
      <c r="H140" s="203">
        <v>12.35</v>
      </c>
      <c r="I140" s="204"/>
      <c r="J140" s="205">
        <f>ROUND(I140*H140,2)</f>
        <v>0</v>
      </c>
      <c r="K140" s="201" t="s">
        <v>200</v>
      </c>
      <c r="L140" s="47"/>
      <c r="M140" s="206" t="s">
        <v>19</v>
      </c>
      <c r="N140" s="207" t="s">
        <v>43</v>
      </c>
      <c r="O140" s="87"/>
      <c r="P140" s="208">
        <f>O140*H140</f>
        <v>0</v>
      </c>
      <c r="Q140" s="208">
        <v>0</v>
      </c>
      <c r="R140" s="208">
        <f>Q140*H140</f>
        <v>0</v>
      </c>
      <c r="S140" s="208">
        <v>0</v>
      </c>
      <c r="T140" s="20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0" t="s">
        <v>144</v>
      </c>
      <c r="AT140" s="210" t="s">
        <v>131</v>
      </c>
      <c r="AU140" s="210" t="s">
        <v>82</v>
      </c>
      <c r="AY140" s="20" t="s">
        <v>130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20" t="s">
        <v>80</v>
      </c>
      <c r="BK140" s="211">
        <f>ROUND(I140*H140,2)</f>
        <v>0</v>
      </c>
      <c r="BL140" s="20" t="s">
        <v>144</v>
      </c>
      <c r="BM140" s="210" t="s">
        <v>864</v>
      </c>
    </row>
    <row r="141" s="2" customFormat="1">
      <c r="A141" s="41"/>
      <c r="B141" s="42"/>
      <c r="C141" s="43"/>
      <c r="D141" s="225" t="s">
        <v>202</v>
      </c>
      <c r="E141" s="43"/>
      <c r="F141" s="226" t="s">
        <v>264</v>
      </c>
      <c r="G141" s="43"/>
      <c r="H141" s="43"/>
      <c r="I141" s="227"/>
      <c r="J141" s="43"/>
      <c r="K141" s="43"/>
      <c r="L141" s="47"/>
      <c r="M141" s="228"/>
      <c r="N141" s="229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202</v>
      </c>
      <c r="AU141" s="20" t="s">
        <v>82</v>
      </c>
    </row>
    <row r="142" s="14" customFormat="1">
      <c r="A142" s="14"/>
      <c r="B142" s="241"/>
      <c r="C142" s="242"/>
      <c r="D142" s="232" t="s">
        <v>208</v>
      </c>
      <c r="E142" s="243" t="s">
        <v>19</v>
      </c>
      <c r="F142" s="244" t="s">
        <v>865</v>
      </c>
      <c r="G142" s="242"/>
      <c r="H142" s="245">
        <v>12.35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1" t="s">
        <v>208</v>
      </c>
      <c r="AU142" s="251" t="s">
        <v>82</v>
      </c>
      <c r="AV142" s="14" t="s">
        <v>82</v>
      </c>
      <c r="AW142" s="14" t="s">
        <v>33</v>
      </c>
      <c r="AX142" s="14" t="s">
        <v>72</v>
      </c>
      <c r="AY142" s="251" t="s">
        <v>130</v>
      </c>
    </row>
    <row r="143" s="15" customFormat="1">
      <c r="A143" s="15"/>
      <c r="B143" s="252"/>
      <c r="C143" s="253"/>
      <c r="D143" s="232" t="s">
        <v>208</v>
      </c>
      <c r="E143" s="254" t="s">
        <v>19</v>
      </c>
      <c r="F143" s="255" t="s">
        <v>212</v>
      </c>
      <c r="G143" s="253"/>
      <c r="H143" s="256">
        <v>12.35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2" t="s">
        <v>208</v>
      </c>
      <c r="AU143" s="262" t="s">
        <v>82</v>
      </c>
      <c r="AV143" s="15" t="s">
        <v>144</v>
      </c>
      <c r="AW143" s="15" t="s">
        <v>33</v>
      </c>
      <c r="AX143" s="15" t="s">
        <v>80</v>
      </c>
      <c r="AY143" s="262" t="s">
        <v>130</v>
      </c>
    </row>
    <row r="144" s="2" customFormat="1" ht="24.15" customHeight="1">
      <c r="A144" s="41"/>
      <c r="B144" s="42"/>
      <c r="C144" s="199" t="s">
        <v>266</v>
      </c>
      <c r="D144" s="199" t="s">
        <v>131</v>
      </c>
      <c r="E144" s="200" t="s">
        <v>267</v>
      </c>
      <c r="F144" s="201" t="s">
        <v>268</v>
      </c>
      <c r="G144" s="202" t="s">
        <v>254</v>
      </c>
      <c r="H144" s="203">
        <v>0.65000000000000002</v>
      </c>
      <c r="I144" s="204"/>
      <c r="J144" s="205">
        <f>ROUND(I144*H144,2)</f>
        <v>0</v>
      </c>
      <c r="K144" s="201" t="s">
        <v>200</v>
      </c>
      <c r="L144" s="47"/>
      <c r="M144" s="206" t="s">
        <v>19</v>
      </c>
      <c r="N144" s="207" t="s">
        <v>43</v>
      </c>
      <c r="O144" s="87"/>
      <c r="P144" s="208">
        <f>O144*H144</f>
        <v>0</v>
      </c>
      <c r="Q144" s="208">
        <v>0</v>
      </c>
      <c r="R144" s="208">
        <f>Q144*H144</f>
        <v>0</v>
      </c>
      <c r="S144" s="208">
        <v>0</v>
      </c>
      <c r="T144" s="209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0" t="s">
        <v>144</v>
      </c>
      <c r="AT144" s="210" t="s">
        <v>131</v>
      </c>
      <c r="AU144" s="210" t="s">
        <v>82</v>
      </c>
      <c r="AY144" s="20" t="s">
        <v>130</v>
      </c>
      <c r="BE144" s="211">
        <f>IF(N144="základní",J144,0)</f>
        <v>0</v>
      </c>
      <c r="BF144" s="211">
        <f>IF(N144="snížená",J144,0)</f>
        <v>0</v>
      </c>
      <c r="BG144" s="211">
        <f>IF(N144="zákl. přenesená",J144,0)</f>
        <v>0</v>
      </c>
      <c r="BH144" s="211">
        <f>IF(N144="sníž. přenesená",J144,0)</f>
        <v>0</v>
      </c>
      <c r="BI144" s="211">
        <f>IF(N144="nulová",J144,0)</f>
        <v>0</v>
      </c>
      <c r="BJ144" s="20" t="s">
        <v>80</v>
      </c>
      <c r="BK144" s="211">
        <f>ROUND(I144*H144,2)</f>
        <v>0</v>
      </c>
      <c r="BL144" s="20" t="s">
        <v>144</v>
      </c>
      <c r="BM144" s="210" t="s">
        <v>866</v>
      </c>
    </row>
    <row r="145" s="2" customFormat="1">
      <c r="A145" s="41"/>
      <c r="B145" s="42"/>
      <c r="C145" s="43"/>
      <c r="D145" s="225" t="s">
        <v>202</v>
      </c>
      <c r="E145" s="43"/>
      <c r="F145" s="226" t="s">
        <v>270</v>
      </c>
      <c r="G145" s="43"/>
      <c r="H145" s="43"/>
      <c r="I145" s="227"/>
      <c r="J145" s="43"/>
      <c r="K145" s="43"/>
      <c r="L145" s="47"/>
      <c r="M145" s="228"/>
      <c r="N145" s="229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202</v>
      </c>
      <c r="AU145" s="20" t="s">
        <v>82</v>
      </c>
    </row>
    <row r="146" s="11" customFormat="1" ht="22.8" customHeight="1">
      <c r="A146" s="11"/>
      <c r="B146" s="185"/>
      <c r="C146" s="186"/>
      <c r="D146" s="187" t="s">
        <v>71</v>
      </c>
      <c r="E146" s="223" t="s">
        <v>271</v>
      </c>
      <c r="F146" s="223" t="s">
        <v>272</v>
      </c>
      <c r="G146" s="186"/>
      <c r="H146" s="186"/>
      <c r="I146" s="189"/>
      <c r="J146" s="224">
        <f>BK146</f>
        <v>0</v>
      </c>
      <c r="K146" s="186"/>
      <c r="L146" s="191"/>
      <c r="M146" s="192"/>
      <c r="N146" s="193"/>
      <c r="O146" s="193"/>
      <c r="P146" s="194">
        <f>SUM(P147:P148)</f>
        <v>0</v>
      </c>
      <c r="Q146" s="193"/>
      <c r="R146" s="194">
        <f>SUM(R147:R148)</f>
        <v>0</v>
      </c>
      <c r="S146" s="193"/>
      <c r="T146" s="195">
        <f>SUM(T147:T148)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6" t="s">
        <v>80</v>
      </c>
      <c r="AT146" s="197" t="s">
        <v>71</v>
      </c>
      <c r="AU146" s="197" t="s">
        <v>80</v>
      </c>
      <c r="AY146" s="196" t="s">
        <v>130</v>
      </c>
      <c r="BK146" s="198">
        <f>SUM(BK147:BK148)</f>
        <v>0</v>
      </c>
    </row>
    <row r="147" s="2" customFormat="1" ht="37.8" customHeight="1">
      <c r="A147" s="41"/>
      <c r="B147" s="42"/>
      <c r="C147" s="199" t="s">
        <v>273</v>
      </c>
      <c r="D147" s="199" t="s">
        <v>131</v>
      </c>
      <c r="E147" s="200" t="s">
        <v>684</v>
      </c>
      <c r="F147" s="201" t="s">
        <v>685</v>
      </c>
      <c r="G147" s="202" t="s">
        <v>254</v>
      </c>
      <c r="H147" s="203">
        <v>0.119</v>
      </c>
      <c r="I147" s="204"/>
      <c r="J147" s="205">
        <f>ROUND(I147*H147,2)</f>
        <v>0</v>
      </c>
      <c r="K147" s="201" t="s">
        <v>200</v>
      </c>
      <c r="L147" s="47"/>
      <c r="M147" s="206" t="s">
        <v>19</v>
      </c>
      <c r="N147" s="207" t="s">
        <v>43</v>
      </c>
      <c r="O147" s="87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0" t="s">
        <v>144</v>
      </c>
      <c r="AT147" s="210" t="s">
        <v>131</v>
      </c>
      <c r="AU147" s="210" t="s">
        <v>82</v>
      </c>
      <c r="AY147" s="20" t="s">
        <v>130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20" t="s">
        <v>80</v>
      </c>
      <c r="BK147" s="211">
        <f>ROUND(I147*H147,2)</f>
        <v>0</v>
      </c>
      <c r="BL147" s="20" t="s">
        <v>144</v>
      </c>
      <c r="BM147" s="210" t="s">
        <v>867</v>
      </c>
    </row>
    <row r="148" s="2" customFormat="1">
      <c r="A148" s="41"/>
      <c r="B148" s="42"/>
      <c r="C148" s="43"/>
      <c r="D148" s="225" t="s">
        <v>202</v>
      </c>
      <c r="E148" s="43"/>
      <c r="F148" s="226" t="s">
        <v>687</v>
      </c>
      <c r="G148" s="43"/>
      <c r="H148" s="43"/>
      <c r="I148" s="227"/>
      <c r="J148" s="43"/>
      <c r="K148" s="43"/>
      <c r="L148" s="47"/>
      <c r="M148" s="228"/>
      <c r="N148" s="22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202</v>
      </c>
      <c r="AU148" s="20" t="s">
        <v>82</v>
      </c>
    </row>
    <row r="149" s="11" customFormat="1" ht="25.92" customHeight="1">
      <c r="A149" s="11"/>
      <c r="B149" s="185"/>
      <c r="C149" s="186"/>
      <c r="D149" s="187" t="s">
        <v>71</v>
      </c>
      <c r="E149" s="188" t="s">
        <v>278</v>
      </c>
      <c r="F149" s="188" t="s">
        <v>279</v>
      </c>
      <c r="G149" s="186"/>
      <c r="H149" s="186"/>
      <c r="I149" s="189"/>
      <c r="J149" s="190">
        <f>BK149</f>
        <v>0</v>
      </c>
      <c r="K149" s="186"/>
      <c r="L149" s="191"/>
      <c r="M149" s="192"/>
      <c r="N149" s="193"/>
      <c r="O149" s="193"/>
      <c r="P149" s="194">
        <f>P150+P298+P362+P389+P408+P425</f>
        <v>0</v>
      </c>
      <c r="Q149" s="193"/>
      <c r="R149" s="194">
        <f>R150+R298+R362+R389+R408+R425</f>
        <v>10.853028420000001</v>
      </c>
      <c r="S149" s="193"/>
      <c r="T149" s="195">
        <f>T150+T298+T362+T389+T408+T425</f>
        <v>0.65015590000000001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196" t="s">
        <v>82</v>
      </c>
      <c r="AT149" s="197" t="s">
        <v>71</v>
      </c>
      <c r="AU149" s="197" t="s">
        <v>72</v>
      </c>
      <c r="AY149" s="196" t="s">
        <v>130</v>
      </c>
      <c r="BK149" s="198">
        <f>BK150+BK298+BK362+BK389+BK408+BK425</f>
        <v>0</v>
      </c>
    </row>
    <row r="150" s="11" customFormat="1" ht="22.8" customHeight="1">
      <c r="A150" s="11"/>
      <c r="B150" s="185"/>
      <c r="C150" s="186"/>
      <c r="D150" s="187" t="s">
        <v>71</v>
      </c>
      <c r="E150" s="223" t="s">
        <v>280</v>
      </c>
      <c r="F150" s="223" t="s">
        <v>281</v>
      </c>
      <c r="G150" s="186"/>
      <c r="H150" s="186"/>
      <c r="I150" s="189"/>
      <c r="J150" s="224">
        <f>BK150</f>
        <v>0</v>
      </c>
      <c r="K150" s="186"/>
      <c r="L150" s="191"/>
      <c r="M150" s="192"/>
      <c r="N150" s="193"/>
      <c r="O150" s="193"/>
      <c r="P150" s="194">
        <f>SUM(P151:P297)</f>
        <v>0</v>
      </c>
      <c r="Q150" s="193"/>
      <c r="R150" s="194">
        <f>SUM(R151:R297)</f>
        <v>6.8941141199999993</v>
      </c>
      <c r="S150" s="193"/>
      <c r="T150" s="195">
        <f>SUM(T151:T297)</f>
        <v>0.24296999999999999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6" t="s">
        <v>82</v>
      </c>
      <c r="AT150" s="197" t="s">
        <v>71</v>
      </c>
      <c r="AU150" s="197" t="s">
        <v>80</v>
      </c>
      <c r="AY150" s="196" t="s">
        <v>130</v>
      </c>
      <c r="BK150" s="198">
        <f>SUM(BK151:BK297)</f>
        <v>0</v>
      </c>
    </row>
    <row r="151" s="2" customFormat="1" ht="24.15" customHeight="1">
      <c r="A151" s="41"/>
      <c r="B151" s="42"/>
      <c r="C151" s="199" t="s">
        <v>282</v>
      </c>
      <c r="D151" s="199" t="s">
        <v>131</v>
      </c>
      <c r="E151" s="200" t="s">
        <v>283</v>
      </c>
      <c r="F151" s="201" t="s">
        <v>284</v>
      </c>
      <c r="G151" s="202" t="s">
        <v>199</v>
      </c>
      <c r="H151" s="203">
        <v>121.485</v>
      </c>
      <c r="I151" s="204"/>
      <c r="J151" s="205">
        <f>ROUND(I151*H151,2)</f>
        <v>0</v>
      </c>
      <c r="K151" s="201" t="s">
        <v>200</v>
      </c>
      <c r="L151" s="47"/>
      <c r="M151" s="206" t="s">
        <v>19</v>
      </c>
      <c r="N151" s="207" t="s">
        <v>43</v>
      </c>
      <c r="O151" s="87"/>
      <c r="P151" s="208">
        <f>O151*H151</f>
        <v>0</v>
      </c>
      <c r="Q151" s="208">
        <v>0</v>
      </c>
      <c r="R151" s="208">
        <f>Q151*H151</f>
        <v>0</v>
      </c>
      <c r="S151" s="208">
        <v>0.002</v>
      </c>
      <c r="T151" s="209">
        <f>S151*H151</f>
        <v>0.24296999999999999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0" t="s">
        <v>285</v>
      </c>
      <c r="AT151" s="210" t="s">
        <v>131</v>
      </c>
      <c r="AU151" s="210" t="s">
        <v>82</v>
      </c>
      <c r="AY151" s="20" t="s">
        <v>130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20" t="s">
        <v>80</v>
      </c>
      <c r="BK151" s="211">
        <f>ROUND(I151*H151,2)</f>
        <v>0</v>
      </c>
      <c r="BL151" s="20" t="s">
        <v>285</v>
      </c>
      <c r="BM151" s="210" t="s">
        <v>868</v>
      </c>
    </row>
    <row r="152" s="2" customFormat="1">
      <c r="A152" s="41"/>
      <c r="B152" s="42"/>
      <c r="C152" s="43"/>
      <c r="D152" s="225" t="s">
        <v>202</v>
      </c>
      <c r="E152" s="43"/>
      <c r="F152" s="226" t="s">
        <v>287</v>
      </c>
      <c r="G152" s="43"/>
      <c r="H152" s="43"/>
      <c r="I152" s="227"/>
      <c r="J152" s="43"/>
      <c r="K152" s="43"/>
      <c r="L152" s="47"/>
      <c r="M152" s="228"/>
      <c r="N152" s="229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202</v>
      </c>
      <c r="AU152" s="20" t="s">
        <v>82</v>
      </c>
    </row>
    <row r="153" s="13" customFormat="1">
      <c r="A153" s="13"/>
      <c r="B153" s="230"/>
      <c r="C153" s="231"/>
      <c r="D153" s="232" t="s">
        <v>208</v>
      </c>
      <c r="E153" s="233" t="s">
        <v>19</v>
      </c>
      <c r="F153" s="234" t="s">
        <v>288</v>
      </c>
      <c r="G153" s="231"/>
      <c r="H153" s="233" t="s">
        <v>19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208</v>
      </c>
      <c r="AU153" s="240" t="s">
        <v>82</v>
      </c>
      <c r="AV153" s="13" t="s">
        <v>80</v>
      </c>
      <c r="AW153" s="13" t="s">
        <v>33</v>
      </c>
      <c r="AX153" s="13" t="s">
        <v>72</v>
      </c>
      <c r="AY153" s="240" t="s">
        <v>130</v>
      </c>
    </row>
    <row r="154" s="14" customFormat="1">
      <c r="A154" s="14"/>
      <c r="B154" s="241"/>
      <c r="C154" s="242"/>
      <c r="D154" s="232" t="s">
        <v>208</v>
      </c>
      <c r="E154" s="243" t="s">
        <v>19</v>
      </c>
      <c r="F154" s="244" t="s">
        <v>869</v>
      </c>
      <c r="G154" s="242"/>
      <c r="H154" s="245">
        <v>121.485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1" t="s">
        <v>208</v>
      </c>
      <c r="AU154" s="251" t="s">
        <v>82</v>
      </c>
      <c r="AV154" s="14" t="s">
        <v>82</v>
      </c>
      <c r="AW154" s="14" t="s">
        <v>33</v>
      </c>
      <c r="AX154" s="14" t="s">
        <v>72</v>
      </c>
      <c r="AY154" s="251" t="s">
        <v>130</v>
      </c>
    </row>
    <row r="155" s="15" customFormat="1">
      <c r="A155" s="15"/>
      <c r="B155" s="252"/>
      <c r="C155" s="253"/>
      <c r="D155" s="232" t="s">
        <v>208</v>
      </c>
      <c r="E155" s="254" t="s">
        <v>19</v>
      </c>
      <c r="F155" s="255" t="s">
        <v>212</v>
      </c>
      <c r="G155" s="253"/>
      <c r="H155" s="256">
        <v>121.485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2" t="s">
        <v>208</v>
      </c>
      <c r="AU155" s="262" t="s">
        <v>82</v>
      </c>
      <c r="AV155" s="15" t="s">
        <v>144</v>
      </c>
      <c r="AW155" s="15" t="s">
        <v>33</v>
      </c>
      <c r="AX155" s="15" t="s">
        <v>80</v>
      </c>
      <c r="AY155" s="262" t="s">
        <v>130</v>
      </c>
    </row>
    <row r="156" s="2" customFormat="1" ht="24.15" customHeight="1">
      <c r="A156" s="41"/>
      <c r="B156" s="42"/>
      <c r="C156" s="199" t="s">
        <v>285</v>
      </c>
      <c r="D156" s="199" t="s">
        <v>131</v>
      </c>
      <c r="E156" s="200" t="s">
        <v>297</v>
      </c>
      <c r="F156" s="201" t="s">
        <v>298</v>
      </c>
      <c r="G156" s="202" t="s">
        <v>199</v>
      </c>
      <c r="H156" s="203">
        <v>458.00999999999999</v>
      </c>
      <c r="I156" s="204"/>
      <c r="J156" s="205">
        <f>ROUND(I156*H156,2)</f>
        <v>0</v>
      </c>
      <c r="K156" s="201" t="s">
        <v>200</v>
      </c>
      <c r="L156" s="47"/>
      <c r="M156" s="206" t="s">
        <v>19</v>
      </c>
      <c r="N156" s="207" t="s">
        <v>43</v>
      </c>
      <c r="O156" s="87"/>
      <c r="P156" s="208">
        <f>O156*H156</f>
        <v>0</v>
      </c>
      <c r="Q156" s="208">
        <v>0</v>
      </c>
      <c r="R156" s="208">
        <f>Q156*H156</f>
        <v>0</v>
      </c>
      <c r="S156" s="208">
        <v>0</v>
      </c>
      <c r="T156" s="20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0" t="s">
        <v>285</v>
      </c>
      <c r="AT156" s="210" t="s">
        <v>131</v>
      </c>
      <c r="AU156" s="210" t="s">
        <v>82</v>
      </c>
      <c r="AY156" s="20" t="s">
        <v>130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20" t="s">
        <v>80</v>
      </c>
      <c r="BK156" s="211">
        <f>ROUND(I156*H156,2)</f>
        <v>0</v>
      </c>
      <c r="BL156" s="20" t="s">
        <v>285</v>
      </c>
      <c r="BM156" s="210" t="s">
        <v>870</v>
      </c>
    </row>
    <row r="157" s="2" customFormat="1">
      <c r="A157" s="41"/>
      <c r="B157" s="42"/>
      <c r="C157" s="43"/>
      <c r="D157" s="225" t="s">
        <v>202</v>
      </c>
      <c r="E157" s="43"/>
      <c r="F157" s="226" t="s">
        <v>300</v>
      </c>
      <c r="G157" s="43"/>
      <c r="H157" s="43"/>
      <c r="I157" s="227"/>
      <c r="J157" s="43"/>
      <c r="K157" s="43"/>
      <c r="L157" s="47"/>
      <c r="M157" s="228"/>
      <c r="N157" s="22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202</v>
      </c>
      <c r="AU157" s="20" t="s">
        <v>82</v>
      </c>
    </row>
    <row r="158" s="13" customFormat="1">
      <c r="A158" s="13"/>
      <c r="B158" s="230"/>
      <c r="C158" s="231"/>
      <c r="D158" s="232" t="s">
        <v>208</v>
      </c>
      <c r="E158" s="233" t="s">
        <v>19</v>
      </c>
      <c r="F158" s="234" t="s">
        <v>294</v>
      </c>
      <c r="G158" s="231"/>
      <c r="H158" s="233" t="s">
        <v>19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208</v>
      </c>
      <c r="AU158" s="240" t="s">
        <v>82</v>
      </c>
      <c r="AV158" s="13" t="s">
        <v>80</v>
      </c>
      <c r="AW158" s="13" t="s">
        <v>33</v>
      </c>
      <c r="AX158" s="13" t="s">
        <v>72</v>
      </c>
      <c r="AY158" s="240" t="s">
        <v>130</v>
      </c>
    </row>
    <row r="159" s="14" customFormat="1">
      <c r="A159" s="14"/>
      <c r="B159" s="241"/>
      <c r="C159" s="242"/>
      <c r="D159" s="232" t="s">
        <v>208</v>
      </c>
      <c r="E159" s="243" t="s">
        <v>19</v>
      </c>
      <c r="F159" s="244" t="s">
        <v>871</v>
      </c>
      <c r="G159" s="242"/>
      <c r="H159" s="245">
        <v>458.00999999999999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1" t="s">
        <v>208</v>
      </c>
      <c r="AU159" s="251" t="s">
        <v>82</v>
      </c>
      <c r="AV159" s="14" t="s">
        <v>82</v>
      </c>
      <c r="AW159" s="14" t="s">
        <v>33</v>
      </c>
      <c r="AX159" s="14" t="s">
        <v>72</v>
      </c>
      <c r="AY159" s="251" t="s">
        <v>130</v>
      </c>
    </row>
    <row r="160" s="15" customFormat="1">
      <c r="A160" s="15"/>
      <c r="B160" s="252"/>
      <c r="C160" s="253"/>
      <c r="D160" s="232" t="s">
        <v>208</v>
      </c>
      <c r="E160" s="254" t="s">
        <v>19</v>
      </c>
      <c r="F160" s="255" t="s">
        <v>212</v>
      </c>
      <c r="G160" s="253"/>
      <c r="H160" s="256">
        <v>458.00999999999999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2" t="s">
        <v>208</v>
      </c>
      <c r="AU160" s="262" t="s">
        <v>82</v>
      </c>
      <c r="AV160" s="15" t="s">
        <v>144</v>
      </c>
      <c r="AW160" s="15" t="s">
        <v>33</v>
      </c>
      <c r="AX160" s="15" t="s">
        <v>80</v>
      </c>
      <c r="AY160" s="262" t="s">
        <v>130</v>
      </c>
    </row>
    <row r="161" s="2" customFormat="1" ht="16.5" customHeight="1">
      <c r="A161" s="41"/>
      <c r="B161" s="42"/>
      <c r="C161" s="263" t="s">
        <v>296</v>
      </c>
      <c r="D161" s="263" t="s">
        <v>213</v>
      </c>
      <c r="E161" s="264" t="s">
        <v>303</v>
      </c>
      <c r="F161" s="265" t="s">
        <v>304</v>
      </c>
      <c r="G161" s="266" t="s">
        <v>305</v>
      </c>
      <c r="H161" s="267">
        <v>185.71600000000001</v>
      </c>
      <c r="I161" s="268"/>
      <c r="J161" s="269">
        <f>ROUND(I161*H161,2)</f>
        <v>0</v>
      </c>
      <c r="K161" s="265" t="s">
        <v>200</v>
      </c>
      <c r="L161" s="270"/>
      <c r="M161" s="271" t="s">
        <v>19</v>
      </c>
      <c r="N161" s="272" t="s">
        <v>43</v>
      </c>
      <c r="O161" s="87"/>
      <c r="P161" s="208">
        <f>O161*H161</f>
        <v>0</v>
      </c>
      <c r="Q161" s="208">
        <v>0.001</v>
      </c>
      <c r="R161" s="208">
        <f>Q161*H161</f>
        <v>0.18571600000000002</v>
      </c>
      <c r="S161" s="208">
        <v>0</v>
      </c>
      <c r="T161" s="20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0" t="s">
        <v>306</v>
      </c>
      <c r="AT161" s="210" t="s">
        <v>213</v>
      </c>
      <c r="AU161" s="210" t="s">
        <v>82</v>
      </c>
      <c r="AY161" s="20" t="s">
        <v>130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20" t="s">
        <v>80</v>
      </c>
      <c r="BK161" s="211">
        <f>ROUND(I161*H161,2)</f>
        <v>0</v>
      </c>
      <c r="BL161" s="20" t="s">
        <v>285</v>
      </c>
      <c r="BM161" s="210" t="s">
        <v>872</v>
      </c>
    </row>
    <row r="162" s="13" customFormat="1">
      <c r="A162" s="13"/>
      <c r="B162" s="230"/>
      <c r="C162" s="231"/>
      <c r="D162" s="232" t="s">
        <v>208</v>
      </c>
      <c r="E162" s="233" t="s">
        <v>19</v>
      </c>
      <c r="F162" s="234" t="s">
        <v>217</v>
      </c>
      <c r="G162" s="231"/>
      <c r="H162" s="233" t="s">
        <v>19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208</v>
      </c>
      <c r="AU162" s="240" t="s">
        <v>82</v>
      </c>
      <c r="AV162" s="13" t="s">
        <v>80</v>
      </c>
      <c r="AW162" s="13" t="s">
        <v>33</v>
      </c>
      <c r="AX162" s="13" t="s">
        <v>72</v>
      </c>
      <c r="AY162" s="240" t="s">
        <v>130</v>
      </c>
    </row>
    <row r="163" s="14" customFormat="1">
      <c r="A163" s="14"/>
      <c r="B163" s="241"/>
      <c r="C163" s="242"/>
      <c r="D163" s="232" t="s">
        <v>208</v>
      </c>
      <c r="E163" s="243" t="s">
        <v>19</v>
      </c>
      <c r="F163" s="244" t="s">
        <v>873</v>
      </c>
      <c r="G163" s="242"/>
      <c r="H163" s="245">
        <v>137.40299999999999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1" t="s">
        <v>208</v>
      </c>
      <c r="AU163" s="251" t="s">
        <v>82</v>
      </c>
      <c r="AV163" s="14" t="s">
        <v>82</v>
      </c>
      <c r="AW163" s="14" t="s">
        <v>33</v>
      </c>
      <c r="AX163" s="14" t="s">
        <v>72</v>
      </c>
      <c r="AY163" s="251" t="s">
        <v>130</v>
      </c>
    </row>
    <row r="164" s="14" customFormat="1">
      <c r="A164" s="14"/>
      <c r="B164" s="241"/>
      <c r="C164" s="242"/>
      <c r="D164" s="232" t="s">
        <v>208</v>
      </c>
      <c r="E164" s="243" t="s">
        <v>19</v>
      </c>
      <c r="F164" s="244" t="s">
        <v>874</v>
      </c>
      <c r="G164" s="242"/>
      <c r="H164" s="245">
        <v>31.43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1" t="s">
        <v>208</v>
      </c>
      <c r="AU164" s="251" t="s">
        <v>82</v>
      </c>
      <c r="AV164" s="14" t="s">
        <v>82</v>
      </c>
      <c r="AW164" s="14" t="s">
        <v>33</v>
      </c>
      <c r="AX164" s="14" t="s">
        <v>72</v>
      </c>
      <c r="AY164" s="251" t="s">
        <v>130</v>
      </c>
    </row>
    <row r="165" s="15" customFormat="1">
      <c r="A165" s="15"/>
      <c r="B165" s="252"/>
      <c r="C165" s="253"/>
      <c r="D165" s="232" t="s">
        <v>208</v>
      </c>
      <c r="E165" s="254" t="s">
        <v>19</v>
      </c>
      <c r="F165" s="255" t="s">
        <v>212</v>
      </c>
      <c r="G165" s="253"/>
      <c r="H165" s="256">
        <v>168.833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2" t="s">
        <v>208</v>
      </c>
      <c r="AU165" s="262" t="s">
        <v>82</v>
      </c>
      <c r="AV165" s="15" t="s">
        <v>144</v>
      </c>
      <c r="AW165" s="15" t="s">
        <v>33</v>
      </c>
      <c r="AX165" s="15" t="s">
        <v>80</v>
      </c>
      <c r="AY165" s="262" t="s">
        <v>130</v>
      </c>
    </row>
    <row r="166" s="14" customFormat="1">
      <c r="A166" s="14"/>
      <c r="B166" s="241"/>
      <c r="C166" s="242"/>
      <c r="D166" s="232" t="s">
        <v>208</v>
      </c>
      <c r="E166" s="242"/>
      <c r="F166" s="244" t="s">
        <v>875</v>
      </c>
      <c r="G166" s="242"/>
      <c r="H166" s="245">
        <v>185.71600000000001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1" t="s">
        <v>208</v>
      </c>
      <c r="AU166" s="251" t="s">
        <v>82</v>
      </c>
      <c r="AV166" s="14" t="s">
        <v>82</v>
      </c>
      <c r="AW166" s="14" t="s">
        <v>4</v>
      </c>
      <c r="AX166" s="14" t="s">
        <v>80</v>
      </c>
      <c r="AY166" s="251" t="s">
        <v>130</v>
      </c>
    </row>
    <row r="167" s="2" customFormat="1" ht="16.5" customHeight="1">
      <c r="A167" s="41"/>
      <c r="B167" s="42"/>
      <c r="C167" s="199" t="s">
        <v>302</v>
      </c>
      <c r="D167" s="199" t="s">
        <v>131</v>
      </c>
      <c r="E167" s="200" t="s">
        <v>312</v>
      </c>
      <c r="F167" s="201" t="s">
        <v>313</v>
      </c>
      <c r="G167" s="202" t="s">
        <v>199</v>
      </c>
      <c r="H167" s="203">
        <v>480.911</v>
      </c>
      <c r="I167" s="204"/>
      <c r="J167" s="205">
        <f>ROUND(I167*H167,2)</f>
        <v>0</v>
      </c>
      <c r="K167" s="201" t="s">
        <v>200</v>
      </c>
      <c r="L167" s="47"/>
      <c r="M167" s="206" t="s">
        <v>19</v>
      </c>
      <c r="N167" s="207" t="s">
        <v>43</v>
      </c>
      <c r="O167" s="87"/>
      <c r="P167" s="208">
        <f>O167*H167</f>
        <v>0</v>
      </c>
      <c r="Q167" s="208">
        <v>0.00088000000000000003</v>
      </c>
      <c r="R167" s="208">
        <f>Q167*H167</f>
        <v>0.42320168000000002</v>
      </c>
      <c r="S167" s="208">
        <v>0</v>
      </c>
      <c r="T167" s="209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0" t="s">
        <v>285</v>
      </c>
      <c r="AT167" s="210" t="s">
        <v>131</v>
      </c>
      <c r="AU167" s="210" t="s">
        <v>82</v>
      </c>
      <c r="AY167" s="20" t="s">
        <v>130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20" t="s">
        <v>80</v>
      </c>
      <c r="BK167" s="211">
        <f>ROUND(I167*H167,2)</f>
        <v>0</v>
      </c>
      <c r="BL167" s="20" t="s">
        <v>285</v>
      </c>
      <c r="BM167" s="210" t="s">
        <v>876</v>
      </c>
    </row>
    <row r="168" s="2" customFormat="1">
      <c r="A168" s="41"/>
      <c r="B168" s="42"/>
      <c r="C168" s="43"/>
      <c r="D168" s="225" t="s">
        <v>202</v>
      </c>
      <c r="E168" s="43"/>
      <c r="F168" s="226" t="s">
        <v>315</v>
      </c>
      <c r="G168" s="43"/>
      <c r="H168" s="43"/>
      <c r="I168" s="227"/>
      <c r="J168" s="43"/>
      <c r="K168" s="43"/>
      <c r="L168" s="47"/>
      <c r="M168" s="228"/>
      <c r="N168" s="229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202</v>
      </c>
      <c r="AU168" s="20" t="s">
        <v>82</v>
      </c>
    </row>
    <row r="169" s="13" customFormat="1">
      <c r="A169" s="13"/>
      <c r="B169" s="230"/>
      <c r="C169" s="231"/>
      <c r="D169" s="232" t="s">
        <v>208</v>
      </c>
      <c r="E169" s="233" t="s">
        <v>19</v>
      </c>
      <c r="F169" s="234" t="s">
        <v>294</v>
      </c>
      <c r="G169" s="231"/>
      <c r="H169" s="233" t="s">
        <v>19</v>
      </c>
      <c r="I169" s="235"/>
      <c r="J169" s="231"/>
      <c r="K169" s="231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208</v>
      </c>
      <c r="AU169" s="240" t="s">
        <v>82</v>
      </c>
      <c r="AV169" s="13" t="s">
        <v>80</v>
      </c>
      <c r="AW169" s="13" t="s">
        <v>33</v>
      </c>
      <c r="AX169" s="13" t="s">
        <v>72</v>
      </c>
      <c r="AY169" s="240" t="s">
        <v>130</v>
      </c>
    </row>
    <row r="170" s="14" customFormat="1">
      <c r="A170" s="14"/>
      <c r="B170" s="241"/>
      <c r="C170" s="242"/>
      <c r="D170" s="232" t="s">
        <v>208</v>
      </c>
      <c r="E170" s="243" t="s">
        <v>19</v>
      </c>
      <c r="F170" s="244" t="s">
        <v>871</v>
      </c>
      <c r="G170" s="242"/>
      <c r="H170" s="245">
        <v>458.00999999999999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1" t="s">
        <v>208</v>
      </c>
      <c r="AU170" s="251" t="s">
        <v>82</v>
      </c>
      <c r="AV170" s="14" t="s">
        <v>82</v>
      </c>
      <c r="AW170" s="14" t="s">
        <v>33</v>
      </c>
      <c r="AX170" s="14" t="s">
        <v>72</v>
      </c>
      <c r="AY170" s="251" t="s">
        <v>130</v>
      </c>
    </row>
    <row r="171" s="13" customFormat="1">
      <c r="A171" s="13"/>
      <c r="B171" s="230"/>
      <c r="C171" s="231"/>
      <c r="D171" s="232" t="s">
        <v>208</v>
      </c>
      <c r="E171" s="233" t="s">
        <v>19</v>
      </c>
      <c r="F171" s="234" t="s">
        <v>316</v>
      </c>
      <c r="G171" s="231"/>
      <c r="H171" s="233" t="s">
        <v>19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208</v>
      </c>
      <c r="AU171" s="240" t="s">
        <v>82</v>
      </c>
      <c r="AV171" s="13" t="s">
        <v>80</v>
      </c>
      <c r="AW171" s="13" t="s">
        <v>33</v>
      </c>
      <c r="AX171" s="13" t="s">
        <v>72</v>
      </c>
      <c r="AY171" s="240" t="s">
        <v>130</v>
      </c>
    </row>
    <row r="172" s="13" customFormat="1">
      <c r="A172" s="13"/>
      <c r="B172" s="230"/>
      <c r="C172" s="231"/>
      <c r="D172" s="232" t="s">
        <v>208</v>
      </c>
      <c r="E172" s="233" t="s">
        <v>19</v>
      </c>
      <c r="F172" s="234" t="s">
        <v>294</v>
      </c>
      <c r="G172" s="231"/>
      <c r="H172" s="233" t="s">
        <v>19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208</v>
      </c>
      <c r="AU172" s="240" t="s">
        <v>82</v>
      </c>
      <c r="AV172" s="13" t="s">
        <v>80</v>
      </c>
      <c r="AW172" s="13" t="s">
        <v>33</v>
      </c>
      <c r="AX172" s="13" t="s">
        <v>72</v>
      </c>
      <c r="AY172" s="240" t="s">
        <v>130</v>
      </c>
    </row>
    <row r="173" s="14" customFormat="1">
      <c r="A173" s="14"/>
      <c r="B173" s="241"/>
      <c r="C173" s="242"/>
      <c r="D173" s="232" t="s">
        <v>208</v>
      </c>
      <c r="E173" s="243" t="s">
        <v>19</v>
      </c>
      <c r="F173" s="244" t="s">
        <v>877</v>
      </c>
      <c r="G173" s="242"/>
      <c r="H173" s="245">
        <v>22.901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1" t="s">
        <v>208</v>
      </c>
      <c r="AU173" s="251" t="s">
        <v>82</v>
      </c>
      <c r="AV173" s="14" t="s">
        <v>82</v>
      </c>
      <c r="AW173" s="14" t="s">
        <v>33</v>
      </c>
      <c r="AX173" s="14" t="s">
        <v>72</v>
      </c>
      <c r="AY173" s="251" t="s">
        <v>130</v>
      </c>
    </row>
    <row r="174" s="15" customFormat="1">
      <c r="A174" s="15"/>
      <c r="B174" s="252"/>
      <c r="C174" s="253"/>
      <c r="D174" s="232" t="s">
        <v>208</v>
      </c>
      <c r="E174" s="254" t="s">
        <v>19</v>
      </c>
      <c r="F174" s="255" t="s">
        <v>212</v>
      </c>
      <c r="G174" s="253"/>
      <c r="H174" s="256">
        <v>480.911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2" t="s">
        <v>208</v>
      </c>
      <c r="AU174" s="262" t="s">
        <v>82</v>
      </c>
      <c r="AV174" s="15" t="s">
        <v>144</v>
      </c>
      <c r="AW174" s="15" t="s">
        <v>33</v>
      </c>
      <c r="AX174" s="15" t="s">
        <v>80</v>
      </c>
      <c r="AY174" s="262" t="s">
        <v>130</v>
      </c>
    </row>
    <row r="175" s="2" customFormat="1" ht="24.15" customHeight="1">
      <c r="A175" s="41"/>
      <c r="B175" s="42"/>
      <c r="C175" s="263" t="s">
        <v>311</v>
      </c>
      <c r="D175" s="263" t="s">
        <v>213</v>
      </c>
      <c r="E175" s="264" t="s">
        <v>319</v>
      </c>
      <c r="F175" s="265" t="s">
        <v>320</v>
      </c>
      <c r="G175" s="266" t="s">
        <v>199</v>
      </c>
      <c r="H175" s="267">
        <v>644.245</v>
      </c>
      <c r="I175" s="268"/>
      <c r="J175" s="269">
        <f>ROUND(I175*H175,2)</f>
        <v>0</v>
      </c>
      <c r="K175" s="265" t="s">
        <v>200</v>
      </c>
      <c r="L175" s="270"/>
      <c r="M175" s="271" t="s">
        <v>19</v>
      </c>
      <c r="N175" s="272" t="s">
        <v>43</v>
      </c>
      <c r="O175" s="87"/>
      <c r="P175" s="208">
        <f>O175*H175</f>
        <v>0</v>
      </c>
      <c r="Q175" s="208">
        <v>0.0054000000000000003</v>
      </c>
      <c r="R175" s="208">
        <f>Q175*H175</f>
        <v>3.478923</v>
      </c>
      <c r="S175" s="208">
        <v>0</v>
      </c>
      <c r="T175" s="209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0" t="s">
        <v>306</v>
      </c>
      <c r="AT175" s="210" t="s">
        <v>213</v>
      </c>
      <c r="AU175" s="210" t="s">
        <v>82</v>
      </c>
      <c r="AY175" s="20" t="s">
        <v>130</v>
      </c>
      <c r="BE175" s="211">
        <f>IF(N175="základní",J175,0)</f>
        <v>0</v>
      </c>
      <c r="BF175" s="211">
        <f>IF(N175="snížená",J175,0)</f>
        <v>0</v>
      </c>
      <c r="BG175" s="211">
        <f>IF(N175="zákl. přenesená",J175,0)</f>
        <v>0</v>
      </c>
      <c r="BH175" s="211">
        <f>IF(N175="sníž. přenesená",J175,0)</f>
        <v>0</v>
      </c>
      <c r="BI175" s="211">
        <f>IF(N175="nulová",J175,0)</f>
        <v>0</v>
      </c>
      <c r="BJ175" s="20" t="s">
        <v>80</v>
      </c>
      <c r="BK175" s="211">
        <f>ROUND(I175*H175,2)</f>
        <v>0</v>
      </c>
      <c r="BL175" s="20" t="s">
        <v>285</v>
      </c>
      <c r="BM175" s="210" t="s">
        <v>878</v>
      </c>
    </row>
    <row r="176" s="13" customFormat="1">
      <c r="A176" s="13"/>
      <c r="B176" s="230"/>
      <c r="C176" s="231"/>
      <c r="D176" s="232" t="s">
        <v>208</v>
      </c>
      <c r="E176" s="233" t="s">
        <v>19</v>
      </c>
      <c r="F176" s="234" t="s">
        <v>217</v>
      </c>
      <c r="G176" s="231"/>
      <c r="H176" s="233" t="s">
        <v>19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208</v>
      </c>
      <c r="AU176" s="240" t="s">
        <v>82</v>
      </c>
      <c r="AV176" s="13" t="s">
        <v>80</v>
      </c>
      <c r="AW176" s="13" t="s">
        <v>33</v>
      </c>
      <c r="AX176" s="13" t="s">
        <v>72</v>
      </c>
      <c r="AY176" s="240" t="s">
        <v>130</v>
      </c>
    </row>
    <row r="177" s="14" customFormat="1">
      <c r="A177" s="14"/>
      <c r="B177" s="241"/>
      <c r="C177" s="242"/>
      <c r="D177" s="232" t="s">
        <v>208</v>
      </c>
      <c r="E177" s="243" t="s">
        <v>19</v>
      </c>
      <c r="F177" s="244" t="s">
        <v>879</v>
      </c>
      <c r="G177" s="242"/>
      <c r="H177" s="245">
        <v>480.911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1" t="s">
        <v>208</v>
      </c>
      <c r="AU177" s="251" t="s">
        <v>82</v>
      </c>
      <c r="AV177" s="14" t="s">
        <v>82</v>
      </c>
      <c r="AW177" s="14" t="s">
        <v>33</v>
      </c>
      <c r="AX177" s="14" t="s">
        <v>72</v>
      </c>
      <c r="AY177" s="251" t="s">
        <v>130</v>
      </c>
    </row>
    <row r="178" s="14" customFormat="1">
      <c r="A178" s="14"/>
      <c r="B178" s="241"/>
      <c r="C178" s="242"/>
      <c r="D178" s="232" t="s">
        <v>208</v>
      </c>
      <c r="E178" s="243" t="s">
        <v>19</v>
      </c>
      <c r="F178" s="244" t="s">
        <v>880</v>
      </c>
      <c r="G178" s="242"/>
      <c r="H178" s="245">
        <v>104.76600000000001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208</v>
      </c>
      <c r="AU178" s="251" t="s">
        <v>82</v>
      </c>
      <c r="AV178" s="14" t="s">
        <v>82</v>
      </c>
      <c r="AW178" s="14" t="s">
        <v>33</v>
      </c>
      <c r="AX178" s="14" t="s">
        <v>72</v>
      </c>
      <c r="AY178" s="251" t="s">
        <v>130</v>
      </c>
    </row>
    <row r="179" s="15" customFormat="1">
      <c r="A179" s="15"/>
      <c r="B179" s="252"/>
      <c r="C179" s="253"/>
      <c r="D179" s="232" t="s">
        <v>208</v>
      </c>
      <c r="E179" s="254" t="s">
        <v>19</v>
      </c>
      <c r="F179" s="255" t="s">
        <v>212</v>
      </c>
      <c r="G179" s="253"/>
      <c r="H179" s="256">
        <v>585.67700000000002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2" t="s">
        <v>208</v>
      </c>
      <c r="AU179" s="262" t="s">
        <v>82</v>
      </c>
      <c r="AV179" s="15" t="s">
        <v>144</v>
      </c>
      <c r="AW179" s="15" t="s">
        <v>33</v>
      </c>
      <c r="AX179" s="15" t="s">
        <v>80</v>
      </c>
      <c r="AY179" s="262" t="s">
        <v>130</v>
      </c>
    </row>
    <row r="180" s="14" customFormat="1">
      <c r="A180" s="14"/>
      <c r="B180" s="241"/>
      <c r="C180" s="242"/>
      <c r="D180" s="232" t="s">
        <v>208</v>
      </c>
      <c r="E180" s="242"/>
      <c r="F180" s="244" t="s">
        <v>881</v>
      </c>
      <c r="G180" s="242"/>
      <c r="H180" s="245">
        <v>644.245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1" t="s">
        <v>208</v>
      </c>
      <c r="AU180" s="251" t="s">
        <v>82</v>
      </c>
      <c r="AV180" s="14" t="s">
        <v>82</v>
      </c>
      <c r="AW180" s="14" t="s">
        <v>4</v>
      </c>
      <c r="AX180" s="14" t="s">
        <v>80</v>
      </c>
      <c r="AY180" s="251" t="s">
        <v>130</v>
      </c>
    </row>
    <row r="181" s="2" customFormat="1" ht="33" customHeight="1">
      <c r="A181" s="41"/>
      <c r="B181" s="42"/>
      <c r="C181" s="199" t="s">
        <v>318</v>
      </c>
      <c r="D181" s="199" t="s">
        <v>131</v>
      </c>
      <c r="E181" s="200" t="s">
        <v>705</v>
      </c>
      <c r="F181" s="201" t="s">
        <v>706</v>
      </c>
      <c r="G181" s="202" t="s">
        <v>162</v>
      </c>
      <c r="H181" s="203">
        <v>1</v>
      </c>
      <c r="I181" s="204"/>
      <c r="J181" s="205">
        <f>ROUND(I181*H181,2)</f>
        <v>0</v>
      </c>
      <c r="K181" s="201" t="s">
        <v>200</v>
      </c>
      <c r="L181" s="47"/>
      <c r="M181" s="206" t="s">
        <v>19</v>
      </c>
      <c r="N181" s="207" t="s">
        <v>43</v>
      </c>
      <c r="O181" s="87"/>
      <c r="P181" s="208">
        <f>O181*H181</f>
        <v>0</v>
      </c>
      <c r="Q181" s="208">
        <v>0.00108</v>
      </c>
      <c r="R181" s="208">
        <f>Q181*H181</f>
        <v>0.00108</v>
      </c>
      <c r="S181" s="208">
        <v>0</v>
      </c>
      <c r="T181" s="209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0" t="s">
        <v>285</v>
      </c>
      <c r="AT181" s="210" t="s">
        <v>131</v>
      </c>
      <c r="AU181" s="210" t="s">
        <v>82</v>
      </c>
      <c r="AY181" s="20" t="s">
        <v>130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20" t="s">
        <v>80</v>
      </c>
      <c r="BK181" s="211">
        <f>ROUND(I181*H181,2)</f>
        <v>0</v>
      </c>
      <c r="BL181" s="20" t="s">
        <v>285</v>
      </c>
      <c r="BM181" s="210" t="s">
        <v>882</v>
      </c>
    </row>
    <row r="182" s="2" customFormat="1">
      <c r="A182" s="41"/>
      <c r="B182" s="42"/>
      <c r="C182" s="43"/>
      <c r="D182" s="225" t="s">
        <v>202</v>
      </c>
      <c r="E182" s="43"/>
      <c r="F182" s="226" t="s">
        <v>708</v>
      </c>
      <c r="G182" s="43"/>
      <c r="H182" s="43"/>
      <c r="I182" s="227"/>
      <c r="J182" s="43"/>
      <c r="K182" s="43"/>
      <c r="L182" s="47"/>
      <c r="M182" s="228"/>
      <c r="N182" s="229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202</v>
      </c>
      <c r="AU182" s="20" t="s">
        <v>82</v>
      </c>
    </row>
    <row r="183" s="13" customFormat="1">
      <c r="A183" s="13"/>
      <c r="B183" s="230"/>
      <c r="C183" s="231"/>
      <c r="D183" s="232" t="s">
        <v>208</v>
      </c>
      <c r="E183" s="233" t="s">
        <v>19</v>
      </c>
      <c r="F183" s="234" t="s">
        <v>294</v>
      </c>
      <c r="G183" s="231"/>
      <c r="H183" s="233" t="s">
        <v>19</v>
      </c>
      <c r="I183" s="235"/>
      <c r="J183" s="231"/>
      <c r="K183" s="231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208</v>
      </c>
      <c r="AU183" s="240" t="s">
        <v>82</v>
      </c>
      <c r="AV183" s="13" t="s">
        <v>80</v>
      </c>
      <c r="AW183" s="13" t="s">
        <v>33</v>
      </c>
      <c r="AX183" s="13" t="s">
        <v>72</v>
      </c>
      <c r="AY183" s="240" t="s">
        <v>130</v>
      </c>
    </row>
    <row r="184" s="14" customFormat="1">
      <c r="A184" s="14"/>
      <c r="B184" s="241"/>
      <c r="C184" s="242"/>
      <c r="D184" s="232" t="s">
        <v>208</v>
      </c>
      <c r="E184" s="243" t="s">
        <v>19</v>
      </c>
      <c r="F184" s="244" t="s">
        <v>883</v>
      </c>
      <c r="G184" s="242"/>
      <c r="H184" s="245">
        <v>1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208</v>
      </c>
      <c r="AU184" s="251" t="s">
        <v>82</v>
      </c>
      <c r="AV184" s="14" t="s">
        <v>82</v>
      </c>
      <c r="AW184" s="14" t="s">
        <v>33</v>
      </c>
      <c r="AX184" s="14" t="s">
        <v>72</v>
      </c>
      <c r="AY184" s="251" t="s">
        <v>130</v>
      </c>
    </row>
    <row r="185" s="15" customFormat="1">
      <c r="A185" s="15"/>
      <c r="B185" s="252"/>
      <c r="C185" s="253"/>
      <c r="D185" s="232" t="s">
        <v>208</v>
      </c>
      <c r="E185" s="254" t="s">
        <v>19</v>
      </c>
      <c r="F185" s="255" t="s">
        <v>212</v>
      </c>
      <c r="G185" s="253"/>
      <c r="H185" s="256">
        <v>1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2" t="s">
        <v>208</v>
      </c>
      <c r="AU185" s="262" t="s">
        <v>82</v>
      </c>
      <c r="AV185" s="15" t="s">
        <v>144</v>
      </c>
      <c r="AW185" s="15" t="s">
        <v>33</v>
      </c>
      <c r="AX185" s="15" t="s">
        <v>80</v>
      </c>
      <c r="AY185" s="262" t="s">
        <v>130</v>
      </c>
    </row>
    <row r="186" s="2" customFormat="1" ht="16.5" customHeight="1">
      <c r="A186" s="41"/>
      <c r="B186" s="42"/>
      <c r="C186" s="263" t="s">
        <v>7</v>
      </c>
      <c r="D186" s="263" t="s">
        <v>213</v>
      </c>
      <c r="E186" s="264" t="s">
        <v>710</v>
      </c>
      <c r="F186" s="265" t="s">
        <v>711</v>
      </c>
      <c r="G186" s="266" t="s">
        <v>162</v>
      </c>
      <c r="H186" s="267">
        <v>1</v>
      </c>
      <c r="I186" s="268"/>
      <c r="J186" s="269">
        <f>ROUND(I186*H186,2)</f>
        <v>0</v>
      </c>
      <c r="K186" s="265" t="s">
        <v>200</v>
      </c>
      <c r="L186" s="270"/>
      <c r="M186" s="271" t="s">
        <v>19</v>
      </c>
      <c r="N186" s="272" t="s">
        <v>43</v>
      </c>
      <c r="O186" s="87"/>
      <c r="P186" s="208">
        <f>O186*H186</f>
        <v>0</v>
      </c>
      <c r="Q186" s="208">
        <v>0.0030000000000000001</v>
      </c>
      <c r="R186" s="208">
        <f>Q186*H186</f>
        <v>0.0030000000000000001</v>
      </c>
      <c r="S186" s="208">
        <v>0</v>
      </c>
      <c r="T186" s="209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0" t="s">
        <v>306</v>
      </c>
      <c r="AT186" s="210" t="s">
        <v>213</v>
      </c>
      <c r="AU186" s="210" t="s">
        <v>82</v>
      </c>
      <c r="AY186" s="20" t="s">
        <v>130</v>
      </c>
      <c r="BE186" s="211">
        <f>IF(N186="základní",J186,0)</f>
        <v>0</v>
      </c>
      <c r="BF186" s="211">
        <f>IF(N186="snížená",J186,0)</f>
        <v>0</v>
      </c>
      <c r="BG186" s="211">
        <f>IF(N186="zákl. přenesená",J186,0)</f>
        <v>0</v>
      </c>
      <c r="BH186" s="211">
        <f>IF(N186="sníž. přenesená",J186,0)</f>
        <v>0</v>
      </c>
      <c r="BI186" s="211">
        <f>IF(N186="nulová",J186,0)</f>
        <v>0</v>
      </c>
      <c r="BJ186" s="20" t="s">
        <v>80</v>
      </c>
      <c r="BK186" s="211">
        <f>ROUND(I186*H186,2)</f>
        <v>0</v>
      </c>
      <c r="BL186" s="20" t="s">
        <v>285</v>
      </c>
      <c r="BM186" s="210" t="s">
        <v>884</v>
      </c>
    </row>
    <row r="187" s="13" customFormat="1">
      <c r="A187" s="13"/>
      <c r="B187" s="230"/>
      <c r="C187" s="231"/>
      <c r="D187" s="232" t="s">
        <v>208</v>
      </c>
      <c r="E187" s="233" t="s">
        <v>19</v>
      </c>
      <c r="F187" s="234" t="s">
        <v>217</v>
      </c>
      <c r="G187" s="231"/>
      <c r="H187" s="233" t="s">
        <v>19</v>
      </c>
      <c r="I187" s="235"/>
      <c r="J187" s="231"/>
      <c r="K187" s="231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208</v>
      </c>
      <c r="AU187" s="240" t="s">
        <v>82</v>
      </c>
      <c r="AV187" s="13" t="s">
        <v>80</v>
      </c>
      <c r="AW187" s="13" t="s">
        <v>33</v>
      </c>
      <c r="AX187" s="13" t="s">
        <v>72</v>
      </c>
      <c r="AY187" s="240" t="s">
        <v>130</v>
      </c>
    </row>
    <row r="188" s="13" customFormat="1">
      <c r="A188" s="13"/>
      <c r="B188" s="230"/>
      <c r="C188" s="231"/>
      <c r="D188" s="232" t="s">
        <v>208</v>
      </c>
      <c r="E188" s="233" t="s">
        <v>19</v>
      </c>
      <c r="F188" s="234" t="s">
        <v>294</v>
      </c>
      <c r="G188" s="231"/>
      <c r="H188" s="233" t="s">
        <v>19</v>
      </c>
      <c r="I188" s="235"/>
      <c r="J188" s="231"/>
      <c r="K188" s="231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208</v>
      </c>
      <c r="AU188" s="240" t="s">
        <v>82</v>
      </c>
      <c r="AV188" s="13" t="s">
        <v>80</v>
      </c>
      <c r="AW188" s="13" t="s">
        <v>33</v>
      </c>
      <c r="AX188" s="13" t="s">
        <v>72</v>
      </c>
      <c r="AY188" s="240" t="s">
        <v>130</v>
      </c>
    </row>
    <row r="189" s="14" customFormat="1">
      <c r="A189" s="14"/>
      <c r="B189" s="241"/>
      <c r="C189" s="242"/>
      <c r="D189" s="232" t="s">
        <v>208</v>
      </c>
      <c r="E189" s="243" t="s">
        <v>19</v>
      </c>
      <c r="F189" s="244" t="s">
        <v>883</v>
      </c>
      <c r="G189" s="242"/>
      <c r="H189" s="245">
        <v>1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1" t="s">
        <v>208</v>
      </c>
      <c r="AU189" s="251" t="s">
        <v>82</v>
      </c>
      <c r="AV189" s="14" t="s">
        <v>82</v>
      </c>
      <c r="AW189" s="14" t="s">
        <v>33</v>
      </c>
      <c r="AX189" s="14" t="s">
        <v>72</v>
      </c>
      <c r="AY189" s="251" t="s">
        <v>130</v>
      </c>
    </row>
    <row r="190" s="15" customFormat="1">
      <c r="A190" s="15"/>
      <c r="B190" s="252"/>
      <c r="C190" s="253"/>
      <c r="D190" s="232" t="s">
        <v>208</v>
      </c>
      <c r="E190" s="254" t="s">
        <v>19</v>
      </c>
      <c r="F190" s="255" t="s">
        <v>212</v>
      </c>
      <c r="G190" s="253"/>
      <c r="H190" s="256">
        <v>1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2" t="s">
        <v>208</v>
      </c>
      <c r="AU190" s="262" t="s">
        <v>82</v>
      </c>
      <c r="AV190" s="15" t="s">
        <v>144</v>
      </c>
      <c r="AW190" s="15" t="s">
        <v>33</v>
      </c>
      <c r="AX190" s="15" t="s">
        <v>80</v>
      </c>
      <c r="AY190" s="262" t="s">
        <v>130</v>
      </c>
    </row>
    <row r="191" s="2" customFormat="1" ht="33" customHeight="1">
      <c r="A191" s="41"/>
      <c r="B191" s="42"/>
      <c r="C191" s="199" t="s">
        <v>334</v>
      </c>
      <c r="D191" s="199" t="s">
        <v>131</v>
      </c>
      <c r="E191" s="200" t="s">
        <v>713</v>
      </c>
      <c r="F191" s="201" t="s">
        <v>714</v>
      </c>
      <c r="G191" s="202" t="s">
        <v>162</v>
      </c>
      <c r="H191" s="203">
        <v>1</v>
      </c>
      <c r="I191" s="204"/>
      <c r="J191" s="205">
        <f>ROUND(I191*H191,2)</f>
        <v>0</v>
      </c>
      <c r="K191" s="201" t="s">
        <v>200</v>
      </c>
      <c r="L191" s="47"/>
      <c r="M191" s="206" t="s">
        <v>19</v>
      </c>
      <c r="N191" s="207" t="s">
        <v>43</v>
      </c>
      <c r="O191" s="87"/>
      <c r="P191" s="208">
        <f>O191*H191</f>
        <v>0</v>
      </c>
      <c r="Q191" s="208">
        <v>0.0074999999999999997</v>
      </c>
      <c r="R191" s="208">
        <f>Q191*H191</f>
        <v>0.0074999999999999997</v>
      </c>
      <c r="S191" s="208">
        <v>0</v>
      </c>
      <c r="T191" s="209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0" t="s">
        <v>285</v>
      </c>
      <c r="AT191" s="210" t="s">
        <v>131</v>
      </c>
      <c r="AU191" s="210" t="s">
        <v>82</v>
      </c>
      <c r="AY191" s="20" t="s">
        <v>130</v>
      </c>
      <c r="BE191" s="211">
        <f>IF(N191="základní",J191,0)</f>
        <v>0</v>
      </c>
      <c r="BF191" s="211">
        <f>IF(N191="snížená",J191,0)</f>
        <v>0</v>
      </c>
      <c r="BG191" s="211">
        <f>IF(N191="zákl. přenesená",J191,0)</f>
        <v>0</v>
      </c>
      <c r="BH191" s="211">
        <f>IF(N191="sníž. přenesená",J191,0)</f>
        <v>0</v>
      </c>
      <c r="BI191" s="211">
        <f>IF(N191="nulová",J191,0)</f>
        <v>0</v>
      </c>
      <c r="BJ191" s="20" t="s">
        <v>80</v>
      </c>
      <c r="BK191" s="211">
        <f>ROUND(I191*H191,2)</f>
        <v>0</v>
      </c>
      <c r="BL191" s="20" t="s">
        <v>285</v>
      </c>
      <c r="BM191" s="210" t="s">
        <v>885</v>
      </c>
    </row>
    <row r="192" s="2" customFormat="1">
      <c r="A192" s="41"/>
      <c r="B192" s="42"/>
      <c r="C192" s="43"/>
      <c r="D192" s="225" t="s">
        <v>202</v>
      </c>
      <c r="E192" s="43"/>
      <c r="F192" s="226" t="s">
        <v>716</v>
      </c>
      <c r="G192" s="43"/>
      <c r="H192" s="43"/>
      <c r="I192" s="227"/>
      <c r="J192" s="43"/>
      <c r="K192" s="43"/>
      <c r="L192" s="47"/>
      <c r="M192" s="228"/>
      <c r="N192" s="229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202</v>
      </c>
      <c r="AU192" s="20" t="s">
        <v>82</v>
      </c>
    </row>
    <row r="193" s="2" customFormat="1" ht="16.5" customHeight="1">
      <c r="A193" s="41"/>
      <c r="B193" s="42"/>
      <c r="C193" s="263" t="s">
        <v>339</v>
      </c>
      <c r="D193" s="263" t="s">
        <v>213</v>
      </c>
      <c r="E193" s="264" t="s">
        <v>717</v>
      </c>
      <c r="F193" s="265" t="s">
        <v>718</v>
      </c>
      <c r="G193" s="266" t="s">
        <v>162</v>
      </c>
      <c r="H193" s="267">
        <v>1</v>
      </c>
      <c r="I193" s="268"/>
      <c r="J193" s="269">
        <f>ROUND(I193*H193,2)</f>
        <v>0</v>
      </c>
      <c r="K193" s="265" t="s">
        <v>200</v>
      </c>
      <c r="L193" s="270"/>
      <c r="M193" s="271" t="s">
        <v>19</v>
      </c>
      <c r="N193" s="272" t="s">
        <v>43</v>
      </c>
      <c r="O193" s="87"/>
      <c r="P193" s="208">
        <f>O193*H193</f>
        <v>0</v>
      </c>
      <c r="Q193" s="208">
        <v>0.0017099999999999999</v>
      </c>
      <c r="R193" s="208">
        <f>Q193*H193</f>
        <v>0.0017099999999999999</v>
      </c>
      <c r="S193" s="208">
        <v>0</v>
      </c>
      <c r="T193" s="209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0" t="s">
        <v>306</v>
      </c>
      <c r="AT193" s="210" t="s">
        <v>213</v>
      </c>
      <c r="AU193" s="210" t="s">
        <v>82</v>
      </c>
      <c r="AY193" s="20" t="s">
        <v>130</v>
      </c>
      <c r="BE193" s="211">
        <f>IF(N193="základní",J193,0)</f>
        <v>0</v>
      </c>
      <c r="BF193" s="211">
        <f>IF(N193="snížená",J193,0)</f>
        <v>0</v>
      </c>
      <c r="BG193" s="211">
        <f>IF(N193="zákl. přenesená",J193,0)</f>
        <v>0</v>
      </c>
      <c r="BH193" s="211">
        <f>IF(N193="sníž. přenesená",J193,0)</f>
        <v>0</v>
      </c>
      <c r="BI193" s="211">
        <f>IF(N193="nulová",J193,0)</f>
        <v>0</v>
      </c>
      <c r="BJ193" s="20" t="s">
        <v>80</v>
      </c>
      <c r="BK193" s="211">
        <f>ROUND(I193*H193,2)</f>
        <v>0</v>
      </c>
      <c r="BL193" s="20" t="s">
        <v>285</v>
      </c>
      <c r="BM193" s="210" t="s">
        <v>886</v>
      </c>
    </row>
    <row r="194" s="13" customFormat="1">
      <c r="A194" s="13"/>
      <c r="B194" s="230"/>
      <c r="C194" s="231"/>
      <c r="D194" s="232" t="s">
        <v>208</v>
      </c>
      <c r="E194" s="233" t="s">
        <v>19</v>
      </c>
      <c r="F194" s="234" t="s">
        <v>217</v>
      </c>
      <c r="G194" s="231"/>
      <c r="H194" s="233" t="s">
        <v>19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208</v>
      </c>
      <c r="AU194" s="240" t="s">
        <v>82</v>
      </c>
      <c r="AV194" s="13" t="s">
        <v>80</v>
      </c>
      <c r="AW194" s="13" t="s">
        <v>33</v>
      </c>
      <c r="AX194" s="13" t="s">
        <v>72</v>
      </c>
      <c r="AY194" s="240" t="s">
        <v>130</v>
      </c>
    </row>
    <row r="195" s="13" customFormat="1">
      <c r="A195" s="13"/>
      <c r="B195" s="230"/>
      <c r="C195" s="231"/>
      <c r="D195" s="232" t="s">
        <v>208</v>
      </c>
      <c r="E195" s="233" t="s">
        <v>19</v>
      </c>
      <c r="F195" s="234" t="s">
        <v>294</v>
      </c>
      <c r="G195" s="231"/>
      <c r="H195" s="233" t="s">
        <v>19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208</v>
      </c>
      <c r="AU195" s="240" t="s">
        <v>82</v>
      </c>
      <c r="AV195" s="13" t="s">
        <v>80</v>
      </c>
      <c r="AW195" s="13" t="s">
        <v>33</v>
      </c>
      <c r="AX195" s="13" t="s">
        <v>72</v>
      </c>
      <c r="AY195" s="240" t="s">
        <v>130</v>
      </c>
    </row>
    <row r="196" s="14" customFormat="1">
      <c r="A196" s="14"/>
      <c r="B196" s="241"/>
      <c r="C196" s="242"/>
      <c r="D196" s="232" t="s">
        <v>208</v>
      </c>
      <c r="E196" s="243" t="s">
        <v>19</v>
      </c>
      <c r="F196" s="244" t="s">
        <v>883</v>
      </c>
      <c r="G196" s="242"/>
      <c r="H196" s="245">
        <v>1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1" t="s">
        <v>208</v>
      </c>
      <c r="AU196" s="251" t="s">
        <v>82</v>
      </c>
      <c r="AV196" s="14" t="s">
        <v>82</v>
      </c>
      <c r="AW196" s="14" t="s">
        <v>33</v>
      </c>
      <c r="AX196" s="14" t="s">
        <v>72</v>
      </c>
      <c r="AY196" s="251" t="s">
        <v>130</v>
      </c>
    </row>
    <row r="197" s="15" customFormat="1">
      <c r="A197" s="15"/>
      <c r="B197" s="252"/>
      <c r="C197" s="253"/>
      <c r="D197" s="232" t="s">
        <v>208</v>
      </c>
      <c r="E197" s="254" t="s">
        <v>19</v>
      </c>
      <c r="F197" s="255" t="s">
        <v>212</v>
      </c>
      <c r="G197" s="253"/>
      <c r="H197" s="256">
        <v>1</v>
      </c>
      <c r="I197" s="257"/>
      <c r="J197" s="253"/>
      <c r="K197" s="253"/>
      <c r="L197" s="258"/>
      <c r="M197" s="259"/>
      <c r="N197" s="260"/>
      <c r="O197" s="260"/>
      <c r="P197" s="260"/>
      <c r="Q197" s="260"/>
      <c r="R197" s="260"/>
      <c r="S197" s="260"/>
      <c r="T197" s="26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2" t="s">
        <v>208</v>
      </c>
      <c r="AU197" s="262" t="s">
        <v>82</v>
      </c>
      <c r="AV197" s="15" t="s">
        <v>144</v>
      </c>
      <c r="AW197" s="15" t="s">
        <v>33</v>
      </c>
      <c r="AX197" s="15" t="s">
        <v>80</v>
      </c>
      <c r="AY197" s="262" t="s">
        <v>130</v>
      </c>
    </row>
    <row r="198" s="2" customFormat="1" ht="24.15" customHeight="1">
      <c r="A198" s="41"/>
      <c r="B198" s="42"/>
      <c r="C198" s="199" t="s">
        <v>345</v>
      </c>
      <c r="D198" s="199" t="s">
        <v>131</v>
      </c>
      <c r="E198" s="200" t="s">
        <v>326</v>
      </c>
      <c r="F198" s="201" t="s">
        <v>327</v>
      </c>
      <c r="G198" s="202" t="s">
        <v>328</v>
      </c>
      <c r="H198" s="203">
        <v>194.27000000000001</v>
      </c>
      <c r="I198" s="204"/>
      <c r="J198" s="205">
        <f>ROUND(I198*H198,2)</f>
        <v>0</v>
      </c>
      <c r="K198" s="201" t="s">
        <v>200</v>
      </c>
      <c r="L198" s="47"/>
      <c r="M198" s="206" t="s">
        <v>19</v>
      </c>
      <c r="N198" s="207" t="s">
        <v>43</v>
      </c>
      <c r="O198" s="87"/>
      <c r="P198" s="208">
        <f>O198*H198</f>
        <v>0</v>
      </c>
      <c r="Q198" s="208">
        <v>0.00059999999999999995</v>
      </c>
      <c r="R198" s="208">
        <f>Q198*H198</f>
        <v>0.116562</v>
      </c>
      <c r="S198" s="208">
        <v>0</v>
      </c>
      <c r="T198" s="209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0" t="s">
        <v>285</v>
      </c>
      <c r="AT198" s="210" t="s">
        <v>131</v>
      </c>
      <c r="AU198" s="210" t="s">
        <v>82</v>
      </c>
      <c r="AY198" s="20" t="s">
        <v>130</v>
      </c>
      <c r="BE198" s="211">
        <f>IF(N198="základní",J198,0)</f>
        <v>0</v>
      </c>
      <c r="BF198" s="211">
        <f>IF(N198="snížená",J198,0)</f>
        <v>0</v>
      </c>
      <c r="BG198" s="211">
        <f>IF(N198="zákl. přenesená",J198,0)</f>
        <v>0</v>
      </c>
      <c r="BH198" s="211">
        <f>IF(N198="sníž. přenesená",J198,0)</f>
        <v>0</v>
      </c>
      <c r="BI198" s="211">
        <f>IF(N198="nulová",J198,0)</f>
        <v>0</v>
      </c>
      <c r="BJ198" s="20" t="s">
        <v>80</v>
      </c>
      <c r="BK198" s="211">
        <f>ROUND(I198*H198,2)</f>
        <v>0</v>
      </c>
      <c r="BL198" s="20" t="s">
        <v>285</v>
      </c>
      <c r="BM198" s="210" t="s">
        <v>887</v>
      </c>
    </row>
    <row r="199" s="2" customFormat="1">
      <c r="A199" s="41"/>
      <c r="B199" s="42"/>
      <c r="C199" s="43"/>
      <c r="D199" s="225" t="s">
        <v>202</v>
      </c>
      <c r="E199" s="43"/>
      <c r="F199" s="226" t="s">
        <v>330</v>
      </c>
      <c r="G199" s="43"/>
      <c r="H199" s="43"/>
      <c r="I199" s="227"/>
      <c r="J199" s="43"/>
      <c r="K199" s="43"/>
      <c r="L199" s="47"/>
      <c r="M199" s="228"/>
      <c r="N199" s="229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202</v>
      </c>
      <c r="AU199" s="20" t="s">
        <v>82</v>
      </c>
    </row>
    <row r="200" s="13" customFormat="1">
      <c r="A200" s="13"/>
      <c r="B200" s="230"/>
      <c r="C200" s="231"/>
      <c r="D200" s="232" t="s">
        <v>208</v>
      </c>
      <c r="E200" s="233" t="s">
        <v>19</v>
      </c>
      <c r="F200" s="234" t="s">
        <v>294</v>
      </c>
      <c r="G200" s="231"/>
      <c r="H200" s="233" t="s">
        <v>19</v>
      </c>
      <c r="I200" s="235"/>
      <c r="J200" s="231"/>
      <c r="K200" s="231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208</v>
      </c>
      <c r="AU200" s="240" t="s">
        <v>82</v>
      </c>
      <c r="AV200" s="13" t="s">
        <v>80</v>
      </c>
      <c r="AW200" s="13" t="s">
        <v>33</v>
      </c>
      <c r="AX200" s="13" t="s">
        <v>72</v>
      </c>
      <c r="AY200" s="240" t="s">
        <v>130</v>
      </c>
    </row>
    <row r="201" s="14" customFormat="1">
      <c r="A201" s="14"/>
      <c r="B201" s="241"/>
      <c r="C201" s="242"/>
      <c r="D201" s="232" t="s">
        <v>208</v>
      </c>
      <c r="E201" s="243" t="s">
        <v>19</v>
      </c>
      <c r="F201" s="244" t="s">
        <v>888</v>
      </c>
      <c r="G201" s="242"/>
      <c r="H201" s="245">
        <v>95.569999999999993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1" t="s">
        <v>208</v>
      </c>
      <c r="AU201" s="251" t="s">
        <v>82</v>
      </c>
      <c r="AV201" s="14" t="s">
        <v>82</v>
      </c>
      <c r="AW201" s="14" t="s">
        <v>33</v>
      </c>
      <c r="AX201" s="14" t="s">
        <v>72</v>
      </c>
      <c r="AY201" s="251" t="s">
        <v>130</v>
      </c>
    </row>
    <row r="202" s="14" customFormat="1">
      <c r="A202" s="14"/>
      <c r="B202" s="241"/>
      <c r="C202" s="242"/>
      <c r="D202" s="232" t="s">
        <v>208</v>
      </c>
      <c r="E202" s="243" t="s">
        <v>19</v>
      </c>
      <c r="F202" s="244" t="s">
        <v>889</v>
      </c>
      <c r="G202" s="242"/>
      <c r="H202" s="245">
        <v>98.700000000000003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1" t="s">
        <v>208</v>
      </c>
      <c r="AU202" s="251" t="s">
        <v>82</v>
      </c>
      <c r="AV202" s="14" t="s">
        <v>82</v>
      </c>
      <c r="AW202" s="14" t="s">
        <v>33</v>
      </c>
      <c r="AX202" s="14" t="s">
        <v>72</v>
      </c>
      <c r="AY202" s="251" t="s">
        <v>130</v>
      </c>
    </row>
    <row r="203" s="15" customFormat="1">
      <c r="A203" s="15"/>
      <c r="B203" s="252"/>
      <c r="C203" s="253"/>
      <c r="D203" s="232" t="s">
        <v>208</v>
      </c>
      <c r="E203" s="254" t="s">
        <v>19</v>
      </c>
      <c r="F203" s="255" t="s">
        <v>212</v>
      </c>
      <c r="G203" s="253"/>
      <c r="H203" s="256">
        <v>194.27000000000001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2" t="s">
        <v>208</v>
      </c>
      <c r="AU203" s="262" t="s">
        <v>82</v>
      </c>
      <c r="AV203" s="15" t="s">
        <v>144</v>
      </c>
      <c r="AW203" s="15" t="s">
        <v>33</v>
      </c>
      <c r="AX203" s="15" t="s">
        <v>80</v>
      </c>
      <c r="AY203" s="262" t="s">
        <v>130</v>
      </c>
    </row>
    <row r="204" s="2" customFormat="1" ht="24.15" customHeight="1">
      <c r="A204" s="41"/>
      <c r="B204" s="42"/>
      <c r="C204" s="199" t="s">
        <v>350</v>
      </c>
      <c r="D204" s="199" t="s">
        <v>131</v>
      </c>
      <c r="E204" s="200" t="s">
        <v>335</v>
      </c>
      <c r="F204" s="201" t="s">
        <v>336</v>
      </c>
      <c r="G204" s="202" t="s">
        <v>328</v>
      </c>
      <c r="H204" s="203">
        <v>194.27000000000001</v>
      </c>
      <c r="I204" s="204"/>
      <c r="J204" s="205">
        <f>ROUND(I204*H204,2)</f>
        <v>0</v>
      </c>
      <c r="K204" s="201" t="s">
        <v>200</v>
      </c>
      <c r="L204" s="47"/>
      <c r="M204" s="206" t="s">
        <v>19</v>
      </c>
      <c r="N204" s="207" t="s">
        <v>43</v>
      </c>
      <c r="O204" s="87"/>
      <c r="P204" s="208">
        <f>O204*H204</f>
        <v>0</v>
      </c>
      <c r="Q204" s="208">
        <v>0.00059999999999999995</v>
      </c>
      <c r="R204" s="208">
        <f>Q204*H204</f>
        <v>0.116562</v>
      </c>
      <c r="S204" s="208">
        <v>0</v>
      </c>
      <c r="T204" s="209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0" t="s">
        <v>285</v>
      </c>
      <c r="AT204" s="210" t="s">
        <v>131</v>
      </c>
      <c r="AU204" s="210" t="s">
        <v>82</v>
      </c>
      <c r="AY204" s="20" t="s">
        <v>130</v>
      </c>
      <c r="BE204" s="211">
        <f>IF(N204="základní",J204,0)</f>
        <v>0</v>
      </c>
      <c r="BF204" s="211">
        <f>IF(N204="snížená",J204,0)</f>
        <v>0</v>
      </c>
      <c r="BG204" s="211">
        <f>IF(N204="zákl. přenesená",J204,0)</f>
        <v>0</v>
      </c>
      <c r="BH204" s="211">
        <f>IF(N204="sníž. přenesená",J204,0)</f>
        <v>0</v>
      </c>
      <c r="BI204" s="211">
        <f>IF(N204="nulová",J204,0)</f>
        <v>0</v>
      </c>
      <c r="BJ204" s="20" t="s">
        <v>80</v>
      </c>
      <c r="BK204" s="211">
        <f>ROUND(I204*H204,2)</f>
        <v>0</v>
      </c>
      <c r="BL204" s="20" t="s">
        <v>285</v>
      </c>
      <c r="BM204" s="210" t="s">
        <v>890</v>
      </c>
    </row>
    <row r="205" s="2" customFormat="1">
      <c r="A205" s="41"/>
      <c r="B205" s="42"/>
      <c r="C205" s="43"/>
      <c r="D205" s="225" t="s">
        <v>202</v>
      </c>
      <c r="E205" s="43"/>
      <c r="F205" s="226" t="s">
        <v>338</v>
      </c>
      <c r="G205" s="43"/>
      <c r="H205" s="43"/>
      <c r="I205" s="227"/>
      <c r="J205" s="43"/>
      <c r="K205" s="43"/>
      <c r="L205" s="47"/>
      <c r="M205" s="228"/>
      <c r="N205" s="229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202</v>
      </c>
      <c r="AU205" s="20" t="s">
        <v>82</v>
      </c>
    </row>
    <row r="206" s="13" customFormat="1">
      <c r="A206" s="13"/>
      <c r="B206" s="230"/>
      <c r="C206" s="231"/>
      <c r="D206" s="232" t="s">
        <v>208</v>
      </c>
      <c r="E206" s="233" t="s">
        <v>19</v>
      </c>
      <c r="F206" s="234" t="s">
        <v>294</v>
      </c>
      <c r="G206" s="231"/>
      <c r="H206" s="233" t="s">
        <v>19</v>
      </c>
      <c r="I206" s="235"/>
      <c r="J206" s="231"/>
      <c r="K206" s="231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208</v>
      </c>
      <c r="AU206" s="240" t="s">
        <v>82</v>
      </c>
      <c r="AV206" s="13" t="s">
        <v>80</v>
      </c>
      <c r="AW206" s="13" t="s">
        <v>33</v>
      </c>
      <c r="AX206" s="13" t="s">
        <v>72</v>
      </c>
      <c r="AY206" s="240" t="s">
        <v>130</v>
      </c>
    </row>
    <row r="207" s="14" customFormat="1">
      <c r="A207" s="14"/>
      <c r="B207" s="241"/>
      <c r="C207" s="242"/>
      <c r="D207" s="232" t="s">
        <v>208</v>
      </c>
      <c r="E207" s="243" t="s">
        <v>19</v>
      </c>
      <c r="F207" s="244" t="s">
        <v>888</v>
      </c>
      <c r="G207" s="242"/>
      <c r="H207" s="245">
        <v>95.569999999999993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1" t="s">
        <v>208</v>
      </c>
      <c r="AU207" s="251" t="s">
        <v>82</v>
      </c>
      <c r="AV207" s="14" t="s">
        <v>82</v>
      </c>
      <c r="AW207" s="14" t="s">
        <v>33</v>
      </c>
      <c r="AX207" s="14" t="s">
        <v>72</v>
      </c>
      <c r="AY207" s="251" t="s">
        <v>130</v>
      </c>
    </row>
    <row r="208" s="14" customFormat="1">
      <c r="A208" s="14"/>
      <c r="B208" s="241"/>
      <c r="C208" s="242"/>
      <c r="D208" s="232" t="s">
        <v>208</v>
      </c>
      <c r="E208" s="243" t="s">
        <v>19</v>
      </c>
      <c r="F208" s="244" t="s">
        <v>889</v>
      </c>
      <c r="G208" s="242"/>
      <c r="H208" s="245">
        <v>98.700000000000003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1" t="s">
        <v>208</v>
      </c>
      <c r="AU208" s="251" t="s">
        <v>82</v>
      </c>
      <c r="AV208" s="14" t="s">
        <v>82</v>
      </c>
      <c r="AW208" s="14" t="s">
        <v>33</v>
      </c>
      <c r="AX208" s="14" t="s">
        <v>72</v>
      </c>
      <c r="AY208" s="251" t="s">
        <v>130</v>
      </c>
    </row>
    <row r="209" s="15" customFormat="1">
      <c r="A209" s="15"/>
      <c r="B209" s="252"/>
      <c r="C209" s="253"/>
      <c r="D209" s="232" t="s">
        <v>208</v>
      </c>
      <c r="E209" s="254" t="s">
        <v>19</v>
      </c>
      <c r="F209" s="255" t="s">
        <v>212</v>
      </c>
      <c r="G209" s="253"/>
      <c r="H209" s="256">
        <v>194.27000000000001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2" t="s">
        <v>208</v>
      </c>
      <c r="AU209" s="262" t="s">
        <v>82</v>
      </c>
      <c r="AV209" s="15" t="s">
        <v>144</v>
      </c>
      <c r="AW209" s="15" t="s">
        <v>33</v>
      </c>
      <c r="AX209" s="15" t="s">
        <v>80</v>
      </c>
      <c r="AY209" s="262" t="s">
        <v>130</v>
      </c>
    </row>
    <row r="210" s="2" customFormat="1" ht="24.15" customHeight="1">
      <c r="A210" s="41"/>
      <c r="B210" s="42"/>
      <c r="C210" s="199" t="s">
        <v>357</v>
      </c>
      <c r="D210" s="199" t="s">
        <v>131</v>
      </c>
      <c r="E210" s="200" t="s">
        <v>351</v>
      </c>
      <c r="F210" s="201" t="s">
        <v>352</v>
      </c>
      <c r="G210" s="202" t="s">
        <v>199</v>
      </c>
      <c r="H210" s="203">
        <v>27.084</v>
      </c>
      <c r="I210" s="204"/>
      <c r="J210" s="205">
        <f>ROUND(I210*H210,2)</f>
        <v>0</v>
      </c>
      <c r="K210" s="201" t="s">
        <v>200</v>
      </c>
      <c r="L210" s="47"/>
      <c r="M210" s="206" t="s">
        <v>19</v>
      </c>
      <c r="N210" s="207" t="s">
        <v>43</v>
      </c>
      <c r="O210" s="87"/>
      <c r="P210" s="208">
        <f>O210*H210</f>
        <v>0</v>
      </c>
      <c r="Q210" s="208">
        <v>0.010800000000000001</v>
      </c>
      <c r="R210" s="208">
        <f>Q210*H210</f>
        <v>0.29250720000000002</v>
      </c>
      <c r="S210" s="208">
        <v>0</v>
      </c>
      <c r="T210" s="209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0" t="s">
        <v>285</v>
      </c>
      <c r="AT210" s="210" t="s">
        <v>131</v>
      </c>
      <c r="AU210" s="210" t="s">
        <v>82</v>
      </c>
      <c r="AY210" s="20" t="s">
        <v>130</v>
      </c>
      <c r="BE210" s="211">
        <f>IF(N210="základní",J210,0)</f>
        <v>0</v>
      </c>
      <c r="BF210" s="211">
        <f>IF(N210="snížená",J210,0)</f>
        <v>0</v>
      </c>
      <c r="BG210" s="211">
        <f>IF(N210="zákl. přenesená",J210,0)</f>
        <v>0</v>
      </c>
      <c r="BH210" s="211">
        <f>IF(N210="sníž. přenesená",J210,0)</f>
        <v>0</v>
      </c>
      <c r="BI210" s="211">
        <f>IF(N210="nulová",J210,0)</f>
        <v>0</v>
      </c>
      <c r="BJ210" s="20" t="s">
        <v>80</v>
      </c>
      <c r="BK210" s="211">
        <f>ROUND(I210*H210,2)</f>
        <v>0</v>
      </c>
      <c r="BL210" s="20" t="s">
        <v>285</v>
      </c>
      <c r="BM210" s="210" t="s">
        <v>891</v>
      </c>
    </row>
    <row r="211" s="2" customFormat="1">
      <c r="A211" s="41"/>
      <c r="B211" s="42"/>
      <c r="C211" s="43"/>
      <c r="D211" s="225" t="s">
        <v>202</v>
      </c>
      <c r="E211" s="43"/>
      <c r="F211" s="226" t="s">
        <v>354</v>
      </c>
      <c r="G211" s="43"/>
      <c r="H211" s="43"/>
      <c r="I211" s="227"/>
      <c r="J211" s="43"/>
      <c r="K211" s="43"/>
      <c r="L211" s="47"/>
      <c r="M211" s="228"/>
      <c r="N211" s="229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202</v>
      </c>
      <c r="AU211" s="20" t="s">
        <v>82</v>
      </c>
    </row>
    <row r="212" s="13" customFormat="1">
      <c r="A212" s="13"/>
      <c r="B212" s="230"/>
      <c r="C212" s="231"/>
      <c r="D212" s="232" t="s">
        <v>208</v>
      </c>
      <c r="E212" s="233" t="s">
        <v>19</v>
      </c>
      <c r="F212" s="234" t="s">
        <v>294</v>
      </c>
      <c r="G212" s="231"/>
      <c r="H212" s="233" t="s">
        <v>19</v>
      </c>
      <c r="I212" s="235"/>
      <c r="J212" s="231"/>
      <c r="K212" s="231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208</v>
      </c>
      <c r="AU212" s="240" t="s">
        <v>82</v>
      </c>
      <c r="AV212" s="13" t="s">
        <v>80</v>
      </c>
      <c r="AW212" s="13" t="s">
        <v>33</v>
      </c>
      <c r="AX212" s="13" t="s">
        <v>72</v>
      </c>
      <c r="AY212" s="240" t="s">
        <v>130</v>
      </c>
    </row>
    <row r="213" s="14" customFormat="1">
      <c r="A213" s="14"/>
      <c r="B213" s="241"/>
      <c r="C213" s="242"/>
      <c r="D213" s="232" t="s">
        <v>208</v>
      </c>
      <c r="E213" s="243" t="s">
        <v>19</v>
      </c>
      <c r="F213" s="244" t="s">
        <v>892</v>
      </c>
      <c r="G213" s="242"/>
      <c r="H213" s="245">
        <v>12.424</v>
      </c>
      <c r="I213" s="246"/>
      <c r="J213" s="242"/>
      <c r="K213" s="242"/>
      <c r="L213" s="247"/>
      <c r="M213" s="248"/>
      <c r="N213" s="249"/>
      <c r="O213" s="249"/>
      <c r="P213" s="249"/>
      <c r="Q213" s="249"/>
      <c r="R213" s="249"/>
      <c r="S213" s="249"/>
      <c r="T213" s="25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1" t="s">
        <v>208</v>
      </c>
      <c r="AU213" s="251" t="s">
        <v>82</v>
      </c>
      <c r="AV213" s="14" t="s">
        <v>82</v>
      </c>
      <c r="AW213" s="14" t="s">
        <v>33</v>
      </c>
      <c r="AX213" s="14" t="s">
        <v>72</v>
      </c>
      <c r="AY213" s="251" t="s">
        <v>130</v>
      </c>
    </row>
    <row r="214" s="14" customFormat="1">
      <c r="A214" s="14"/>
      <c r="B214" s="241"/>
      <c r="C214" s="242"/>
      <c r="D214" s="232" t="s">
        <v>208</v>
      </c>
      <c r="E214" s="243" t="s">
        <v>19</v>
      </c>
      <c r="F214" s="244" t="s">
        <v>893</v>
      </c>
      <c r="G214" s="242"/>
      <c r="H214" s="245">
        <v>14.66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1" t="s">
        <v>208</v>
      </c>
      <c r="AU214" s="251" t="s">
        <v>82</v>
      </c>
      <c r="AV214" s="14" t="s">
        <v>82</v>
      </c>
      <c r="AW214" s="14" t="s">
        <v>33</v>
      </c>
      <c r="AX214" s="14" t="s">
        <v>72</v>
      </c>
      <c r="AY214" s="251" t="s">
        <v>130</v>
      </c>
    </row>
    <row r="215" s="15" customFormat="1">
      <c r="A215" s="15"/>
      <c r="B215" s="252"/>
      <c r="C215" s="253"/>
      <c r="D215" s="232" t="s">
        <v>208</v>
      </c>
      <c r="E215" s="254" t="s">
        <v>19</v>
      </c>
      <c r="F215" s="255" t="s">
        <v>212</v>
      </c>
      <c r="G215" s="253"/>
      <c r="H215" s="256">
        <v>27.084</v>
      </c>
      <c r="I215" s="257"/>
      <c r="J215" s="253"/>
      <c r="K215" s="253"/>
      <c r="L215" s="258"/>
      <c r="M215" s="259"/>
      <c r="N215" s="260"/>
      <c r="O215" s="260"/>
      <c r="P215" s="260"/>
      <c r="Q215" s="260"/>
      <c r="R215" s="260"/>
      <c r="S215" s="260"/>
      <c r="T215" s="261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2" t="s">
        <v>208</v>
      </c>
      <c r="AU215" s="262" t="s">
        <v>82</v>
      </c>
      <c r="AV215" s="15" t="s">
        <v>144</v>
      </c>
      <c r="AW215" s="15" t="s">
        <v>33</v>
      </c>
      <c r="AX215" s="15" t="s">
        <v>80</v>
      </c>
      <c r="AY215" s="262" t="s">
        <v>130</v>
      </c>
    </row>
    <row r="216" s="2" customFormat="1" ht="37.8" customHeight="1">
      <c r="A216" s="41"/>
      <c r="B216" s="42"/>
      <c r="C216" s="199" t="s">
        <v>366</v>
      </c>
      <c r="D216" s="199" t="s">
        <v>131</v>
      </c>
      <c r="E216" s="200" t="s">
        <v>358</v>
      </c>
      <c r="F216" s="201" t="s">
        <v>359</v>
      </c>
      <c r="G216" s="202" t="s">
        <v>199</v>
      </c>
      <c r="H216" s="203">
        <v>228.80000000000001</v>
      </c>
      <c r="I216" s="204"/>
      <c r="J216" s="205">
        <f>ROUND(I216*H216,2)</f>
        <v>0</v>
      </c>
      <c r="K216" s="201" t="s">
        <v>200</v>
      </c>
      <c r="L216" s="47"/>
      <c r="M216" s="206" t="s">
        <v>19</v>
      </c>
      <c r="N216" s="207" t="s">
        <v>43</v>
      </c>
      <c r="O216" s="87"/>
      <c r="P216" s="208">
        <f>O216*H216</f>
        <v>0</v>
      </c>
      <c r="Q216" s="208">
        <v>5.0000000000000002E-05</v>
      </c>
      <c r="R216" s="208">
        <f>Q216*H216</f>
        <v>0.011440000000000001</v>
      </c>
      <c r="S216" s="208">
        <v>0</v>
      </c>
      <c r="T216" s="209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0" t="s">
        <v>285</v>
      </c>
      <c r="AT216" s="210" t="s">
        <v>131</v>
      </c>
      <c r="AU216" s="210" t="s">
        <v>82</v>
      </c>
      <c r="AY216" s="20" t="s">
        <v>130</v>
      </c>
      <c r="BE216" s="211">
        <f>IF(N216="základní",J216,0)</f>
        <v>0</v>
      </c>
      <c r="BF216" s="211">
        <f>IF(N216="snížená",J216,0)</f>
        <v>0</v>
      </c>
      <c r="BG216" s="211">
        <f>IF(N216="zákl. přenesená",J216,0)</f>
        <v>0</v>
      </c>
      <c r="BH216" s="211">
        <f>IF(N216="sníž. přenesená",J216,0)</f>
        <v>0</v>
      </c>
      <c r="BI216" s="211">
        <f>IF(N216="nulová",J216,0)</f>
        <v>0</v>
      </c>
      <c r="BJ216" s="20" t="s">
        <v>80</v>
      </c>
      <c r="BK216" s="211">
        <f>ROUND(I216*H216,2)</f>
        <v>0</v>
      </c>
      <c r="BL216" s="20" t="s">
        <v>285</v>
      </c>
      <c r="BM216" s="210" t="s">
        <v>894</v>
      </c>
    </row>
    <row r="217" s="2" customFormat="1">
      <c r="A217" s="41"/>
      <c r="B217" s="42"/>
      <c r="C217" s="43"/>
      <c r="D217" s="225" t="s">
        <v>202</v>
      </c>
      <c r="E217" s="43"/>
      <c r="F217" s="226" t="s">
        <v>361</v>
      </c>
      <c r="G217" s="43"/>
      <c r="H217" s="43"/>
      <c r="I217" s="227"/>
      <c r="J217" s="43"/>
      <c r="K217" s="43"/>
      <c r="L217" s="47"/>
      <c r="M217" s="228"/>
      <c r="N217" s="229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202</v>
      </c>
      <c r="AU217" s="20" t="s">
        <v>82</v>
      </c>
    </row>
    <row r="218" s="13" customFormat="1">
      <c r="A218" s="13"/>
      <c r="B218" s="230"/>
      <c r="C218" s="231"/>
      <c r="D218" s="232" t="s">
        <v>208</v>
      </c>
      <c r="E218" s="233" t="s">
        <v>19</v>
      </c>
      <c r="F218" s="234" t="s">
        <v>895</v>
      </c>
      <c r="G218" s="231"/>
      <c r="H218" s="233" t="s">
        <v>19</v>
      </c>
      <c r="I218" s="235"/>
      <c r="J218" s="231"/>
      <c r="K218" s="231"/>
      <c r="L218" s="236"/>
      <c r="M218" s="237"/>
      <c r="N218" s="238"/>
      <c r="O218" s="238"/>
      <c r="P218" s="238"/>
      <c r="Q218" s="238"/>
      <c r="R218" s="238"/>
      <c r="S218" s="238"/>
      <c r="T218" s="23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0" t="s">
        <v>208</v>
      </c>
      <c r="AU218" s="240" t="s">
        <v>82</v>
      </c>
      <c r="AV218" s="13" t="s">
        <v>80</v>
      </c>
      <c r="AW218" s="13" t="s">
        <v>33</v>
      </c>
      <c r="AX218" s="13" t="s">
        <v>72</v>
      </c>
      <c r="AY218" s="240" t="s">
        <v>130</v>
      </c>
    </row>
    <row r="219" s="14" customFormat="1">
      <c r="A219" s="14"/>
      <c r="B219" s="241"/>
      <c r="C219" s="242"/>
      <c r="D219" s="232" t="s">
        <v>208</v>
      </c>
      <c r="E219" s="243" t="s">
        <v>19</v>
      </c>
      <c r="F219" s="244" t="s">
        <v>896</v>
      </c>
      <c r="G219" s="242"/>
      <c r="H219" s="245">
        <v>228.80000000000001</v>
      </c>
      <c r="I219" s="246"/>
      <c r="J219" s="242"/>
      <c r="K219" s="242"/>
      <c r="L219" s="247"/>
      <c r="M219" s="248"/>
      <c r="N219" s="249"/>
      <c r="O219" s="249"/>
      <c r="P219" s="249"/>
      <c r="Q219" s="249"/>
      <c r="R219" s="249"/>
      <c r="S219" s="249"/>
      <c r="T219" s="25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1" t="s">
        <v>208</v>
      </c>
      <c r="AU219" s="251" t="s">
        <v>82</v>
      </c>
      <c r="AV219" s="14" t="s">
        <v>82</v>
      </c>
      <c r="AW219" s="14" t="s">
        <v>33</v>
      </c>
      <c r="AX219" s="14" t="s">
        <v>72</v>
      </c>
      <c r="AY219" s="251" t="s">
        <v>130</v>
      </c>
    </row>
    <row r="220" s="15" customFormat="1">
      <c r="A220" s="15"/>
      <c r="B220" s="252"/>
      <c r="C220" s="253"/>
      <c r="D220" s="232" t="s">
        <v>208</v>
      </c>
      <c r="E220" s="254" t="s">
        <v>19</v>
      </c>
      <c r="F220" s="255" t="s">
        <v>212</v>
      </c>
      <c r="G220" s="253"/>
      <c r="H220" s="256">
        <v>228.80000000000001</v>
      </c>
      <c r="I220" s="257"/>
      <c r="J220" s="253"/>
      <c r="K220" s="253"/>
      <c r="L220" s="258"/>
      <c r="M220" s="259"/>
      <c r="N220" s="260"/>
      <c r="O220" s="260"/>
      <c r="P220" s="260"/>
      <c r="Q220" s="260"/>
      <c r="R220" s="260"/>
      <c r="S220" s="260"/>
      <c r="T220" s="26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2" t="s">
        <v>208</v>
      </c>
      <c r="AU220" s="262" t="s">
        <v>82</v>
      </c>
      <c r="AV220" s="15" t="s">
        <v>144</v>
      </c>
      <c r="AW220" s="15" t="s">
        <v>33</v>
      </c>
      <c r="AX220" s="15" t="s">
        <v>80</v>
      </c>
      <c r="AY220" s="262" t="s">
        <v>130</v>
      </c>
    </row>
    <row r="221" s="2" customFormat="1" ht="37.8" customHeight="1">
      <c r="A221" s="41"/>
      <c r="B221" s="42"/>
      <c r="C221" s="199" t="s">
        <v>373</v>
      </c>
      <c r="D221" s="199" t="s">
        <v>131</v>
      </c>
      <c r="E221" s="200" t="s">
        <v>367</v>
      </c>
      <c r="F221" s="201" t="s">
        <v>368</v>
      </c>
      <c r="G221" s="202" t="s">
        <v>199</v>
      </c>
      <c r="H221" s="203">
        <v>198.94</v>
      </c>
      <c r="I221" s="204"/>
      <c r="J221" s="205">
        <f>ROUND(I221*H221,2)</f>
        <v>0</v>
      </c>
      <c r="K221" s="201" t="s">
        <v>200</v>
      </c>
      <c r="L221" s="47"/>
      <c r="M221" s="206" t="s">
        <v>19</v>
      </c>
      <c r="N221" s="207" t="s">
        <v>43</v>
      </c>
      <c r="O221" s="87"/>
      <c r="P221" s="208">
        <f>O221*H221</f>
        <v>0</v>
      </c>
      <c r="Q221" s="208">
        <v>0.00010000000000000001</v>
      </c>
      <c r="R221" s="208">
        <f>Q221*H221</f>
        <v>0.019894000000000002</v>
      </c>
      <c r="S221" s="208">
        <v>0</v>
      </c>
      <c r="T221" s="209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0" t="s">
        <v>285</v>
      </c>
      <c r="AT221" s="210" t="s">
        <v>131</v>
      </c>
      <c r="AU221" s="210" t="s">
        <v>82</v>
      </c>
      <c r="AY221" s="20" t="s">
        <v>130</v>
      </c>
      <c r="BE221" s="211">
        <f>IF(N221="základní",J221,0)</f>
        <v>0</v>
      </c>
      <c r="BF221" s="211">
        <f>IF(N221="snížená",J221,0)</f>
        <v>0</v>
      </c>
      <c r="BG221" s="211">
        <f>IF(N221="zákl. přenesená",J221,0)</f>
        <v>0</v>
      </c>
      <c r="BH221" s="211">
        <f>IF(N221="sníž. přenesená",J221,0)</f>
        <v>0</v>
      </c>
      <c r="BI221" s="211">
        <f>IF(N221="nulová",J221,0)</f>
        <v>0</v>
      </c>
      <c r="BJ221" s="20" t="s">
        <v>80</v>
      </c>
      <c r="BK221" s="211">
        <f>ROUND(I221*H221,2)</f>
        <v>0</v>
      </c>
      <c r="BL221" s="20" t="s">
        <v>285</v>
      </c>
      <c r="BM221" s="210" t="s">
        <v>897</v>
      </c>
    </row>
    <row r="222" s="2" customFormat="1">
      <c r="A222" s="41"/>
      <c r="B222" s="42"/>
      <c r="C222" s="43"/>
      <c r="D222" s="225" t="s">
        <v>202</v>
      </c>
      <c r="E222" s="43"/>
      <c r="F222" s="226" t="s">
        <v>370</v>
      </c>
      <c r="G222" s="43"/>
      <c r="H222" s="43"/>
      <c r="I222" s="227"/>
      <c r="J222" s="43"/>
      <c r="K222" s="43"/>
      <c r="L222" s="47"/>
      <c r="M222" s="228"/>
      <c r="N222" s="229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202</v>
      </c>
      <c r="AU222" s="20" t="s">
        <v>82</v>
      </c>
    </row>
    <row r="223" s="13" customFormat="1">
      <c r="A223" s="13"/>
      <c r="B223" s="230"/>
      <c r="C223" s="231"/>
      <c r="D223" s="232" t="s">
        <v>208</v>
      </c>
      <c r="E223" s="233" t="s">
        <v>19</v>
      </c>
      <c r="F223" s="234" t="s">
        <v>895</v>
      </c>
      <c r="G223" s="231"/>
      <c r="H223" s="233" t="s">
        <v>19</v>
      </c>
      <c r="I223" s="235"/>
      <c r="J223" s="231"/>
      <c r="K223" s="231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208</v>
      </c>
      <c r="AU223" s="240" t="s">
        <v>82</v>
      </c>
      <c r="AV223" s="13" t="s">
        <v>80</v>
      </c>
      <c r="AW223" s="13" t="s">
        <v>33</v>
      </c>
      <c r="AX223" s="13" t="s">
        <v>72</v>
      </c>
      <c r="AY223" s="240" t="s">
        <v>130</v>
      </c>
    </row>
    <row r="224" s="14" customFormat="1">
      <c r="A224" s="14"/>
      <c r="B224" s="241"/>
      <c r="C224" s="242"/>
      <c r="D224" s="232" t="s">
        <v>208</v>
      </c>
      <c r="E224" s="243" t="s">
        <v>19</v>
      </c>
      <c r="F224" s="244" t="s">
        <v>898</v>
      </c>
      <c r="G224" s="242"/>
      <c r="H224" s="245">
        <v>225.53999999999999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1" t="s">
        <v>208</v>
      </c>
      <c r="AU224" s="251" t="s">
        <v>82</v>
      </c>
      <c r="AV224" s="14" t="s">
        <v>82</v>
      </c>
      <c r="AW224" s="14" t="s">
        <v>33</v>
      </c>
      <c r="AX224" s="14" t="s">
        <v>72</v>
      </c>
      <c r="AY224" s="251" t="s">
        <v>130</v>
      </c>
    </row>
    <row r="225" s="14" customFormat="1">
      <c r="A225" s="14"/>
      <c r="B225" s="241"/>
      <c r="C225" s="242"/>
      <c r="D225" s="232" t="s">
        <v>208</v>
      </c>
      <c r="E225" s="243" t="s">
        <v>19</v>
      </c>
      <c r="F225" s="244" t="s">
        <v>899</v>
      </c>
      <c r="G225" s="242"/>
      <c r="H225" s="245">
        <v>-26.600000000000001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1" t="s">
        <v>208</v>
      </c>
      <c r="AU225" s="251" t="s">
        <v>82</v>
      </c>
      <c r="AV225" s="14" t="s">
        <v>82</v>
      </c>
      <c r="AW225" s="14" t="s">
        <v>33</v>
      </c>
      <c r="AX225" s="14" t="s">
        <v>72</v>
      </c>
      <c r="AY225" s="251" t="s">
        <v>130</v>
      </c>
    </row>
    <row r="226" s="15" customFormat="1">
      <c r="A226" s="15"/>
      <c r="B226" s="252"/>
      <c r="C226" s="253"/>
      <c r="D226" s="232" t="s">
        <v>208</v>
      </c>
      <c r="E226" s="254" t="s">
        <v>19</v>
      </c>
      <c r="F226" s="255" t="s">
        <v>212</v>
      </c>
      <c r="G226" s="253"/>
      <c r="H226" s="256">
        <v>198.94</v>
      </c>
      <c r="I226" s="257"/>
      <c r="J226" s="253"/>
      <c r="K226" s="253"/>
      <c r="L226" s="258"/>
      <c r="M226" s="259"/>
      <c r="N226" s="260"/>
      <c r="O226" s="260"/>
      <c r="P226" s="260"/>
      <c r="Q226" s="260"/>
      <c r="R226" s="260"/>
      <c r="S226" s="260"/>
      <c r="T226" s="261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2" t="s">
        <v>208</v>
      </c>
      <c r="AU226" s="262" t="s">
        <v>82</v>
      </c>
      <c r="AV226" s="15" t="s">
        <v>144</v>
      </c>
      <c r="AW226" s="15" t="s">
        <v>33</v>
      </c>
      <c r="AX226" s="15" t="s">
        <v>80</v>
      </c>
      <c r="AY226" s="262" t="s">
        <v>130</v>
      </c>
    </row>
    <row r="227" s="2" customFormat="1" ht="37.8" customHeight="1">
      <c r="A227" s="41"/>
      <c r="B227" s="42"/>
      <c r="C227" s="199" t="s">
        <v>380</v>
      </c>
      <c r="D227" s="199" t="s">
        <v>131</v>
      </c>
      <c r="E227" s="200" t="s">
        <v>374</v>
      </c>
      <c r="F227" s="201" t="s">
        <v>375</v>
      </c>
      <c r="G227" s="202" t="s">
        <v>199</v>
      </c>
      <c r="H227" s="203">
        <v>30.27</v>
      </c>
      <c r="I227" s="204"/>
      <c r="J227" s="205">
        <f>ROUND(I227*H227,2)</f>
        <v>0</v>
      </c>
      <c r="K227" s="201" t="s">
        <v>200</v>
      </c>
      <c r="L227" s="47"/>
      <c r="M227" s="206" t="s">
        <v>19</v>
      </c>
      <c r="N227" s="207" t="s">
        <v>43</v>
      </c>
      <c r="O227" s="87"/>
      <c r="P227" s="208">
        <f>O227*H227</f>
        <v>0</v>
      </c>
      <c r="Q227" s="208">
        <v>0.00014999999999999999</v>
      </c>
      <c r="R227" s="208">
        <f>Q227*H227</f>
        <v>0.0045404999999999994</v>
      </c>
      <c r="S227" s="208">
        <v>0</v>
      </c>
      <c r="T227" s="209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0" t="s">
        <v>285</v>
      </c>
      <c r="AT227" s="210" t="s">
        <v>131</v>
      </c>
      <c r="AU227" s="210" t="s">
        <v>82</v>
      </c>
      <c r="AY227" s="20" t="s">
        <v>130</v>
      </c>
      <c r="BE227" s="211">
        <f>IF(N227="základní",J227,0)</f>
        <v>0</v>
      </c>
      <c r="BF227" s="211">
        <f>IF(N227="snížená",J227,0)</f>
        <v>0</v>
      </c>
      <c r="BG227" s="211">
        <f>IF(N227="zákl. přenesená",J227,0)</f>
        <v>0</v>
      </c>
      <c r="BH227" s="211">
        <f>IF(N227="sníž. přenesená",J227,0)</f>
        <v>0</v>
      </c>
      <c r="BI227" s="211">
        <f>IF(N227="nulová",J227,0)</f>
        <v>0</v>
      </c>
      <c r="BJ227" s="20" t="s">
        <v>80</v>
      </c>
      <c r="BK227" s="211">
        <f>ROUND(I227*H227,2)</f>
        <v>0</v>
      </c>
      <c r="BL227" s="20" t="s">
        <v>285</v>
      </c>
      <c r="BM227" s="210" t="s">
        <v>900</v>
      </c>
    </row>
    <row r="228" s="2" customFormat="1">
      <c r="A228" s="41"/>
      <c r="B228" s="42"/>
      <c r="C228" s="43"/>
      <c r="D228" s="225" t="s">
        <v>202</v>
      </c>
      <c r="E228" s="43"/>
      <c r="F228" s="226" t="s">
        <v>377</v>
      </c>
      <c r="G228" s="43"/>
      <c r="H228" s="43"/>
      <c r="I228" s="227"/>
      <c r="J228" s="43"/>
      <c r="K228" s="43"/>
      <c r="L228" s="47"/>
      <c r="M228" s="228"/>
      <c r="N228" s="229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202</v>
      </c>
      <c r="AU228" s="20" t="s">
        <v>82</v>
      </c>
    </row>
    <row r="229" s="13" customFormat="1">
      <c r="A229" s="13"/>
      <c r="B229" s="230"/>
      <c r="C229" s="231"/>
      <c r="D229" s="232" t="s">
        <v>208</v>
      </c>
      <c r="E229" s="233" t="s">
        <v>19</v>
      </c>
      <c r="F229" s="234" t="s">
        <v>895</v>
      </c>
      <c r="G229" s="231"/>
      <c r="H229" s="233" t="s">
        <v>19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208</v>
      </c>
      <c r="AU229" s="240" t="s">
        <v>82</v>
      </c>
      <c r="AV229" s="13" t="s">
        <v>80</v>
      </c>
      <c r="AW229" s="13" t="s">
        <v>33</v>
      </c>
      <c r="AX229" s="13" t="s">
        <v>72</v>
      </c>
      <c r="AY229" s="240" t="s">
        <v>130</v>
      </c>
    </row>
    <row r="230" s="14" customFormat="1">
      <c r="A230" s="14"/>
      <c r="B230" s="241"/>
      <c r="C230" s="242"/>
      <c r="D230" s="232" t="s">
        <v>208</v>
      </c>
      <c r="E230" s="243" t="s">
        <v>19</v>
      </c>
      <c r="F230" s="244" t="s">
        <v>901</v>
      </c>
      <c r="G230" s="242"/>
      <c r="H230" s="245">
        <v>31.600000000000001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1" t="s">
        <v>208</v>
      </c>
      <c r="AU230" s="251" t="s">
        <v>82</v>
      </c>
      <c r="AV230" s="14" t="s">
        <v>82</v>
      </c>
      <c r="AW230" s="14" t="s">
        <v>33</v>
      </c>
      <c r="AX230" s="14" t="s">
        <v>72</v>
      </c>
      <c r="AY230" s="251" t="s">
        <v>130</v>
      </c>
    </row>
    <row r="231" s="14" customFormat="1">
      <c r="A231" s="14"/>
      <c r="B231" s="241"/>
      <c r="C231" s="242"/>
      <c r="D231" s="232" t="s">
        <v>208</v>
      </c>
      <c r="E231" s="243" t="s">
        <v>19</v>
      </c>
      <c r="F231" s="244" t="s">
        <v>902</v>
      </c>
      <c r="G231" s="242"/>
      <c r="H231" s="245">
        <v>-1.3300000000000001</v>
      </c>
      <c r="I231" s="246"/>
      <c r="J231" s="242"/>
      <c r="K231" s="242"/>
      <c r="L231" s="247"/>
      <c r="M231" s="248"/>
      <c r="N231" s="249"/>
      <c r="O231" s="249"/>
      <c r="P231" s="249"/>
      <c r="Q231" s="249"/>
      <c r="R231" s="249"/>
      <c r="S231" s="249"/>
      <c r="T231" s="25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1" t="s">
        <v>208</v>
      </c>
      <c r="AU231" s="251" t="s">
        <v>82</v>
      </c>
      <c r="AV231" s="14" t="s">
        <v>82</v>
      </c>
      <c r="AW231" s="14" t="s">
        <v>33</v>
      </c>
      <c r="AX231" s="14" t="s">
        <v>72</v>
      </c>
      <c r="AY231" s="251" t="s">
        <v>130</v>
      </c>
    </row>
    <row r="232" s="15" customFormat="1">
      <c r="A232" s="15"/>
      <c r="B232" s="252"/>
      <c r="C232" s="253"/>
      <c r="D232" s="232" t="s">
        <v>208</v>
      </c>
      <c r="E232" s="254" t="s">
        <v>19</v>
      </c>
      <c r="F232" s="255" t="s">
        <v>212</v>
      </c>
      <c r="G232" s="253"/>
      <c r="H232" s="256">
        <v>30.27</v>
      </c>
      <c r="I232" s="257"/>
      <c r="J232" s="253"/>
      <c r="K232" s="253"/>
      <c r="L232" s="258"/>
      <c r="M232" s="259"/>
      <c r="N232" s="260"/>
      <c r="O232" s="260"/>
      <c r="P232" s="260"/>
      <c r="Q232" s="260"/>
      <c r="R232" s="260"/>
      <c r="S232" s="260"/>
      <c r="T232" s="26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2" t="s">
        <v>208</v>
      </c>
      <c r="AU232" s="262" t="s">
        <v>82</v>
      </c>
      <c r="AV232" s="15" t="s">
        <v>144</v>
      </c>
      <c r="AW232" s="15" t="s">
        <v>33</v>
      </c>
      <c r="AX232" s="15" t="s">
        <v>80</v>
      </c>
      <c r="AY232" s="262" t="s">
        <v>130</v>
      </c>
    </row>
    <row r="233" s="2" customFormat="1" ht="21.75" customHeight="1">
      <c r="A233" s="41"/>
      <c r="B233" s="42"/>
      <c r="C233" s="263" t="s">
        <v>389</v>
      </c>
      <c r="D233" s="263" t="s">
        <v>213</v>
      </c>
      <c r="E233" s="264" t="s">
        <v>381</v>
      </c>
      <c r="F233" s="265" t="s">
        <v>382</v>
      </c>
      <c r="G233" s="266" t="s">
        <v>199</v>
      </c>
      <c r="H233" s="267">
        <v>698.71699999999998</v>
      </c>
      <c r="I233" s="268"/>
      <c r="J233" s="269">
        <f>ROUND(I233*H233,2)</f>
        <v>0</v>
      </c>
      <c r="K233" s="265" t="s">
        <v>200</v>
      </c>
      <c r="L233" s="270"/>
      <c r="M233" s="271" t="s">
        <v>19</v>
      </c>
      <c r="N233" s="272" t="s">
        <v>43</v>
      </c>
      <c r="O233" s="87"/>
      <c r="P233" s="208">
        <f>O233*H233</f>
        <v>0</v>
      </c>
      <c r="Q233" s="208">
        <v>0.0022000000000000001</v>
      </c>
      <c r="R233" s="208">
        <f>Q233*H233</f>
        <v>1.5371774</v>
      </c>
      <c r="S233" s="208">
        <v>0</v>
      </c>
      <c r="T233" s="209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0" t="s">
        <v>306</v>
      </c>
      <c r="AT233" s="210" t="s">
        <v>213</v>
      </c>
      <c r="AU233" s="210" t="s">
        <v>82</v>
      </c>
      <c r="AY233" s="20" t="s">
        <v>130</v>
      </c>
      <c r="BE233" s="211">
        <f>IF(N233="základní",J233,0)</f>
        <v>0</v>
      </c>
      <c r="BF233" s="211">
        <f>IF(N233="snížená",J233,0)</f>
        <v>0</v>
      </c>
      <c r="BG233" s="211">
        <f>IF(N233="zákl. přenesená",J233,0)</f>
        <v>0</v>
      </c>
      <c r="BH233" s="211">
        <f>IF(N233="sníž. přenesená",J233,0)</f>
        <v>0</v>
      </c>
      <c r="BI233" s="211">
        <f>IF(N233="nulová",J233,0)</f>
        <v>0</v>
      </c>
      <c r="BJ233" s="20" t="s">
        <v>80</v>
      </c>
      <c r="BK233" s="211">
        <f>ROUND(I233*H233,2)</f>
        <v>0</v>
      </c>
      <c r="BL233" s="20" t="s">
        <v>285</v>
      </c>
      <c r="BM233" s="210" t="s">
        <v>903</v>
      </c>
    </row>
    <row r="234" s="13" customFormat="1">
      <c r="A234" s="13"/>
      <c r="B234" s="230"/>
      <c r="C234" s="231"/>
      <c r="D234" s="232" t="s">
        <v>208</v>
      </c>
      <c r="E234" s="233" t="s">
        <v>19</v>
      </c>
      <c r="F234" s="234" t="s">
        <v>217</v>
      </c>
      <c r="G234" s="231"/>
      <c r="H234" s="233" t="s">
        <v>19</v>
      </c>
      <c r="I234" s="235"/>
      <c r="J234" s="231"/>
      <c r="K234" s="231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208</v>
      </c>
      <c r="AU234" s="240" t="s">
        <v>82</v>
      </c>
      <c r="AV234" s="13" t="s">
        <v>80</v>
      </c>
      <c r="AW234" s="13" t="s">
        <v>33</v>
      </c>
      <c r="AX234" s="13" t="s">
        <v>72</v>
      </c>
      <c r="AY234" s="240" t="s">
        <v>130</v>
      </c>
    </row>
    <row r="235" s="14" customFormat="1">
      <c r="A235" s="14"/>
      <c r="B235" s="241"/>
      <c r="C235" s="242"/>
      <c r="D235" s="232" t="s">
        <v>208</v>
      </c>
      <c r="E235" s="243" t="s">
        <v>19</v>
      </c>
      <c r="F235" s="244" t="s">
        <v>904</v>
      </c>
      <c r="G235" s="242"/>
      <c r="H235" s="245">
        <v>458.00999999999999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1" t="s">
        <v>208</v>
      </c>
      <c r="AU235" s="251" t="s">
        <v>82</v>
      </c>
      <c r="AV235" s="14" t="s">
        <v>82</v>
      </c>
      <c r="AW235" s="14" t="s">
        <v>33</v>
      </c>
      <c r="AX235" s="14" t="s">
        <v>72</v>
      </c>
      <c r="AY235" s="251" t="s">
        <v>130</v>
      </c>
    </row>
    <row r="236" s="14" customFormat="1">
      <c r="A236" s="14"/>
      <c r="B236" s="241"/>
      <c r="C236" s="242"/>
      <c r="D236" s="232" t="s">
        <v>208</v>
      </c>
      <c r="E236" s="243" t="s">
        <v>19</v>
      </c>
      <c r="F236" s="244" t="s">
        <v>905</v>
      </c>
      <c r="G236" s="242"/>
      <c r="H236" s="245">
        <v>141.49000000000001</v>
      </c>
      <c r="I236" s="246"/>
      <c r="J236" s="242"/>
      <c r="K236" s="242"/>
      <c r="L236" s="247"/>
      <c r="M236" s="248"/>
      <c r="N236" s="249"/>
      <c r="O236" s="249"/>
      <c r="P236" s="249"/>
      <c r="Q236" s="249"/>
      <c r="R236" s="249"/>
      <c r="S236" s="249"/>
      <c r="T236" s="25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1" t="s">
        <v>208</v>
      </c>
      <c r="AU236" s="251" t="s">
        <v>82</v>
      </c>
      <c r="AV236" s="14" t="s">
        <v>82</v>
      </c>
      <c r="AW236" s="14" t="s">
        <v>33</v>
      </c>
      <c r="AX236" s="14" t="s">
        <v>72</v>
      </c>
      <c r="AY236" s="251" t="s">
        <v>130</v>
      </c>
    </row>
    <row r="237" s="15" customFormat="1">
      <c r="A237" s="15"/>
      <c r="B237" s="252"/>
      <c r="C237" s="253"/>
      <c r="D237" s="232" t="s">
        <v>208</v>
      </c>
      <c r="E237" s="254" t="s">
        <v>19</v>
      </c>
      <c r="F237" s="255" t="s">
        <v>212</v>
      </c>
      <c r="G237" s="253"/>
      <c r="H237" s="256">
        <v>599.5</v>
      </c>
      <c r="I237" s="257"/>
      <c r="J237" s="253"/>
      <c r="K237" s="253"/>
      <c r="L237" s="258"/>
      <c r="M237" s="259"/>
      <c r="N237" s="260"/>
      <c r="O237" s="260"/>
      <c r="P237" s="260"/>
      <c r="Q237" s="260"/>
      <c r="R237" s="260"/>
      <c r="S237" s="260"/>
      <c r="T237" s="26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2" t="s">
        <v>208</v>
      </c>
      <c r="AU237" s="262" t="s">
        <v>82</v>
      </c>
      <c r="AV237" s="15" t="s">
        <v>144</v>
      </c>
      <c r="AW237" s="15" t="s">
        <v>33</v>
      </c>
      <c r="AX237" s="15" t="s">
        <v>80</v>
      </c>
      <c r="AY237" s="262" t="s">
        <v>130</v>
      </c>
    </row>
    <row r="238" s="14" customFormat="1">
      <c r="A238" s="14"/>
      <c r="B238" s="241"/>
      <c r="C238" s="242"/>
      <c r="D238" s="232" t="s">
        <v>208</v>
      </c>
      <c r="E238" s="242"/>
      <c r="F238" s="244" t="s">
        <v>906</v>
      </c>
      <c r="G238" s="242"/>
      <c r="H238" s="245">
        <v>698.71699999999998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1" t="s">
        <v>208</v>
      </c>
      <c r="AU238" s="251" t="s">
        <v>82</v>
      </c>
      <c r="AV238" s="14" t="s">
        <v>82</v>
      </c>
      <c r="AW238" s="14" t="s">
        <v>4</v>
      </c>
      <c r="AX238" s="14" t="s">
        <v>80</v>
      </c>
      <c r="AY238" s="251" t="s">
        <v>130</v>
      </c>
    </row>
    <row r="239" s="2" customFormat="1" ht="21.75" customHeight="1">
      <c r="A239" s="41"/>
      <c r="B239" s="42"/>
      <c r="C239" s="199" t="s">
        <v>395</v>
      </c>
      <c r="D239" s="199" t="s">
        <v>131</v>
      </c>
      <c r="E239" s="200" t="s">
        <v>390</v>
      </c>
      <c r="F239" s="201" t="s">
        <v>391</v>
      </c>
      <c r="G239" s="202" t="s">
        <v>199</v>
      </c>
      <c r="H239" s="203">
        <v>458.00999999999999</v>
      </c>
      <c r="I239" s="204"/>
      <c r="J239" s="205">
        <f>ROUND(I239*H239,2)</f>
        <v>0</v>
      </c>
      <c r="K239" s="201" t="s">
        <v>200</v>
      </c>
      <c r="L239" s="47"/>
      <c r="M239" s="206" t="s">
        <v>19</v>
      </c>
      <c r="N239" s="207" t="s">
        <v>43</v>
      </c>
      <c r="O239" s="87"/>
      <c r="P239" s="208">
        <f>O239*H239</f>
        <v>0</v>
      </c>
      <c r="Q239" s="208">
        <v>0</v>
      </c>
      <c r="R239" s="208">
        <f>Q239*H239</f>
        <v>0</v>
      </c>
      <c r="S239" s="208">
        <v>0</v>
      </c>
      <c r="T239" s="209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0" t="s">
        <v>285</v>
      </c>
      <c r="AT239" s="210" t="s">
        <v>131</v>
      </c>
      <c r="AU239" s="210" t="s">
        <v>82</v>
      </c>
      <c r="AY239" s="20" t="s">
        <v>130</v>
      </c>
      <c r="BE239" s="211">
        <f>IF(N239="základní",J239,0)</f>
        <v>0</v>
      </c>
      <c r="BF239" s="211">
        <f>IF(N239="snížená",J239,0)</f>
        <v>0</v>
      </c>
      <c r="BG239" s="211">
        <f>IF(N239="zákl. přenesená",J239,0)</f>
        <v>0</v>
      </c>
      <c r="BH239" s="211">
        <f>IF(N239="sníž. přenesená",J239,0)</f>
        <v>0</v>
      </c>
      <c r="BI239" s="211">
        <f>IF(N239="nulová",J239,0)</f>
        <v>0</v>
      </c>
      <c r="BJ239" s="20" t="s">
        <v>80</v>
      </c>
      <c r="BK239" s="211">
        <f>ROUND(I239*H239,2)</f>
        <v>0</v>
      </c>
      <c r="BL239" s="20" t="s">
        <v>285</v>
      </c>
      <c r="BM239" s="210" t="s">
        <v>907</v>
      </c>
    </row>
    <row r="240" s="2" customFormat="1">
      <c r="A240" s="41"/>
      <c r="B240" s="42"/>
      <c r="C240" s="43"/>
      <c r="D240" s="225" t="s">
        <v>202</v>
      </c>
      <c r="E240" s="43"/>
      <c r="F240" s="226" t="s">
        <v>393</v>
      </c>
      <c r="G240" s="43"/>
      <c r="H240" s="43"/>
      <c r="I240" s="227"/>
      <c r="J240" s="43"/>
      <c r="K240" s="43"/>
      <c r="L240" s="47"/>
      <c r="M240" s="228"/>
      <c r="N240" s="229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202</v>
      </c>
      <c r="AU240" s="20" t="s">
        <v>82</v>
      </c>
    </row>
    <row r="241" s="13" customFormat="1">
      <c r="A241" s="13"/>
      <c r="B241" s="230"/>
      <c r="C241" s="231"/>
      <c r="D241" s="232" t="s">
        <v>208</v>
      </c>
      <c r="E241" s="233" t="s">
        <v>19</v>
      </c>
      <c r="F241" s="234" t="s">
        <v>294</v>
      </c>
      <c r="G241" s="231"/>
      <c r="H241" s="233" t="s">
        <v>19</v>
      </c>
      <c r="I241" s="235"/>
      <c r="J241" s="231"/>
      <c r="K241" s="231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208</v>
      </c>
      <c r="AU241" s="240" t="s">
        <v>82</v>
      </c>
      <c r="AV241" s="13" t="s">
        <v>80</v>
      </c>
      <c r="AW241" s="13" t="s">
        <v>33</v>
      </c>
      <c r="AX241" s="13" t="s">
        <v>72</v>
      </c>
      <c r="AY241" s="240" t="s">
        <v>130</v>
      </c>
    </row>
    <row r="242" s="14" customFormat="1">
      <c r="A242" s="14"/>
      <c r="B242" s="241"/>
      <c r="C242" s="242"/>
      <c r="D242" s="232" t="s">
        <v>208</v>
      </c>
      <c r="E242" s="243" t="s">
        <v>19</v>
      </c>
      <c r="F242" s="244" t="s">
        <v>871</v>
      </c>
      <c r="G242" s="242"/>
      <c r="H242" s="245">
        <v>458.00999999999999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1" t="s">
        <v>208</v>
      </c>
      <c r="AU242" s="251" t="s">
        <v>82</v>
      </c>
      <c r="AV242" s="14" t="s">
        <v>82</v>
      </c>
      <c r="AW242" s="14" t="s">
        <v>33</v>
      </c>
      <c r="AX242" s="14" t="s">
        <v>72</v>
      </c>
      <c r="AY242" s="251" t="s">
        <v>130</v>
      </c>
    </row>
    <row r="243" s="15" customFormat="1">
      <c r="A243" s="15"/>
      <c r="B243" s="252"/>
      <c r="C243" s="253"/>
      <c r="D243" s="232" t="s">
        <v>208</v>
      </c>
      <c r="E243" s="254" t="s">
        <v>19</v>
      </c>
      <c r="F243" s="255" t="s">
        <v>212</v>
      </c>
      <c r="G243" s="253"/>
      <c r="H243" s="256">
        <v>458.00999999999999</v>
      </c>
      <c r="I243" s="257"/>
      <c r="J243" s="253"/>
      <c r="K243" s="253"/>
      <c r="L243" s="258"/>
      <c r="M243" s="259"/>
      <c r="N243" s="260"/>
      <c r="O243" s="260"/>
      <c r="P243" s="260"/>
      <c r="Q243" s="260"/>
      <c r="R243" s="260"/>
      <c r="S243" s="260"/>
      <c r="T243" s="26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2" t="s">
        <v>208</v>
      </c>
      <c r="AU243" s="262" t="s">
        <v>82</v>
      </c>
      <c r="AV243" s="15" t="s">
        <v>144</v>
      </c>
      <c r="AW243" s="15" t="s">
        <v>33</v>
      </c>
      <c r="AX243" s="15" t="s">
        <v>80</v>
      </c>
      <c r="AY243" s="262" t="s">
        <v>130</v>
      </c>
    </row>
    <row r="244" s="2" customFormat="1" ht="21.75" customHeight="1">
      <c r="A244" s="41"/>
      <c r="B244" s="42"/>
      <c r="C244" s="263" t="s">
        <v>306</v>
      </c>
      <c r="D244" s="263" t="s">
        <v>213</v>
      </c>
      <c r="E244" s="264" t="s">
        <v>396</v>
      </c>
      <c r="F244" s="265" t="s">
        <v>397</v>
      </c>
      <c r="G244" s="266" t="s">
        <v>199</v>
      </c>
      <c r="H244" s="267">
        <v>616.60699999999997</v>
      </c>
      <c r="I244" s="268"/>
      <c r="J244" s="269">
        <f>ROUND(I244*H244,2)</f>
        <v>0</v>
      </c>
      <c r="K244" s="265" t="s">
        <v>19</v>
      </c>
      <c r="L244" s="270"/>
      <c r="M244" s="271" t="s">
        <v>19</v>
      </c>
      <c r="N244" s="272" t="s">
        <v>43</v>
      </c>
      <c r="O244" s="87"/>
      <c r="P244" s="208">
        <f>O244*H244</f>
        <v>0</v>
      </c>
      <c r="Q244" s="208">
        <v>0.00010000000000000001</v>
      </c>
      <c r="R244" s="208">
        <f>Q244*H244</f>
        <v>0.061660699999999999</v>
      </c>
      <c r="S244" s="208">
        <v>0</v>
      </c>
      <c r="T244" s="209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0" t="s">
        <v>306</v>
      </c>
      <c r="AT244" s="210" t="s">
        <v>213</v>
      </c>
      <c r="AU244" s="210" t="s">
        <v>82</v>
      </c>
      <c r="AY244" s="20" t="s">
        <v>130</v>
      </c>
      <c r="BE244" s="211">
        <f>IF(N244="základní",J244,0)</f>
        <v>0</v>
      </c>
      <c r="BF244" s="211">
        <f>IF(N244="snížená",J244,0)</f>
        <v>0</v>
      </c>
      <c r="BG244" s="211">
        <f>IF(N244="zákl. přenesená",J244,0)</f>
        <v>0</v>
      </c>
      <c r="BH244" s="211">
        <f>IF(N244="sníž. přenesená",J244,0)</f>
        <v>0</v>
      </c>
      <c r="BI244" s="211">
        <f>IF(N244="nulová",J244,0)</f>
        <v>0</v>
      </c>
      <c r="BJ244" s="20" t="s">
        <v>80</v>
      </c>
      <c r="BK244" s="211">
        <f>ROUND(I244*H244,2)</f>
        <v>0</v>
      </c>
      <c r="BL244" s="20" t="s">
        <v>285</v>
      </c>
      <c r="BM244" s="210" t="s">
        <v>908</v>
      </c>
    </row>
    <row r="245" s="13" customFormat="1">
      <c r="A245" s="13"/>
      <c r="B245" s="230"/>
      <c r="C245" s="231"/>
      <c r="D245" s="232" t="s">
        <v>208</v>
      </c>
      <c r="E245" s="233" t="s">
        <v>19</v>
      </c>
      <c r="F245" s="234" t="s">
        <v>217</v>
      </c>
      <c r="G245" s="231"/>
      <c r="H245" s="233" t="s">
        <v>19</v>
      </c>
      <c r="I245" s="235"/>
      <c r="J245" s="231"/>
      <c r="K245" s="231"/>
      <c r="L245" s="236"/>
      <c r="M245" s="237"/>
      <c r="N245" s="238"/>
      <c r="O245" s="238"/>
      <c r="P245" s="238"/>
      <c r="Q245" s="238"/>
      <c r="R245" s="238"/>
      <c r="S245" s="238"/>
      <c r="T245" s="23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0" t="s">
        <v>208</v>
      </c>
      <c r="AU245" s="240" t="s">
        <v>82</v>
      </c>
      <c r="AV245" s="13" t="s">
        <v>80</v>
      </c>
      <c r="AW245" s="13" t="s">
        <v>33</v>
      </c>
      <c r="AX245" s="13" t="s">
        <v>72</v>
      </c>
      <c r="AY245" s="240" t="s">
        <v>130</v>
      </c>
    </row>
    <row r="246" s="14" customFormat="1">
      <c r="A246" s="14"/>
      <c r="B246" s="241"/>
      <c r="C246" s="242"/>
      <c r="D246" s="232" t="s">
        <v>208</v>
      </c>
      <c r="E246" s="243" t="s">
        <v>19</v>
      </c>
      <c r="F246" s="244" t="s">
        <v>909</v>
      </c>
      <c r="G246" s="242"/>
      <c r="H246" s="245">
        <v>458.00999999999999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1" t="s">
        <v>208</v>
      </c>
      <c r="AU246" s="251" t="s">
        <v>82</v>
      </c>
      <c r="AV246" s="14" t="s">
        <v>82</v>
      </c>
      <c r="AW246" s="14" t="s">
        <v>33</v>
      </c>
      <c r="AX246" s="14" t="s">
        <v>72</v>
      </c>
      <c r="AY246" s="251" t="s">
        <v>130</v>
      </c>
    </row>
    <row r="247" s="14" customFormat="1">
      <c r="A247" s="14"/>
      <c r="B247" s="241"/>
      <c r="C247" s="242"/>
      <c r="D247" s="232" t="s">
        <v>208</v>
      </c>
      <c r="E247" s="243" t="s">
        <v>19</v>
      </c>
      <c r="F247" s="244" t="s">
        <v>910</v>
      </c>
      <c r="G247" s="242"/>
      <c r="H247" s="245">
        <v>102.542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1" t="s">
        <v>208</v>
      </c>
      <c r="AU247" s="251" t="s">
        <v>82</v>
      </c>
      <c r="AV247" s="14" t="s">
        <v>82</v>
      </c>
      <c r="AW247" s="14" t="s">
        <v>33</v>
      </c>
      <c r="AX247" s="14" t="s">
        <v>72</v>
      </c>
      <c r="AY247" s="251" t="s">
        <v>130</v>
      </c>
    </row>
    <row r="248" s="15" customFormat="1">
      <c r="A248" s="15"/>
      <c r="B248" s="252"/>
      <c r="C248" s="253"/>
      <c r="D248" s="232" t="s">
        <v>208</v>
      </c>
      <c r="E248" s="254" t="s">
        <v>19</v>
      </c>
      <c r="F248" s="255" t="s">
        <v>212</v>
      </c>
      <c r="G248" s="253"/>
      <c r="H248" s="256">
        <v>560.55200000000002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2" t="s">
        <v>208</v>
      </c>
      <c r="AU248" s="262" t="s">
        <v>82</v>
      </c>
      <c r="AV248" s="15" t="s">
        <v>144</v>
      </c>
      <c r="AW248" s="15" t="s">
        <v>33</v>
      </c>
      <c r="AX248" s="15" t="s">
        <v>80</v>
      </c>
      <c r="AY248" s="262" t="s">
        <v>130</v>
      </c>
    </row>
    <row r="249" s="14" customFormat="1">
      <c r="A249" s="14"/>
      <c r="B249" s="241"/>
      <c r="C249" s="242"/>
      <c r="D249" s="232" t="s">
        <v>208</v>
      </c>
      <c r="E249" s="242"/>
      <c r="F249" s="244" t="s">
        <v>911</v>
      </c>
      <c r="G249" s="242"/>
      <c r="H249" s="245">
        <v>616.60699999999997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1" t="s">
        <v>208</v>
      </c>
      <c r="AU249" s="251" t="s">
        <v>82</v>
      </c>
      <c r="AV249" s="14" t="s">
        <v>82</v>
      </c>
      <c r="AW249" s="14" t="s">
        <v>4</v>
      </c>
      <c r="AX249" s="14" t="s">
        <v>80</v>
      </c>
      <c r="AY249" s="251" t="s">
        <v>130</v>
      </c>
    </row>
    <row r="250" s="2" customFormat="1" ht="16.5" customHeight="1">
      <c r="A250" s="41"/>
      <c r="B250" s="42"/>
      <c r="C250" s="199" t="s">
        <v>417</v>
      </c>
      <c r="D250" s="199" t="s">
        <v>131</v>
      </c>
      <c r="E250" s="200" t="s">
        <v>402</v>
      </c>
      <c r="F250" s="201" t="s">
        <v>403</v>
      </c>
      <c r="G250" s="202" t="s">
        <v>328</v>
      </c>
      <c r="H250" s="203">
        <v>96.650000000000006</v>
      </c>
      <c r="I250" s="204"/>
      <c r="J250" s="205">
        <f>ROUND(I250*H250,2)</f>
        <v>0</v>
      </c>
      <c r="K250" s="201" t="s">
        <v>200</v>
      </c>
      <c r="L250" s="47"/>
      <c r="M250" s="206" t="s">
        <v>19</v>
      </c>
      <c r="N250" s="207" t="s">
        <v>43</v>
      </c>
      <c r="O250" s="87"/>
      <c r="P250" s="208">
        <f>O250*H250</f>
        <v>0</v>
      </c>
      <c r="Q250" s="208">
        <v>0.00032000000000000003</v>
      </c>
      <c r="R250" s="208">
        <f>Q250*H250</f>
        <v>0.030928000000000004</v>
      </c>
      <c r="S250" s="208">
        <v>0</v>
      </c>
      <c r="T250" s="209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0" t="s">
        <v>285</v>
      </c>
      <c r="AT250" s="210" t="s">
        <v>131</v>
      </c>
      <c r="AU250" s="210" t="s">
        <v>82</v>
      </c>
      <c r="AY250" s="20" t="s">
        <v>130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20" t="s">
        <v>80</v>
      </c>
      <c r="BK250" s="211">
        <f>ROUND(I250*H250,2)</f>
        <v>0</v>
      </c>
      <c r="BL250" s="20" t="s">
        <v>285</v>
      </c>
      <c r="BM250" s="210" t="s">
        <v>912</v>
      </c>
    </row>
    <row r="251" s="2" customFormat="1">
      <c r="A251" s="41"/>
      <c r="B251" s="42"/>
      <c r="C251" s="43"/>
      <c r="D251" s="225" t="s">
        <v>202</v>
      </c>
      <c r="E251" s="43"/>
      <c r="F251" s="226" t="s">
        <v>405</v>
      </c>
      <c r="G251" s="43"/>
      <c r="H251" s="43"/>
      <c r="I251" s="227"/>
      <c r="J251" s="43"/>
      <c r="K251" s="43"/>
      <c r="L251" s="47"/>
      <c r="M251" s="228"/>
      <c r="N251" s="229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202</v>
      </c>
      <c r="AU251" s="20" t="s">
        <v>82</v>
      </c>
    </row>
    <row r="252" s="13" customFormat="1">
      <c r="A252" s="13"/>
      <c r="B252" s="230"/>
      <c r="C252" s="231"/>
      <c r="D252" s="232" t="s">
        <v>208</v>
      </c>
      <c r="E252" s="233" t="s">
        <v>19</v>
      </c>
      <c r="F252" s="234" t="s">
        <v>294</v>
      </c>
      <c r="G252" s="231"/>
      <c r="H252" s="233" t="s">
        <v>19</v>
      </c>
      <c r="I252" s="235"/>
      <c r="J252" s="231"/>
      <c r="K252" s="231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208</v>
      </c>
      <c r="AU252" s="240" t="s">
        <v>82</v>
      </c>
      <c r="AV252" s="13" t="s">
        <v>80</v>
      </c>
      <c r="AW252" s="13" t="s">
        <v>33</v>
      </c>
      <c r="AX252" s="13" t="s">
        <v>72</v>
      </c>
      <c r="AY252" s="240" t="s">
        <v>130</v>
      </c>
    </row>
    <row r="253" s="14" customFormat="1">
      <c r="A253" s="14"/>
      <c r="B253" s="241"/>
      <c r="C253" s="242"/>
      <c r="D253" s="232" t="s">
        <v>208</v>
      </c>
      <c r="E253" s="243" t="s">
        <v>19</v>
      </c>
      <c r="F253" s="244" t="s">
        <v>913</v>
      </c>
      <c r="G253" s="242"/>
      <c r="H253" s="245">
        <v>96.650000000000006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1" t="s">
        <v>208</v>
      </c>
      <c r="AU253" s="251" t="s">
        <v>82</v>
      </c>
      <c r="AV253" s="14" t="s">
        <v>82</v>
      </c>
      <c r="AW253" s="14" t="s">
        <v>33</v>
      </c>
      <c r="AX253" s="14" t="s">
        <v>72</v>
      </c>
      <c r="AY253" s="251" t="s">
        <v>130</v>
      </c>
    </row>
    <row r="254" s="15" customFormat="1">
      <c r="A254" s="15"/>
      <c r="B254" s="252"/>
      <c r="C254" s="253"/>
      <c r="D254" s="232" t="s">
        <v>208</v>
      </c>
      <c r="E254" s="254" t="s">
        <v>19</v>
      </c>
      <c r="F254" s="255" t="s">
        <v>212</v>
      </c>
      <c r="G254" s="253"/>
      <c r="H254" s="256">
        <v>96.650000000000006</v>
      </c>
      <c r="I254" s="257"/>
      <c r="J254" s="253"/>
      <c r="K254" s="253"/>
      <c r="L254" s="258"/>
      <c r="M254" s="259"/>
      <c r="N254" s="260"/>
      <c r="O254" s="260"/>
      <c r="P254" s="260"/>
      <c r="Q254" s="260"/>
      <c r="R254" s="260"/>
      <c r="S254" s="260"/>
      <c r="T254" s="261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2" t="s">
        <v>208</v>
      </c>
      <c r="AU254" s="262" t="s">
        <v>82</v>
      </c>
      <c r="AV254" s="15" t="s">
        <v>144</v>
      </c>
      <c r="AW254" s="15" t="s">
        <v>33</v>
      </c>
      <c r="AX254" s="15" t="s">
        <v>80</v>
      </c>
      <c r="AY254" s="262" t="s">
        <v>130</v>
      </c>
    </row>
    <row r="255" s="2" customFormat="1" ht="16.5" customHeight="1">
      <c r="A255" s="41"/>
      <c r="B255" s="42"/>
      <c r="C255" s="199" t="s">
        <v>424</v>
      </c>
      <c r="D255" s="199" t="s">
        <v>131</v>
      </c>
      <c r="E255" s="200" t="s">
        <v>914</v>
      </c>
      <c r="F255" s="201" t="s">
        <v>915</v>
      </c>
      <c r="G255" s="202" t="s">
        <v>328</v>
      </c>
      <c r="H255" s="203">
        <v>84</v>
      </c>
      <c r="I255" s="204"/>
      <c r="J255" s="205">
        <f>ROUND(I255*H255,2)</f>
        <v>0</v>
      </c>
      <c r="K255" s="201" t="s">
        <v>200</v>
      </c>
      <c r="L255" s="47"/>
      <c r="M255" s="206" t="s">
        <v>19</v>
      </c>
      <c r="N255" s="207" t="s">
        <v>43</v>
      </c>
      <c r="O255" s="87"/>
      <c r="P255" s="208">
        <f>O255*H255</f>
        <v>0</v>
      </c>
      <c r="Q255" s="208">
        <v>0.00046999999999999999</v>
      </c>
      <c r="R255" s="208">
        <f>Q255*H255</f>
        <v>0.039480000000000001</v>
      </c>
      <c r="S255" s="208">
        <v>0</v>
      </c>
      <c r="T255" s="209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0" t="s">
        <v>285</v>
      </c>
      <c r="AT255" s="210" t="s">
        <v>131</v>
      </c>
      <c r="AU255" s="210" t="s">
        <v>82</v>
      </c>
      <c r="AY255" s="20" t="s">
        <v>130</v>
      </c>
      <c r="BE255" s="211">
        <f>IF(N255="základní",J255,0)</f>
        <v>0</v>
      </c>
      <c r="BF255" s="211">
        <f>IF(N255="snížená",J255,0)</f>
        <v>0</v>
      </c>
      <c r="BG255" s="211">
        <f>IF(N255="zákl. přenesená",J255,0)</f>
        <v>0</v>
      </c>
      <c r="BH255" s="211">
        <f>IF(N255="sníž. přenesená",J255,0)</f>
        <v>0</v>
      </c>
      <c r="BI255" s="211">
        <f>IF(N255="nulová",J255,0)</f>
        <v>0</v>
      </c>
      <c r="BJ255" s="20" t="s">
        <v>80</v>
      </c>
      <c r="BK255" s="211">
        <f>ROUND(I255*H255,2)</f>
        <v>0</v>
      </c>
      <c r="BL255" s="20" t="s">
        <v>285</v>
      </c>
      <c r="BM255" s="210" t="s">
        <v>916</v>
      </c>
    </row>
    <row r="256" s="2" customFormat="1">
      <c r="A256" s="41"/>
      <c r="B256" s="42"/>
      <c r="C256" s="43"/>
      <c r="D256" s="225" t="s">
        <v>202</v>
      </c>
      <c r="E256" s="43"/>
      <c r="F256" s="226" t="s">
        <v>917</v>
      </c>
      <c r="G256" s="43"/>
      <c r="H256" s="43"/>
      <c r="I256" s="227"/>
      <c r="J256" s="43"/>
      <c r="K256" s="43"/>
      <c r="L256" s="47"/>
      <c r="M256" s="228"/>
      <c r="N256" s="229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202</v>
      </c>
      <c r="AU256" s="20" t="s">
        <v>82</v>
      </c>
    </row>
    <row r="257" s="13" customFormat="1">
      <c r="A257" s="13"/>
      <c r="B257" s="230"/>
      <c r="C257" s="231"/>
      <c r="D257" s="232" t="s">
        <v>208</v>
      </c>
      <c r="E257" s="233" t="s">
        <v>19</v>
      </c>
      <c r="F257" s="234" t="s">
        <v>918</v>
      </c>
      <c r="G257" s="231"/>
      <c r="H257" s="233" t="s">
        <v>19</v>
      </c>
      <c r="I257" s="235"/>
      <c r="J257" s="231"/>
      <c r="K257" s="231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208</v>
      </c>
      <c r="AU257" s="240" t="s">
        <v>82</v>
      </c>
      <c r="AV257" s="13" t="s">
        <v>80</v>
      </c>
      <c r="AW257" s="13" t="s">
        <v>33</v>
      </c>
      <c r="AX257" s="13" t="s">
        <v>72</v>
      </c>
      <c r="AY257" s="240" t="s">
        <v>130</v>
      </c>
    </row>
    <row r="258" s="14" customFormat="1">
      <c r="A258" s="14"/>
      <c r="B258" s="241"/>
      <c r="C258" s="242"/>
      <c r="D258" s="232" t="s">
        <v>208</v>
      </c>
      <c r="E258" s="243" t="s">
        <v>19</v>
      </c>
      <c r="F258" s="244" t="s">
        <v>919</v>
      </c>
      <c r="G258" s="242"/>
      <c r="H258" s="245">
        <v>84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1" t="s">
        <v>208</v>
      </c>
      <c r="AU258" s="251" t="s">
        <v>82</v>
      </c>
      <c r="AV258" s="14" t="s">
        <v>82</v>
      </c>
      <c r="AW258" s="14" t="s">
        <v>33</v>
      </c>
      <c r="AX258" s="14" t="s">
        <v>72</v>
      </c>
      <c r="AY258" s="251" t="s">
        <v>130</v>
      </c>
    </row>
    <row r="259" s="15" customFormat="1">
      <c r="A259" s="15"/>
      <c r="B259" s="252"/>
      <c r="C259" s="253"/>
      <c r="D259" s="232" t="s">
        <v>208</v>
      </c>
      <c r="E259" s="254" t="s">
        <v>19</v>
      </c>
      <c r="F259" s="255" t="s">
        <v>212</v>
      </c>
      <c r="G259" s="253"/>
      <c r="H259" s="256">
        <v>84</v>
      </c>
      <c r="I259" s="257"/>
      <c r="J259" s="253"/>
      <c r="K259" s="253"/>
      <c r="L259" s="258"/>
      <c r="M259" s="259"/>
      <c r="N259" s="260"/>
      <c r="O259" s="260"/>
      <c r="P259" s="260"/>
      <c r="Q259" s="260"/>
      <c r="R259" s="260"/>
      <c r="S259" s="260"/>
      <c r="T259" s="261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2" t="s">
        <v>208</v>
      </c>
      <c r="AU259" s="262" t="s">
        <v>82</v>
      </c>
      <c r="AV259" s="15" t="s">
        <v>144</v>
      </c>
      <c r="AW259" s="15" t="s">
        <v>33</v>
      </c>
      <c r="AX259" s="15" t="s">
        <v>80</v>
      </c>
      <c r="AY259" s="262" t="s">
        <v>130</v>
      </c>
    </row>
    <row r="260" s="2" customFormat="1" ht="24.15" customHeight="1">
      <c r="A260" s="41"/>
      <c r="B260" s="42"/>
      <c r="C260" s="263" t="s">
        <v>429</v>
      </c>
      <c r="D260" s="263" t="s">
        <v>213</v>
      </c>
      <c r="E260" s="264" t="s">
        <v>319</v>
      </c>
      <c r="F260" s="265" t="s">
        <v>320</v>
      </c>
      <c r="G260" s="266" t="s">
        <v>199</v>
      </c>
      <c r="H260" s="267">
        <v>72.778999999999996</v>
      </c>
      <c r="I260" s="268"/>
      <c r="J260" s="269">
        <f>ROUND(I260*H260,2)</f>
        <v>0</v>
      </c>
      <c r="K260" s="265" t="s">
        <v>200</v>
      </c>
      <c r="L260" s="270"/>
      <c r="M260" s="271" t="s">
        <v>19</v>
      </c>
      <c r="N260" s="272" t="s">
        <v>43</v>
      </c>
      <c r="O260" s="87"/>
      <c r="P260" s="208">
        <f>O260*H260</f>
        <v>0</v>
      </c>
      <c r="Q260" s="208">
        <v>0.0054000000000000003</v>
      </c>
      <c r="R260" s="208">
        <f>Q260*H260</f>
        <v>0.39300659999999998</v>
      </c>
      <c r="S260" s="208">
        <v>0</v>
      </c>
      <c r="T260" s="209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0" t="s">
        <v>306</v>
      </c>
      <c r="AT260" s="210" t="s">
        <v>213</v>
      </c>
      <c r="AU260" s="210" t="s">
        <v>82</v>
      </c>
      <c r="AY260" s="20" t="s">
        <v>130</v>
      </c>
      <c r="BE260" s="211">
        <f>IF(N260="základní",J260,0)</f>
        <v>0</v>
      </c>
      <c r="BF260" s="211">
        <f>IF(N260="snížená",J260,0)</f>
        <v>0</v>
      </c>
      <c r="BG260" s="211">
        <f>IF(N260="zákl. přenesená",J260,0)</f>
        <v>0</v>
      </c>
      <c r="BH260" s="211">
        <f>IF(N260="sníž. přenesená",J260,0)</f>
        <v>0</v>
      </c>
      <c r="BI260" s="211">
        <f>IF(N260="nulová",J260,0)</f>
        <v>0</v>
      </c>
      <c r="BJ260" s="20" t="s">
        <v>80</v>
      </c>
      <c r="BK260" s="211">
        <f>ROUND(I260*H260,2)</f>
        <v>0</v>
      </c>
      <c r="BL260" s="20" t="s">
        <v>285</v>
      </c>
      <c r="BM260" s="210" t="s">
        <v>920</v>
      </c>
    </row>
    <row r="261" s="13" customFormat="1">
      <c r="A261" s="13"/>
      <c r="B261" s="230"/>
      <c r="C261" s="231"/>
      <c r="D261" s="232" t="s">
        <v>208</v>
      </c>
      <c r="E261" s="233" t="s">
        <v>19</v>
      </c>
      <c r="F261" s="234" t="s">
        <v>217</v>
      </c>
      <c r="G261" s="231"/>
      <c r="H261" s="233" t="s">
        <v>19</v>
      </c>
      <c r="I261" s="235"/>
      <c r="J261" s="231"/>
      <c r="K261" s="231"/>
      <c r="L261" s="236"/>
      <c r="M261" s="237"/>
      <c r="N261" s="238"/>
      <c r="O261" s="238"/>
      <c r="P261" s="238"/>
      <c r="Q261" s="238"/>
      <c r="R261" s="238"/>
      <c r="S261" s="238"/>
      <c r="T261" s="23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0" t="s">
        <v>208</v>
      </c>
      <c r="AU261" s="240" t="s">
        <v>82</v>
      </c>
      <c r="AV261" s="13" t="s">
        <v>80</v>
      </c>
      <c r="AW261" s="13" t="s">
        <v>33</v>
      </c>
      <c r="AX261" s="13" t="s">
        <v>72</v>
      </c>
      <c r="AY261" s="240" t="s">
        <v>130</v>
      </c>
    </row>
    <row r="262" s="13" customFormat="1">
      <c r="A262" s="13"/>
      <c r="B262" s="230"/>
      <c r="C262" s="231"/>
      <c r="D262" s="232" t="s">
        <v>208</v>
      </c>
      <c r="E262" s="233" t="s">
        <v>19</v>
      </c>
      <c r="F262" s="234" t="s">
        <v>294</v>
      </c>
      <c r="G262" s="231"/>
      <c r="H262" s="233" t="s">
        <v>19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208</v>
      </c>
      <c r="AU262" s="240" t="s">
        <v>82</v>
      </c>
      <c r="AV262" s="13" t="s">
        <v>80</v>
      </c>
      <c r="AW262" s="13" t="s">
        <v>33</v>
      </c>
      <c r="AX262" s="13" t="s">
        <v>72</v>
      </c>
      <c r="AY262" s="240" t="s">
        <v>130</v>
      </c>
    </row>
    <row r="263" s="14" customFormat="1">
      <c r="A263" s="14"/>
      <c r="B263" s="241"/>
      <c r="C263" s="242"/>
      <c r="D263" s="232" t="s">
        <v>208</v>
      </c>
      <c r="E263" s="243" t="s">
        <v>19</v>
      </c>
      <c r="F263" s="244" t="s">
        <v>921</v>
      </c>
      <c r="G263" s="242"/>
      <c r="H263" s="245">
        <v>24.163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1" t="s">
        <v>208</v>
      </c>
      <c r="AU263" s="251" t="s">
        <v>82</v>
      </c>
      <c r="AV263" s="14" t="s">
        <v>82</v>
      </c>
      <c r="AW263" s="14" t="s">
        <v>33</v>
      </c>
      <c r="AX263" s="14" t="s">
        <v>72</v>
      </c>
      <c r="AY263" s="251" t="s">
        <v>130</v>
      </c>
    </row>
    <row r="264" s="13" customFormat="1">
      <c r="A264" s="13"/>
      <c r="B264" s="230"/>
      <c r="C264" s="231"/>
      <c r="D264" s="232" t="s">
        <v>208</v>
      </c>
      <c r="E264" s="233" t="s">
        <v>19</v>
      </c>
      <c r="F264" s="234" t="s">
        <v>918</v>
      </c>
      <c r="G264" s="231"/>
      <c r="H264" s="233" t="s">
        <v>19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208</v>
      </c>
      <c r="AU264" s="240" t="s">
        <v>82</v>
      </c>
      <c r="AV264" s="13" t="s">
        <v>80</v>
      </c>
      <c r="AW264" s="13" t="s">
        <v>33</v>
      </c>
      <c r="AX264" s="13" t="s">
        <v>72</v>
      </c>
      <c r="AY264" s="240" t="s">
        <v>130</v>
      </c>
    </row>
    <row r="265" s="14" customFormat="1">
      <c r="A265" s="14"/>
      <c r="B265" s="241"/>
      <c r="C265" s="242"/>
      <c r="D265" s="232" t="s">
        <v>208</v>
      </c>
      <c r="E265" s="243" t="s">
        <v>19</v>
      </c>
      <c r="F265" s="244" t="s">
        <v>922</v>
      </c>
      <c r="G265" s="242"/>
      <c r="H265" s="245">
        <v>42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1" t="s">
        <v>208</v>
      </c>
      <c r="AU265" s="251" t="s">
        <v>82</v>
      </c>
      <c r="AV265" s="14" t="s">
        <v>82</v>
      </c>
      <c r="AW265" s="14" t="s">
        <v>33</v>
      </c>
      <c r="AX265" s="14" t="s">
        <v>72</v>
      </c>
      <c r="AY265" s="251" t="s">
        <v>130</v>
      </c>
    </row>
    <row r="266" s="15" customFormat="1">
      <c r="A266" s="15"/>
      <c r="B266" s="252"/>
      <c r="C266" s="253"/>
      <c r="D266" s="232" t="s">
        <v>208</v>
      </c>
      <c r="E266" s="254" t="s">
        <v>19</v>
      </c>
      <c r="F266" s="255" t="s">
        <v>212</v>
      </c>
      <c r="G266" s="253"/>
      <c r="H266" s="256">
        <v>66.162999999999997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2" t="s">
        <v>208</v>
      </c>
      <c r="AU266" s="262" t="s">
        <v>82</v>
      </c>
      <c r="AV266" s="15" t="s">
        <v>144</v>
      </c>
      <c r="AW266" s="15" t="s">
        <v>33</v>
      </c>
      <c r="AX266" s="15" t="s">
        <v>80</v>
      </c>
      <c r="AY266" s="262" t="s">
        <v>130</v>
      </c>
    </row>
    <row r="267" s="14" customFormat="1">
      <c r="A267" s="14"/>
      <c r="B267" s="241"/>
      <c r="C267" s="242"/>
      <c r="D267" s="232" t="s">
        <v>208</v>
      </c>
      <c r="E267" s="242"/>
      <c r="F267" s="244" t="s">
        <v>923</v>
      </c>
      <c r="G267" s="242"/>
      <c r="H267" s="245">
        <v>72.778999999999996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1" t="s">
        <v>208</v>
      </c>
      <c r="AU267" s="251" t="s">
        <v>82</v>
      </c>
      <c r="AV267" s="14" t="s">
        <v>82</v>
      </c>
      <c r="AW267" s="14" t="s">
        <v>4</v>
      </c>
      <c r="AX267" s="14" t="s">
        <v>80</v>
      </c>
      <c r="AY267" s="251" t="s">
        <v>130</v>
      </c>
    </row>
    <row r="268" s="2" customFormat="1" ht="24.15" customHeight="1">
      <c r="A268" s="41"/>
      <c r="B268" s="42"/>
      <c r="C268" s="199" t="s">
        <v>436</v>
      </c>
      <c r="D268" s="199" t="s">
        <v>131</v>
      </c>
      <c r="E268" s="200" t="s">
        <v>412</v>
      </c>
      <c r="F268" s="201" t="s">
        <v>413</v>
      </c>
      <c r="G268" s="202" t="s">
        <v>199</v>
      </c>
      <c r="H268" s="203">
        <v>104.76600000000001</v>
      </c>
      <c r="I268" s="204"/>
      <c r="J268" s="205">
        <f>ROUND(I268*H268,2)</f>
        <v>0</v>
      </c>
      <c r="K268" s="201" t="s">
        <v>200</v>
      </c>
      <c r="L268" s="47"/>
      <c r="M268" s="206" t="s">
        <v>19</v>
      </c>
      <c r="N268" s="207" t="s">
        <v>43</v>
      </c>
      <c r="O268" s="87"/>
      <c r="P268" s="208">
        <f>O268*H268</f>
        <v>0</v>
      </c>
      <c r="Q268" s="208">
        <v>0</v>
      </c>
      <c r="R268" s="208">
        <f>Q268*H268</f>
        <v>0</v>
      </c>
      <c r="S268" s="208">
        <v>0</v>
      </c>
      <c r="T268" s="209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0" t="s">
        <v>285</v>
      </c>
      <c r="AT268" s="210" t="s">
        <v>131</v>
      </c>
      <c r="AU268" s="210" t="s">
        <v>82</v>
      </c>
      <c r="AY268" s="20" t="s">
        <v>130</v>
      </c>
      <c r="BE268" s="211">
        <f>IF(N268="základní",J268,0)</f>
        <v>0</v>
      </c>
      <c r="BF268" s="211">
        <f>IF(N268="snížená",J268,0)</f>
        <v>0</v>
      </c>
      <c r="BG268" s="211">
        <f>IF(N268="zákl. přenesená",J268,0)</f>
        <v>0</v>
      </c>
      <c r="BH268" s="211">
        <f>IF(N268="sníž. přenesená",J268,0)</f>
        <v>0</v>
      </c>
      <c r="BI268" s="211">
        <f>IF(N268="nulová",J268,0)</f>
        <v>0</v>
      </c>
      <c r="BJ268" s="20" t="s">
        <v>80</v>
      </c>
      <c r="BK268" s="211">
        <f>ROUND(I268*H268,2)</f>
        <v>0</v>
      </c>
      <c r="BL268" s="20" t="s">
        <v>285</v>
      </c>
      <c r="BM268" s="210" t="s">
        <v>924</v>
      </c>
    </row>
    <row r="269" s="2" customFormat="1">
      <c r="A269" s="41"/>
      <c r="B269" s="42"/>
      <c r="C269" s="43"/>
      <c r="D269" s="225" t="s">
        <v>202</v>
      </c>
      <c r="E269" s="43"/>
      <c r="F269" s="226" t="s">
        <v>415</v>
      </c>
      <c r="G269" s="43"/>
      <c r="H269" s="43"/>
      <c r="I269" s="227"/>
      <c r="J269" s="43"/>
      <c r="K269" s="43"/>
      <c r="L269" s="47"/>
      <c r="M269" s="228"/>
      <c r="N269" s="229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202</v>
      </c>
      <c r="AU269" s="20" t="s">
        <v>82</v>
      </c>
    </row>
    <row r="270" s="13" customFormat="1">
      <c r="A270" s="13"/>
      <c r="B270" s="230"/>
      <c r="C270" s="231"/>
      <c r="D270" s="232" t="s">
        <v>208</v>
      </c>
      <c r="E270" s="233" t="s">
        <v>19</v>
      </c>
      <c r="F270" s="234" t="s">
        <v>294</v>
      </c>
      <c r="G270" s="231"/>
      <c r="H270" s="233" t="s">
        <v>19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0" t="s">
        <v>208</v>
      </c>
      <c r="AU270" s="240" t="s">
        <v>82</v>
      </c>
      <c r="AV270" s="13" t="s">
        <v>80</v>
      </c>
      <c r="AW270" s="13" t="s">
        <v>33</v>
      </c>
      <c r="AX270" s="13" t="s">
        <v>72</v>
      </c>
      <c r="AY270" s="240" t="s">
        <v>130</v>
      </c>
    </row>
    <row r="271" s="14" customFormat="1">
      <c r="A271" s="14"/>
      <c r="B271" s="241"/>
      <c r="C271" s="242"/>
      <c r="D271" s="232" t="s">
        <v>208</v>
      </c>
      <c r="E271" s="243" t="s">
        <v>19</v>
      </c>
      <c r="F271" s="244" t="s">
        <v>925</v>
      </c>
      <c r="G271" s="242"/>
      <c r="H271" s="245">
        <v>86.013000000000005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1" t="s">
        <v>208</v>
      </c>
      <c r="AU271" s="251" t="s">
        <v>82</v>
      </c>
      <c r="AV271" s="14" t="s">
        <v>82</v>
      </c>
      <c r="AW271" s="14" t="s">
        <v>33</v>
      </c>
      <c r="AX271" s="14" t="s">
        <v>72</v>
      </c>
      <c r="AY271" s="251" t="s">
        <v>130</v>
      </c>
    </row>
    <row r="272" s="14" customFormat="1">
      <c r="A272" s="14"/>
      <c r="B272" s="241"/>
      <c r="C272" s="242"/>
      <c r="D272" s="232" t="s">
        <v>208</v>
      </c>
      <c r="E272" s="243" t="s">
        <v>19</v>
      </c>
      <c r="F272" s="244" t="s">
        <v>926</v>
      </c>
      <c r="G272" s="242"/>
      <c r="H272" s="245">
        <v>18.753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1" t="s">
        <v>208</v>
      </c>
      <c r="AU272" s="251" t="s">
        <v>82</v>
      </c>
      <c r="AV272" s="14" t="s">
        <v>82</v>
      </c>
      <c r="AW272" s="14" t="s">
        <v>33</v>
      </c>
      <c r="AX272" s="14" t="s">
        <v>72</v>
      </c>
      <c r="AY272" s="251" t="s">
        <v>130</v>
      </c>
    </row>
    <row r="273" s="15" customFormat="1">
      <c r="A273" s="15"/>
      <c r="B273" s="252"/>
      <c r="C273" s="253"/>
      <c r="D273" s="232" t="s">
        <v>208</v>
      </c>
      <c r="E273" s="254" t="s">
        <v>19</v>
      </c>
      <c r="F273" s="255" t="s">
        <v>212</v>
      </c>
      <c r="G273" s="253"/>
      <c r="H273" s="256">
        <v>104.76600000000001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2" t="s">
        <v>208</v>
      </c>
      <c r="AU273" s="262" t="s">
        <v>82</v>
      </c>
      <c r="AV273" s="15" t="s">
        <v>144</v>
      </c>
      <c r="AW273" s="15" t="s">
        <v>33</v>
      </c>
      <c r="AX273" s="15" t="s">
        <v>80</v>
      </c>
      <c r="AY273" s="262" t="s">
        <v>130</v>
      </c>
    </row>
    <row r="274" s="2" customFormat="1" ht="24.15" customHeight="1">
      <c r="A274" s="41"/>
      <c r="B274" s="42"/>
      <c r="C274" s="199" t="s">
        <v>440</v>
      </c>
      <c r="D274" s="199" t="s">
        <v>131</v>
      </c>
      <c r="E274" s="200" t="s">
        <v>418</v>
      </c>
      <c r="F274" s="201" t="s">
        <v>419</v>
      </c>
      <c r="G274" s="202" t="s">
        <v>199</v>
      </c>
      <c r="H274" s="203">
        <v>102.542</v>
      </c>
      <c r="I274" s="204"/>
      <c r="J274" s="205">
        <f>ROUND(I274*H274,2)</f>
        <v>0</v>
      </c>
      <c r="K274" s="201" t="s">
        <v>200</v>
      </c>
      <c r="L274" s="47"/>
      <c r="M274" s="206" t="s">
        <v>19</v>
      </c>
      <c r="N274" s="207" t="s">
        <v>43</v>
      </c>
      <c r="O274" s="87"/>
      <c r="P274" s="208">
        <f>O274*H274</f>
        <v>0</v>
      </c>
      <c r="Q274" s="208">
        <v>0</v>
      </c>
      <c r="R274" s="208">
        <f>Q274*H274</f>
        <v>0</v>
      </c>
      <c r="S274" s="208">
        <v>0</v>
      </c>
      <c r="T274" s="209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0" t="s">
        <v>285</v>
      </c>
      <c r="AT274" s="210" t="s">
        <v>131</v>
      </c>
      <c r="AU274" s="210" t="s">
        <v>82</v>
      </c>
      <c r="AY274" s="20" t="s">
        <v>130</v>
      </c>
      <c r="BE274" s="211">
        <f>IF(N274="základní",J274,0)</f>
        <v>0</v>
      </c>
      <c r="BF274" s="211">
        <f>IF(N274="snížená",J274,0)</f>
        <v>0</v>
      </c>
      <c r="BG274" s="211">
        <f>IF(N274="zákl. přenesená",J274,0)</f>
        <v>0</v>
      </c>
      <c r="BH274" s="211">
        <f>IF(N274="sníž. přenesená",J274,0)</f>
        <v>0</v>
      </c>
      <c r="BI274" s="211">
        <f>IF(N274="nulová",J274,0)</f>
        <v>0</v>
      </c>
      <c r="BJ274" s="20" t="s">
        <v>80</v>
      </c>
      <c r="BK274" s="211">
        <f>ROUND(I274*H274,2)</f>
        <v>0</v>
      </c>
      <c r="BL274" s="20" t="s">
        <v>285</v>
      </c>
      <c r="BM274" s="210" t="s">
        <v>927</v>
      </c>
    </row>
    <row r="275" s="2" customFormat="1">
      <c r="A275" s="41"/>
      <c r="B275" s="42"/>
      <c r="C275" s="43"/>
      <c r="D275" s="225" t="s">
        <v>202</v>
      </c>
      <c r="E275" s="43"/>
      <c r="F275" s="226" t="s">
        <v>421</v>
      </c>
      <c r="G275" s="43"/>
      <c r="H275" s="43"/>
      <c r="I275" s="227"/>
      <c r="J275" s="43"/>
      <c r="K275" s="43"/>
      <c r="L275" s="47"/>
      <c r="M275" s="228"/>
      <c r="N275" s="229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202</v>
      </c>
      <c r="AU275" s="20" t="s">
        <v>82</v>
      </c>
    </row>
    <row r="276" s="13" customFormat="1">
      <c r="A276" s="13"/>
      <c r="B276" s="230"/>
      <c r="C276" s="231"/>
      <c r="D276" s="232" t="s">
        <v>208</v>
      </c>
      <c r="E276" s="233" t="s">
        <v>19</v>
      </c>
      <c r="F276" s="234" t="s">
        <v>294</v>
      </c>
      <c r="G276" s="231"/>
      <c r="H276" s="233" t="s">
        <v>19</v>
      </c>
      <c r="I276" s="235"/>
      <c r="J276" s="231"/>
      <c r="K276" s="231"/>
      <c r="L276" s="236"/>
      <c r="M276" s="237"/>
      <c r="N276" s="238"/>
      <c r="O276" s="238"/>
      <c r="P276" s="238"/>
      <c r="Q276" s="238"/>
      <c r="R276" s="238"/>
      <c r="S276" s="238"/>
      <c r="T276" s="23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0" t="s">
        <v>208</v>
      </c>
      <c r="AU276" s="240" t="s">
        <v>82</v>
      </c>
      <c r="AV276" s="13" t="s">
        <v>80</v>
      </c>
      <c r="AW276" s="13" t="s">
        <v>33</v>
      </c>
      <c r="AX276" s="13" t="s">
        <v>72</v>
      </c>
      <c r="AY276" s="240" t="s">
        <v>130</v>
      </c>
    </row>
    <row r="277" s="14" customFormat="1">
      <c r="A277" s="14"/>
      <c r="B277" s="241"/>
      <c r="C277" s="242"/>
      <c r="D277" s="232" t="s">
        <v>208</v>
      </c>
      <c r="E277" s="243" t="s">
        <v>19</v>
      </c>
      <c r="F277" s="244" t="s">
        <v>928</v>
      </c>
      <c r="G277" s="242"/>
      <c r="H277" s="245">
        <v>93.659000000000006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1" t="s">
        <v>208</v>
      </c>
      <c r="AU277" s="251" t="s">
        <v>82</v>
      </c>
      <c r="AV277" s="14" t="s">
        <v>82</v>
      </c>
      <c r="AW277" s="14" t="s">
        <v>33</v>
      </c>
      <c r="AX277" s="14" t="s">
        <v>72</v>
      </c>
      <c r="AY277" s="251" t="s">
        <v>130</v>
      </c>
    </row>
    <row r="278" s="14" customFormat="1">
      <c r="A278" s="14"/>
      <c r="B278" s="241"/>
      <c r="C278" s="242"/>
      <c r="D278" s="232" t="s">
        <v>208</v>
      </c>
      <c r="E278" s="243" t="s">
        <v>19</v>
      </c>
      <c r="F278" s="244" t="s">
        <v>929</v>
      </c>
      <c r="G278" s="242"/>
      <c r="H278" s="245">
        <v>8.8829999999999991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1" t="s">
        <v>208</v>
      </c>
      <c r="AU278" s="251" t="s">
        <v>82</v>
      </c>
      <c r="AV278" s="14" t="s">
        <v>82</v>
      </c>
      <c r="AW278" s="14" t="s">
        <v>33</v>
      </c>
      <c r="AX278" s="14" t="s">
        <v>72</v>
      </c>
      <c r="AY278" s="251" t="s">
        <v>130</v>
      </c>
    </row>
    <row r="279" s="15" customFormat="1">
      <c r="A279" s="15"/>
      <c r="B279" s="252"/>
      <c r="C279" s="253"/>
      <c r="D279" s="232" t="s">
        <v>208</v>
      </c>
      <c r="E279" s="254" t="s">
        <v>19</v>
      </c>
      <c r="F279" s="255" t="s">
        <v>212</v>
      </c>
      <c r="G279" s="253"/>
      <c r="H279" s="256">
        <v>102.542</v>
      </c>
      <c r="I279" s="257"/>
      <c r="J279" s="253"/>
      <c r="K279" s="253"/>
      <c r="L279" s="258"/>
      <c r="M279" s="259"/>
      <c r="N279" s="260"/>
      <c r="O279" s="260"/>
      <c r="P279" s="260"/>
      <c r="Q279" s="260"/>
      <c r="R279" s="260"/>
      <c r="S279" s="260"/>
      <c r="T279" s="261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2" t="s">
        <v>208</v>
      </c>
      <c r="AU279" s="262" t="s">
        <v>82</v>
      </c>
      <c r="AV279" s="15" t="s">
        <v>144</v>
      </c>
      <c r="AW279" s="15" t="s">
        <v>33</v>
      </c>
      <c r="AX279" s="15" t="s">
        <v>80</v>
      </c>
      <c r="AY279" s="262" t="s">
        <v>130</v>
      </c>
    </row>
    <row r="280" s="2" customFormat="1" ht="24.15" customHeight="1">
      <c r="A280" s="41"/>
      <c r="B280" s="42"/>
      <c r="C280" s="199" t="s">
        <v>448</v>
      </c>
      <c r="D280" s="199" t="s">
        <v>131</v>
      </c>
      <c r="E280" s="200" t="s">
        <v>425</v>
      </c>
      <c r="F280" s="201" t="s">
        <v>426</v>
      </c>
      <c r="G280" s="202" t="s">
        <v>199</v>
      </c>
      <c r="H280" s="203">
        <v>104.76600000000001</v>
      </c>
      <c r="I280" s="204"/>
      <c r="J280" s="205">
        <f>ROUND(I280*H280,2)</f>
        <v>0</v>
      </c>
      <c r="K280" s="201" t="s">
        <v>200</v>
      </c>
      <c r="L280" s="47"/>
      <c r="M280" s="206" t="s">
        <v>19</v>
      </c>
      <c r="N280" s="207" t="s">
        <v>43</v>
      </c>
      <c r="O280" s="87"/>
      <c r="P280" s="208">
        <f>O280*H280</f>
        <v>0</v>
      </c>
      <c r="Q280" s="208">
        <v>0.00093999999999999997</v>
      </c>
      <c r="R280" s="208">
        <f>Q280*H280</f>
        <v>0.098480040000000005</v>
      </c>
      <c r="S280" s="208">
        <v>0</v>
      </c>
      <c r="T280" s="209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0" t="s">
        <v>285</v>
      </c>
      <c r="AT280" s="210" t="s">
        <v>131</v>
      </c>
      <c r="AU280" s="210" t="s">
        <v>82</v>
      </c>
      <c r="AY280" s="20" t="s">
        <v>130</v>
      </c>
      <c r="BE280" s="211">
        <f>IF(N280="základní",J280,0)</f>
        <v>0</v>
      </c>
      <c r="BF280" s="211">
        <f>IF(N280="snížená",J280,0)</f>
        <v>0</v>
      </c>
      <c r="BG280" s="211">
        <f>IF(N280="zákl. přenesená",J280,0)</f>
        <v>0</v>
      </c>
      <c r="BH280" s="211">
        <f>IF(N280="sníž. přenesená",J280,0)</f>
        <v>0</v>
      </c>
      <c r="BI280" s="211">
        <f>IF(N280="nulová",J280,0)</f>
        <v>0</v>
      </c>
      <c r="BJ280" s="20" t="s">
        <v>80</v>
      </c>
      <c r="BK280" s="211">
        <f>ROUND(I280*H280,2)</f>
        <v>0</v>
      </c>
      <c r="BL280" s="20" t="s">
        <v>285</v>
      </c>
      <c r="BM280" s="210" t="s">
        <v>930</v>
      </c>
    </row>
    <row r="281" s="2" customFormat="1">
      <c r="A281" s="41"/>
      <c r="B281" s="42"/>
      <c r="C281" s="43"/>
      <c r="D281" s="225" t="s">
        <v>202</v>
      </c>
      <c r="E281" s="43"/>
      <c r="F281" s="226" t="s">
        <v>428</v>
      </c>
      <c r="G281" s="43"/>
      <c r="H281" s="43"/>
      <c r="I281" s="227"/>
      <c r="J281" s="43"/>
      <c r="K281" s="43"/>
      <c r="L281" s="47"/>
      <c r="M281" s="228"/>
      <c r="N281" s="229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202</v>
      </c>
      <c r="AU281" s="20" t="s">
        <v>82</v>
      </c>
    </row>
    <row r="282" s="13" customFormat="1">
      <c r="A282" s="13"/>
      <c r="B282" s="230"/>
      <c r="C282" s="231"/>
      <c r="D282" s="232" t="s">
        <v>208</v>
      </c>
      <c r="E282" s="233" t="s">
        <v>19</v>
      </c>
      <c r="F282" s="234" t="s">
        <v>294</v>
      </c>
      <c r="G282" s="231"/>
      <c r="H282" s="233" t="s">
        <v>19</v>
      </c>
      <c r="I282" s="235"/>
      <c r="J282" s="231"/>
      <c r="K282" s="231"/>
      <c r="L282" s="236"/>
      <c r="M282" s="237"/>
      <c r="N282" s="238"/>
      <c r="O282" s="238"/>
      <c r="P282" s="238"/>
      <c r="Q282" s="238"/>
      <c r="R282" s="238"/>
      <c r="S282" s="238"/>
      <c r="T282" s="23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0" t="s">
        <v>208</v>
      </c>
      <c r="AU282" s="240" t="s">
        <v>82</v>
      </c>
      <c r="AV282" s="13" t="s">
        <v>80</v>
      </c>
      <c r="AW282" s="13" t="s">
        <v>33</v>
      </c>
      <c r="AX282" s="13" t="s">
        <v>72</v>
      </c>
      <c r="AY282" s="240" t="s">
        <v>130</v>
      </c>
    </row>
    <row r="283" s="14" customFormat="1">
      <c r="A283" s="14"/>
      <c r="B283" s="241"/>
      <c r="C283" s="242"/>
      <c r="D283" s="232" t="s">
        <v>208</v>
      </c>
      <c r="E283" s="243" t="s">
        <v>19</v>
      </c>
      <c r="F283" s="244" t="s">
        <v>925</v>
      </c>
      <c r="G283" s="242"/>
      <c r="H283" s="245">
        <v>86.013000000000005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1" t="s">
        <v>208</v>
      </c>
      <c r="AU283" s="251" t="s">
        <v>82</v>
      </c>
      <c r="AV283" s="14" t="s">
        <v>82</v>
      </c>
      <c r="AW283" s="14" t="s">
        <v>33</v>
      </c>
      <c r="AX283" s="14" t="s">
        <v>72</v>
      </c>
      <c r="AY283" s="251" t="s">
        <v>130</v>
      </c>
    </row>
    <row r="284" s="14" customFormat="1">
      <c r="A284" s="14"/>
      <c r="B284" s="241"/>
      <c r="C284" s="242"/>
      <c r="D284" s="232" t="s">
        <v>208</v>
      </c>
      <c r="E284" s="243" t="s">
        <v>19</v>
      </c>
      <c r="F284" s="244" t="s">
        <v>926</v>
      </c>
      <c r="G284" s="242"/>
      <c r="H284" s="245">
        <v>18.753</v>
      </c>
      <c r="I284" s="246"/>
      <c r="J284" s="242"/>
      <c r="K284" s="242"/>
      <c r="L284" s="247"/>
      <c r="M284" s="248"/>
      <c r="N284" s="249"/>
      <c r="O284" s="249"/>
      <c r="P284" s="249"/>
      <c r="Q284" s="249"/>
      <c r="R284" s="249"/>
      <c r="S284" s="249"/>
      <c r="T284" s="25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1" t="s">
        <v>208</v>
      </c>
      <c r="AU284" s="251" t="s">
        <v>82</v>
      </c>
      <c r="AV284" s="14" t="s">
        <v>82</v>
      </c>
      <c r="AW284" s="14" t="s">
        <v>33</v>
      </c>
      <c r="AX284" s="14" t="s">
        <v>72</v>
      </c>
      <c r="AY284" s="251" t="s">
        <v>130</v>
      </c>
    </row>
    <row r="285" s="15" customFormat="1">
      <c r="A285" s="15"/>
      <c r="B285" s="252"/>
      <c r="C285" s="253"/>
      <c r="D285" s="232" t="s">
        <v>208</v>
      </c>
      <c r="E285" s="254" t="s">
        <v>19</v>
      </c>
      <c r="F285" s="255" t="s">
        <v>212</v>
      </c>
      <c r="G285" s="253"/>
      <c r="H285" s="256">
        <v>104.76600000000001</v>
      </c>
      <c r="I285" s="257"/>
      <c r="J285" s="253"/>
      <c r="K285" s="253"/>
      <c r="L285" s="258"/>
      <c r="M285" s="259"/>
      <c r="N285" s="260"/>
      <c r="O285" s="260"/>
      <c r="P285" s="260"/>
      <c r="Q285" s="260"/>
      <c r="R285" s="260"/>
      <c r="S285" s="260"/>
      <c r="T285" s="261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2" t="s">
        <v>208</v>
      </c>
      <c r="AU285" s="262" t="s">
        <v>82</v>
      </c>
      <c r="AV285" s="15" t="s">
        <v>144</v>
      </c>
      <c r="AW285" s="15" t="s">
        <v>33</v>
      </c>
      <c r="AX285" s="15" t="s">
        <v>80</v>
      </c>
      <c r="AY285" s="262" t="s">
        <v>130</v>
      </c>
    </row>
    <row r="286" s="2" customFormat="1" ht="24.15" customHeight="1">
      <c r="A286" s="41"/>
      <c r="B286" s="42"/>
      <c r="C286" s="199" t="s">
        <v>454</v>
      </c>
      <c r="D286" s="199" t="s">
        <v>131</v>
      </c>
      <c r="E286" s="200" t="s">
        <v>430</v>
      </c>
      <c r="F286" s="201" t="s">
        <v>431</v>
      </c>
      <c r="G286" s="202" t="s">
        <v>199</v>
      </c>
      <c r="H286" s="203">
        <v>141.49000000000001</v>
      </c>
      <c r="I286" s="204"/>
      <c r="J286" s="205">
        <f>ROUND(I286*H286,2)</f>
        <v>0</v>
      </c>
      <c r="K286" s="201" t="s">
        <v>200</v>
      </c>
      <c r="L286" s="47"/>
      <c r="M286" s="206" t="s">
        <v>19</v>
      </c>
      <c r="N286" s="207" t="s">
        <v>43</v>
      </c>
      <c r="O286" s="87"/>
      <c r="P286" s="208">
        <f>O286*H286</f>
        <v>0</v>
      </c>
      <c r="Q286" s="208">
        <v>0.00050000000000000001</v>
      </c>
      <c r="R286" s="208">
        <f>Q286*H286</f>
        <v>0.070745000000000002</v>
      </c>
      <c r="S286" s="208">
        <v>0</v>
      </c>
      <c r="T286" s="209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0" t="s">
        <v>285</v>
      </c>
      <c r="AT286" s="210" t="s">
        <v>131</v>
      </c>
      <c r="AU286" s="210" t="s">
        <v>82</v>
      </c>
      <c r="AY286" s="20" t="s">
        <v>130</v>
      </c>
      <c r="BE286" s="211">
        <f>IF(N286="základní",J286,0)</f>
        <v>0</v>
      </c>
      <c r="BF286" s="211">
        <f>IF(N286="snížená",J286,0)</f>
        <v>0</v>
      </c>
      <c r="BG286" s="211">
        <f>IF(N286="zákl. přenesená",J286,0)</f>
        <v>0</v>
      </c>
      <c r="BH286" s="211">
        <f>IF(N286="sníž. přenesená",J286,0)</f>
        <v>0</v>
      </c>
      <c r="BI286" s="211">
        <f>IF(N286="nulová",J286,0)</f>
        <v>0</v>
      </c>
      <c r="BJ286" s="20" t="s">
        <v>80</v>
      </c>
      <c r="BK286" s="211">
        <f>ROUND(I286*H286,2)</f>
        <v>0</v>
      </c>
      <c r="BL286" s="20" t="s">
        <v>285</v>
      </c>
      <c r="BM286" s="210" t="s">
        <v>931</v>
      </c>
    </row>
    <row r="287" s="2" customFormat="1">
      <c r="A287" s="41"/>
      <c r="B287" s="42"/>
      <c r="C287" s="43"/>
      <c r="D287" s="225" t="s">
        <v>202</v>
      </c>
      <c r="E287" s="43"/>
      <c r="F287" s="226" t="s">
        <v>433</v>
      </c>
      <c r="G287" s="43"/>
      <c r="H287" s="43"/>
      <c r="I287" s="227"/>
      <c r="J287" s="43"/>
      <c r="K287" s="43"/>
      <c r="L287" s="47"/>
      <c r="M287" s="228"/>
      <c r="N287" s="229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202</v>
      </c>
      <c r="AU287" s="20" t="s">
        <v>82</v>
      </c>
    </row>
    <row r="288" s="13" customFormat="1">
      <c r="A288" s="13"/>
      <c r="B288" s="230"/>
      <c r="C288" s="231"/>
      <c r="D288" s="232" t="s">
        <v>208</v>
      </c>
      <c r="E288" s="233" t="s">
        <v>19</v>
      </c>
      <c r="F288" s="234" t="s">
        <v>294</v>
      </c>
      <c r="G288" s="231"/>
      <c r="H288" s="233" t="s">
        <v>19</v>
      </c>
      <c r="I288" s="235"/>
      <c r="J288" s="231"/>
      <c r="K288" s="231"/>
      <c r="L288" s="236"/>
      <c r="M288" s="237"/>
      <c r="N288" s="238"/>
      <c r="O288" s="238"/>
      <c r="P288" s="238"/>
      <c r="Q288" s="238"/>
      <c r="R288" s="238"/>
      <c r="S288" s="238"/>
      <c r="T288" s="23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0" t="s">
        <v>208</v>
      </c>
      <c r="AU288" s="240" t="s">
        <v>82</v>
      </c>
      <c r="AV288" s="13" t="s">
        <v>80</v>
      </c>
      <c r="AW288" s="13" t="s">
        <v>33</v>
      </c>
      <c r="AX288" s="13" t="s">
        <v>72</v>
      </c>
      <c r="AY288" s="240" t="s">
        <v>130</v>
      </c>
    </row>
    <row r="289" s="14" customFormat="1">
      <c r="A289" s="14"/>
      <c r="B289" s="241"/>
      <c r="C289" s="242"/>
      <c r="D289" s="232" t="s">
        <v>208</v>
      </c>
      <c r="E289" s="243" t="s">
        <v>19</v>
      </c>
      <c r="F289" s="244" t="s">
        <v>932</v>
      </c>
      <c r="G289" s="242"/>
      <c r="H289" s="245">
        <v>109.90600000000001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1" t="s">
        <v>208</v>
      </c>
      <c r="AU289" s="251" t="s">
        <v>82</v>
      </c>
      <c r="AV289" s="14" t="s">
        <v>82</v>
      </c>
      <c r="AW289" s="14" t="s">
        <v>33</v>
      </c>
      <c r="AX289" s="14" t="s">
        <v>72</v>
      </c>
      <c r="AY289" s="251" t="s">
        <v>130</v>
      </c>
    </row>
    <row r="290" s="14" customFormat="1">
      <c r="A290" s="14"/>
      <c r="B290" s="241"/>
      <c r="C290" s="242"/>
      <c r="D290" s="232" t="s">
        <v>208</v>
      </c>
      <c r="E290" s="243" t="s">
        <v>19</v>
      </c>
      <c r="F290" s="244" t="s">
        <v>933</v>
      </c>
      <c r="G290" s="242"/>
      <c r="H290" s="245">
        <v>31.584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1" t="s">
        <v>208</v>
      </c>
      <c r="AU290" s="251" t="s">
        <v>82</v>
      </c>
      <c r="AV290" s="14" t="s">
        <v>82</v>
      </c>
      <c r="AW290" s="14" t="s">
        <v>33</v>
      </c>
      <c r="AX290" s="14" t="s">
        <v>72</v>
      </c>
      <c r="AY290" s="251" t="s">
        <v>130</v>
      </c>
    </row>
    <row r="291" s="15" customFormat="1">
      <c r="A291" s="15"/>
      <c r="B291" s="252"/>
      <c r="C291" s="253"/>
      <c r="D291" s="232" t="s">
        <v>208</v>
      </c>
      <c r="E291" s="254" t="s">
        <v>19</v>
      </c>
      <c r="F291" s="255" t="s">
        <v>212</v>
      </c>
      <c r="G291" s="253"/>
      <c r="H291" s="256">
        <v>141.49000000000001</v>
      </c>
      <c r="I291" s="257"/>
      <c r="J291" s="253"/>
      <c r="K291" s="253"/>
      <c r="L291" s="258"/>
      <c r="M291" s="259"/>
      <c r="N291" s="260"/>
      <c r="O291" s="260"/>
      <c r="P291" s="260"/>
      <c r="Q291" s="260"/>
      <c r="R291" s="260"/>
      <c r="S291" s="260"/>
      <c r="T291" s="261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2" t="s">
        <v>208</v>
      </c>
      <c r="AU291" s="262" t="s">
        <v>82</v>
      </c>
      <c r="AV291" s="15" t="s">
        <v>144</v>
      </c>
      <c r="AW291" s="15" t="s">
        <v>33</v>
      </c>
      <c r="AX291" s="15" t="s">
        <v>80</v>
      </c>
      <c r="AY291" s="262" t="s">
        <v>130</v>
      </c>
    </row>
    <row r="292" s="2" customFormat="1" ht="21.75" customHeight="1">
      <c r="A292" s="41"/>
      <c r="B292" s="42"/>
      <c r="C292" s="199" t="s">
        <v>459</v>
      </c>
      <c r="D292" s="199" t="s">
        <v>131</v>
      </c>
      <c r="E292" s="200" t="s">
        <v>437</v>
      </c>
      <c r="F292" s="201" t="s">
        <v>438</v>
      </c>
      <c r="G292" s="202" t="s">
        <v>162</v>
      </c>
      <c r="H292" s="203">
        <v>8</v>
      </c>
      <c r="I292" s="204"/>
      <c r="J292" s="205">
        <f>ROUND(I292*H292,2)</f>
        <v>0</v>
      </c>
      <c r="K292" s="201" t="s">
        <v>19</v>
      </c>
      <c r="L292" s="47"/>
      <c r="M292" s="206" t="s">
        <v>19</v>
      </c>
      <c r="N292" s="207" t="s">
        <v>43</v>
      </c>
      <c r="O292" s="87"/>
      <c r="P292" s="208">
        <f>O292*H292</f>
        <v>0</v>
      </c>
      <c r="Q292" s="208">
        <v>0</v>
      </c>
      <c r="R292" s="208">
        <f>Q292*H292</f>
        <v>0</v>
      </c>
      <c r="S292" s="208">
        <v>0</v>
      </c>
      <c r="T292" s="209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0" t="s">
        <v>285</v>
      </c>
      <c r="AT292" s="210" t="s">
        <v>131</v>
      </c>
      <c r="AU292" s="210" t="s">
        <v>82</v>
      </c>
      <c r="AY292" s="20" t="s">
        <v>130</v>
      </c>
      <c r="BE292" s="211">
        <f>IF(N292="základní",J292,0)</f>
        <v>0</v>
      </c>
      <c r="BF292" s="211">
        <f>IF(N292="snížená",J292,0)</f>
        <v>0</v>
      </c>
      <c r="BG292" s="211">
        <f>IF(N292="zákl. přenesená",J292,0)</f>
        <v>0</v>
      </c>
      <c r="BH292" s="211">
        <f>IF(N292="sníž. přenesená",J292,0)</f>
        <v>0</v>
      </c>
      <c r="BI292" s="211">
        <f>IF(N292="nulová",J292,0)</f>
        <v>0</v>
      </c>
      <c r="BJ292" s="20" t="s">
        <v>80</v>
      </c>
      <c r="BK292" s="211">
        <f>ROUND(I292*H292,2)</f>
        <v>0</v>
      </c>
      <c r="BL292" s="20" t="s">
        <v>285</v>
      </c>
      <c r="BM292" s="210" t="s">
        <v>934</v>
      </c>
    </row>
    <row r="293" s="13" customFormat="1">
      <c r="A293" s="13"/>
      <c r="B293" s="230"/>
      <c r="C293" s="231"/>
      <c r="D293" s="232" t="s">
        <v>208</v>
      </c>
      <c r="E293" s="233" t="s">
        <v>19</v>
      </c>
      <c r="F293" s="234" t="s">
        <v>294</v>
      </c>
      <c r="G293" s="231"/>
      <c r="H293" s="233" t="s">
        <v>19</v>
      </c>
      <c r="I293" s="235"/>
      <c r="J293" s="231"/>
      <c r="K293" s="231"/>
      <c r="L293" s="236"/>
      <c r="M293" s="237"/>
      <c r="N293" s="238"/>
      <c r="O293" s="238"/>
      <c r="P293" s="238"/>
      <c r="Q293" s="238"/>
      <c r="R293" s="238"/>
      <c r="S293" s="238"/>
      <c r="T293" s="23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0" t="s">
        <v>208</v>
      </c>
      <c r="AU293" s="240" t="s">
        <v>82</v>
      </c>
      <c r="AV293" s="13" t="s">
        <v>80</v>
      </c>
      <c r="AW293" s="13" t="s">
        <v>33</v>
      </c>
      <c r="AX293" s="13" t="s">
        <v>72</v>
      </c>
      <c r="AY293" s="240" t="s">
        <v>130</v>
      </c>
    </row>
    <row r="294" s="14" customFormat="1">
      <c r="A294" s="14"/>
      <c r="B294" s="241"/>
      <c r="C294" s="242"/>
      <c r="D294" s="232" t="s">
        <v>208</v>
      </c>
      <c r="E294" s="243" t="s">
        <v>19</v>
      </c>
      <c r="F294" s="244" t="s">
        <v>935</v>
      </c>
      <c r="G294" s="242"/>
      <c r="H294" s="245">
        <v>8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1" t="s">
        <v>208</v>
      </c>
      <c r="AU294" s="251" t="s">
        <v>82</v>
      </c>
      <c r="AV294" s="14" t="s">
        <v>82</v>
      </c>
      <c r="AW294" s="14" t="s">
        <v>33</v>
      </c>
      <c r="AX294" s="14" t="s">
        <v>72</v>
      </c>
      <c r="AY294" s="251" t="s">
        <v>130</v>
      </c>
    </row>
    <row r="295" s="15" customFormat="1">
      <c r="A295" s="15"/>
      <c r="B295" s="252"/>
      <c r="C295" s="253"/>
      <c r="D295" s="232" t="s">
        <v>208</v>
      </c>
      <c r="E295" s="254" t="s">
        <v>19</v>
      </c>
      <c r="F295" s="255" t="s">
        <v>212</v>
      </c>
      <c r="G295" s="253"/>
      <c r="H295" s="256">
        <v>8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2" t="s">
        <v>208</v>
      </c>
      <c r="AU295" s="262" t="s">
        <v>82</v>
      </c>
      <c r="AV295" s="15" t="s">
        <v>144</v>
      </c>
      <c r="AW295" s="15" t="s">
        <v>33</v>
      </c>
      <c r="AX295" s="15" t="s">
        <v>80</v>
      </c>
      <c r="AY295" s="262" t="s">
        <v>130</v>
      </c>
    </row>
    <row r="296" s="2" customFormat="1" ht="24.15" customHeight="1">
      <c r="A296" s="41"/>
      <c r="B296" s="42"/>
      <c r="C296" s="199" t="s">
        <v>466</v>
      </c>
      <c r="D296" s="199" t="s">
        <v>131</v>
      </c>
      <c r="E296" s="200" t="s">
        <v>762</v>
      </c>
      <c r="F296" s="201" t="s">
        <v>763</v>
      </c>
      <c r="G296" s="202" t="s">
        <v>443</v>
      </c>
      <c r="H296" s="284"/>
      <c r="I296" s="204"/>
      <c r="J296" s="205">
        <f>ROUND(I296*H296,2)</f>
        <v>0</v>
      </c>
      <c r="K296" s="201" t="s">
        <v>200</v>
      </c>
      <c r="L296" s="47"/>
      <c r="M296" s="206" t="s">
        <v>19</v>
      </c>
      <c r="N296" s="207" t="s">
        <v>43</v>
      </c>
      <c r="O296" s="87"/>
      <c r="P296" s="208">
        <f>O296*H296</f>
        <v>0</v>
      </c>
      <c r="Q296" s="208">
        <v>0</v>
      </c>
      <c r="R296" s="208">
        <f>Q296*H296</f>
        <v>0</v>
      </c>
      <c r="S296" s="208">
        <v>0</v>
      </c>
      <c r="T296" s="209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0" t="s">
        <v>285</v>
      </c>
      <c r="AT296" s="210" t="s">
        <v>131</v>
      </c>
      <c r="AU296" s="210" t="s">
        <v>82</v>
      </c>
      <c r="AY296" s="20" t="s">
        <v>130</v>
      </c>
      <c r="BE296" s="211">
        <f>IF(N296="základní",J296,0)</f>
        <v>0</v>
      </c>
      <c r="BF296" s="211">
        <f>IF(N296="snížená",J296,0)</f>
        <v>0</v>
      </c>
      <c r="BG296" s="211">
        <f>IF(N296="zákl. přenesená",J296,0)</f>
        <v>0</v>
      </c>
      <c r="BH296" s="211">
        <f>IF(N296="sníž. přenesená",J296,0)</f>
        <v>0</v>
      </c>
      <c r="BI296" s="211">
        <f>IF(N296="nulová",J296,0)</f>
        <v>0</v>
      </c>
      <c r="BJ296" s="20" t="s">
        <v>80</v>
      </c>
      <c r="BK296" s="211">
        <f>ROUND(I296*H296,2)</f>
        <v>0</v>
      </c>
      <c r="BL296" s="20" t="s">
        <v>285</v>
      </c>
      <c r="BM296" s="210" t="s">
        <v>936</v>
      </c>
    </row>
    <row r="297" s="2" customFormat="1">
      <c r="A297" s="41"/>
      <c r="B297" s="42"/>
      <c r="C297" s="43"/>
      <c r="D297" s="225" t="s">
        <v>202</v>
      </c>
      <c r="E297" s="43"/>
      <c r="F297" s="226" t="s">
        <v>765</v>
      </c>
      <c r="G297" s="43"/>
      <c r="H297" s="43"/>
      <c r="I297" s="227"/>
      <c r="J297" s="43"/>
      <c r="K297" s="43"/>
      <c r="L297" s="47"/>
      <c r="M297" s="228"/>
      <c r="N297" s="229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202</v>
      </c>
      <c r="AU297" s="20" t="s">
        <v>82</v>
      </c>
    </row>
    <row r="298" s="11" customFormat="1" ht="22.8" customHeight="1">
      <c r="A298" s="11"/>
      <c r="B298" s="185"/>
      <c r="C298" s="186"/>
      <c r="D298" s="187" t="s">
        <v>71</v>
      </c>
      <c r="E298" s="223" t="s">
        <v>446</v>
      </c>
      <c r="F298" s="223" t="s">
        <v>447</v>
      </c>
      <c r="G298" s="186"/>
      <c r="H298" s="186"/>
      <c r="I298" s="189"/>
      <c r="J298" s="224">
        <f>BK298</f>
        <v>0</v>
      </c>
      <c r="K298" s="186"/>
      <c r="L298" s="191"/>
      <c r="M298" s="192"/>
      <c r="N298" s="193"/>
      <c r="O298" s="193"/>
      <c r="P298" s="194">
        <f>SUM(P299:P361)</f>
        <v>0</v>
      </c>
      <c r="Q298" s="193"/>
      <c r="R298" s="194">
        <f>SUM(R299:R361)</f>
        <v>2.1874672999999998</v>
      </c>
      <c r="S298" s="193"/>
      <c r="T298" s="195">
        <f>SUM(T299:T361)</f>
        <v>0</v>
      </c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R298" s="196" t="s">
        <v>82</v>
      </c>
      <c r="AT298" s="197" t="s">
        <v>71</v>
      </c>
      <c r="AU298" s="197" t="s">
        <v>80</v>
      </c>
      <c r="AY298" s="196" t="s">
        <v>130</v>
      </c>
      <c r="BK298" s="198">
        <f>SUM(BK299:BK361)</f>
        <v>0</v>
      </c>
    </row>
    <row r="299" s="2" customFormat="1" ht="24.15" customHeight="1">
      <c r="A299" s="41"/>
      <c r="B299" s="42"/>
      <c r="C299" s="199" t="s">
        <v>471</v>
      </c>
      <c r="D299" s="199" t="s">
        <v>131</v>
      </c>
      <c r="E299" s="200" t="s">
        <v>449</v>
      </c>
      <c r="F299" s="201" t="s">
        <v>450</v>
      </c>
      <c r="G299" s="202" t="s">
        <v>199</v>
      </c>
      <c r="H299" s="203">
        <v>41.094999999999999</v>
      </c>
      <c r="I299" s="204"/>
      <c r="J299" s="205">
        <f>ROUND(I299*H299,2)</f>
        <v>0</v>
      </c>
      <c r="K299" s="201" t="s">
        <v>200</v>
      </c>
      <c r="L299" s="47"/>
      <c r="M299" s="206" t="s">
        <v>19</v>
      </c>
      <c r="N299" s="207" t="s">
        <v>43</v>
      </c>
      <c r="O299" s="87"/>
      <c r="P299" s="208">
        <f>O299*H299</f>
        <v>0</v>
      </c>
      <c r="Q299" s="208">
        <v>0.0061199999999999996</v>
      </c>
      <c r="R299" s="208">
        <f>Q299*H299</f>
        <v>0.25150139999999999</v>
      </c>
      <c r="S299" s="208">
        <v>0</v>
      </c>
      <c r="T299" s="209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0" t="s">
        <v>285</v>
      </c>
      <c r="AT299" s="210" t="s">
        <v>131</v>
      </c>
      <c r="AU299" s="210" t="s">
        <v>82</v>
      </c>
      <c r="AY299" s="20" t="s">
        <v>130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20" t="s">
        <v>80</v>
      </c>
      <c r="BK299" s="211">
        <f>ROUND(I299*H299,2)</f>
        <v>0</v>
      </c>
      <c r="BL299" s="20" t="s">
        <v>285</v>
      </c>
      <c r="BM299" s="210" t="s">
        <v>937</v>
      </c>
    </row>
    <row r="300" s="2" customFormat="1">
      <c r="A300" s="41"/>
      <c r="B300" s="42"/>
      <c r="C300" s="43"/>
      <c r="D300" s="225" t="s">
        <v>202</v>
      </c>
      <c r="E300" s="43"/>
      <c r="F300" s="226" t="s">
        <v>452</v>
      </c>
      <c r="G300" s="43"/>
      <c r="H300" s="43"/>
      <c r="I300" s="227"/>
      <c r="J300" s="43"/>
      <c r="K300" s="43"/>
      <c r="L300" s="47"/>
      <c r="M300" s="228"/>
      <c r="N300" s="229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202</v>
      </c>
      <c r="AU300" s="20" t="s">
        <v>82</v>
      </c>
    </row>
    <row r="301" s="13" customFormat="1">
      <c r="A301" s="13"/>
      <c r="B301" s="230"/>
      <c r="C301" s="231"/>
      <c r="D301" s="232" t="s">
        <v>208</v>
      </c>
      <c r="E301" s="233" t="s">
        <v>19</v>
      </c>
      <c r="F301" s="234" t="s">
        <v>209</v>
      </c>
      <c r="G301" s="231"/>
      <c r="H301" s="233" t="s">
        <v>19</v>
      </c>
      <c r="I301" s="235"/>
      <c r="J301" s="231"/>
      <c r="K301" s="231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208</v>
      </c>
      <c r="AU301" s="240" t="s">
        <v>82</v>
      </c>
      <c r="AV301" s="13" t="s">
        <v>80</v>
      </c>
      <c r="AW301" s="13" t="s">
        <v>33</v>
      </c>
      <c r="AX301" s="13" t="s">
        <v>72</v>
      </c>
      <c r="AY301" s="240" t="s">
        <v>130</v>
      </c>
    </row>
    <row r="302" s="13" customFormat="1">
      <c r="A302" s="13"/>
      <c r="B302" s="230"/>
      <c r="C302" s="231"/>
      <c r="D302" s="232" t="s">
        <v>208</v>
      </c>
      <c r="E302" s="233" t="s">
        <v>19</v>
      </c>
      <c r="F302" s="234" t="s">
        <v>294</v>
      </c>
      <c r="G302" s="231"/>
      <c r="H302" s="233" t="s">
        <v>19</v>
      </c>
      <c r="I302" s="235"/>
      <c r="J302" s="231"/>
      <c r="K302" s="231"/>
      <c r="L302" s="236"/>
      <c r="M302" s="237"/>
      <c r="N302" s="238"/>
      <c r="O302" s="238"/>
      <c r="P302" s="238"/>
      <c r="Q302" s="238"/>
      <c r="R302" s="238"/>
      <c r="S302" s="238"/>
      <c r="T302" s="23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0" t="s">
        <v>208</v>
      </c>
      <c r="AU302" s="240" t="s">
        <v>82</v>
      </c>
      <c r="AV302" s="13" t="s">
        <v>80</v>
      </c>
      <c r="AW302" s="13" t="s">
        <v>33</v>
      </c>
      <c r="AX302" s="13" t="s">
        <v>72</v>
      </c>
      <c r="AY302" s="240" t="s">
        <v>130</v>
      </c>
    </row>
    <row r="303" s="14" customFormat="1">
      <c r="A303" s="14"/>
      <c r="B303" s="241"/>
      <c r="C303" s="242"/>
      <c r="D303" s="232" t="s">
        <v>208</v>
      </c>
      <c r="E303" s="243" t="s">
        <v>19</v>
      </c>
      <c r="F303" s="244" t="s">
        <v>938</v>
      </c>
      <c r="G303" s="242"/>
      <c r="H303" s="245">
        <v>41.094999999999999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1" t="s">
        <v>208</v>
      </c>
      <c r="AU303" s="251" t="s">
        <v>82</v>
      </c>
      <c r="AV303" s="14" t="s">
        <v>82</v>
      </c>
      <c r="AW303" s="14" t="s">
        <v>33</v>
      </c>
      <c r="AX303" s="14" t="s">
        <v>72</v>
      </c>
      <c r="AY303" s="251" t="s">
        <v>130</v>
      </c>
    </row>
    <row r="304" s="15" customFormat="1">
      <c r="A304" s="15"/>
      <c r="B304" s="252"/>
      <c r="C304" s="253"/>
      <c r="D304" s="232" t="s">
        <v>208</v>
      </c>
      <c r="E304" s="254" t="s">
        <v>19</v>
      </c>
      <c r="F304" s="255" t="s">
        <v>212</v>
      </c>
      <c r="G304" s="253"/>
      <c r="H304" s="256">
        <v>41.094999999999999</v>
      </c>
      <c r="I304" s="257"/>
      <c r="J304" s="253"/>
      <c r="K304" s="253"/>
      <c r="L304" s="258"/>
      <c r="M304" s="259"/>
      <c r="N304" s="260"/>
      <c r="O304" s="260"/>
      <c r="P304" s="260"/>
      <c r="Q304" s="260"/>
      <c r="R304" s="260"/>
      <c r="S304" s="260"/>
      <c r="T304" s="261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2" t="s">
        <v>208</v>
      </c>
      <c r="AU304" s="262" t="s">
        <v>82</v>
      </c>
      <c r="AV304" s="15" t="s">
        <v>144</v>
      </c>
      <c r="AW304" s="15" t="s">
        <v>33</v>
      </c>
      <c r="AX304" s="15" t="s">
        <v>80</v>
      </c>
      <c r="AY304" s="262" t="s">
        <v>130</v>
      </c>
    </row>
    <row r="305" s="2" customFormat="1" ht="16.5" customHeight="1">
      <c r="A305" s="41"/>
      <c r="B305" s="42"/>
      <c r="C305" s="263" t="s">
        <v>478</v>
      </c>
      <c r="D305" s="263" t="s">
        <v>213</v>
      </c>
      <c r="E305" s="264" t="s">
        <v>455</v>
      </c>
      <c r="F305" s="265" t="s">
        <v>456</v>
      </c>
      <c r="G305" s="266" t="s">
        <v>199</v>
      </c>
      <c r="H305" s="267">
        <v>43.149999999999999</v>
      </c>
      <c r="I305" s="268"/>
      <c r="J305" s="269">
        <f>ROUND(I305*H305,2)</f>
        <v>0</v>
      </c>
      <c r="K305" s="265" t="s">
        <v>200</v>
      </c>
      <c r="L305" s="270"/>
      <c r="M305" s="271" t="s">
        <v>19</v>
      </c>
      <c r="N305" s="272" t="s">
        <v>43</v>
      </c>
      <c r="O305" s="87"/>
      <c r="P305" s="208">
        <f>O305*H305</f>
        <v>0</v>
      </c>
      <c r="Q305" s="208">
        <v>0.0028999999999999998</v>
      </c>
      <c r="R305" s="208">
        <f>Q305*H305</f>
        <v>0.125135</v>
      </c>
      <c r="S305" s="208">
        <v>0</v>
      </c>
      <c r="T305" s="209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0" t="s">
        <v>306</v>
      </c>
      <c r="AT305" s="210" t="s">
        <v>213</v>
      </c>
      <c r="AU305" s="210" t="s">
        <v>82</v>
      </c>
      <c r="AY305" s="20" t="s">
        <v>130</v>
      </c>
      <c r="BE305" s="211">
        <f>IF(N305="základní",J305,0)</f>
        <v>0</v>
      </c>
      <c r="BF305" s="211">
        <f>IF(N305="snížená",J305,0)</f>
        <v>0</v>
      </c>
      <c r="BG305" s="211">
        <f>IF(N305="zákl. přenesená",J305,0)</f>
        <v>0</v>
      </c>
      <c r="BH305" s="211">
        <f>IF(N305="sníž. přenesená",J305,0)</f>
        <v>0</v>
      </c>
      <c r="BI305" s="211">
        <f>IF(N305="nulová",J305,0)</f>
        <v>0</v>
      </c>
      <c r="BJ305" s="20" t="s">
        <v>80</v>
      </c>
      <c r="BK305" s="211">
        <f>ROUND(I305*H305,2)</f>
        <v>0</v>
      </c>
      <c r="BL305" s="20" t="s">
        <v>285</v>
      </c>
      <c r="BM305" s="210" t="s">
        <v>939</v>
      </c>
    </row>
    <row r="306" s="13" customFormat="1">
      <c r="A306" s="13"/>
      <c r="B306" s="230"/>
      <c r="C306" s="231"/>
      <c r="D306" s="232" t="s">
        <v>208</v>
      </c>
      <c r="E306" s="233" t="s">
        <v>19</v>
      </c>
      <c r="F306" s="234" t="s">
        <v>217</v>
      </c>
      <c r="G306" s="231"/>
      <c r="H306" s="233" t="s">
        <v>19</v>
      </c>
      <c r="I306" s="235"/>
      <c r="J306" s="231"/>
      <c r="K306" s="231"/>
      <c r="L306" s="236"/>
      <c r="M306" s="237"/>
      <c r="N306" s="238"/>
      <c r="O306" s="238"/>
      <c r="P306" s="238"/>
      <c r="Q306" s="238"/>
      <c r="R306" s="238"/>
      <c r="S306" s="238"/>
      <c r="T306" s="23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0" t="s">
        <v>208</v>
      </c>
      <c r="AU306" s="240" t="s">
        <v>82</v>
      </c>
      <c r="AV306" s="13" t="s">
        <v>80</v>
      </c>
      <c r="AW306" s="13" t="s">
        <v>33</v>
      </c>
      <c r="AX306" s="13" t="s">
        <v>72</v>
      </c>
      <c r="AY306" s="240" t="s">
        <v>130</v>
      </c>
    </row>
    <row r="307" s="13" customFormat="1">
      <c r="A307" s="13"/>
      <c r="B307" s="230"/>
      <c r="C307" s="231"/>
      <c r="D307" s="232" t="s">
        <v>208</v>
      </c>
      <c r="E307" s="233" t="s">
        <v>19</v>
      </c>
      <c r="F307" s="234" t="s">
        <v>209</v>
      </c>
      <c r="G307" s="231"/>
      <c r="H307" s="233" t="s">
        <v>19</v>
      </c>
      <c r="I307" s="235"/>
      <c r="J307" s="231"/>
      <c r="K307" s="231"/>
      <c r="L307" s="236"/>
      <c r="M307" s="237"/>
      <c r="N307" s="238"/>
      <c r="O307" s="238"/>
      <c r="P307" s="238"/>
      <c r="Q307" s="238"/>
      <c r="R307" s="238"/>
      <c r="S307" s="238"/>
      <c r="T307" s="23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0" t="s">
        <v>208</v>
      </c>
      <c r="AU307" s="240" t="s">
        <v>82</v>
      </c>
      <c r="AV307" s="13" t="s">
        <v>80</v>
      </c>
      <c r="AW307" s="13" t="s">
        <v>33</v>
      </c>
      <c r="AX307" s="13" t="s">
        <v>72</v>
      </c>
      <c r="AY307" s="240" t="s">
        <v>130</v>
      </c>
    </row>
    <row r="308" s="13" customFormat="1">
      <c r="A308" s="13"/>
      <c r="B308" s="230"/>
      <c r="C308" s="231"/>
      <c r="D308" s="232" t="s">
        <v>208</v>
      </c>
      <c r="E308" s="233" t="s">
        <v>19</v>
      </c>
      <c r="F308" s="234" t="s">
        <v>294</v>
      </c>
      <c r="G308" s="231"/>
      <c r="H308" s="233" t="s">
        <v>19</v>
      </c>
      <c r="I308" s="235"/>
      <c r="J308" s="231"/>
      <c r="K308" s="231"/>
      <c r="L308" s="236"/>
      <c r="M308" s="237"/>
      <c r="N308" s="238"/>
      <c r="O308" s="238"/>
      <c r="P308" s="238"/>
      <c r="Q308" s="238"/>
      <c r="R308" s="238"/>
      <c r="S308" s="238"/>
      <c r="T308" s="23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0" t="s">
        <v>208</v>
      </c>
      <c r="AU308" s="240" t="s">
        <v>82</v>
      </c>
      <c r="AV308" s="13" t="s">
        <v>80</v>
      </c>
      <c r="AW308" s="13" t="s">
        <v>33</v>
      </c>
      <c r="AX308" s="13" t="s">
        <v>72</v>
      </c>
      <c r="AY308" s="240" t="s">
        <v>130</v>
      </c>
    </row>
    <row r="309" s="14" customFormat="1">
      <c r="A309" s="14"/>
      <c r="B309" s="241"/>
      <c r="C309" s="242"/>
      <c r="D309" s="232" t="s">
        <v>208</v>
      </c>
      <c r="E309" s="243" t="s">
        <v>19</v>
      </c>
      <c r="F309" s="244" t="s">
        <v>938</v>
      </c>
      <c r="G309" s="242"/>
      <c r="H309" s="245">
        <v>41.094999999999999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1" t="s">
        <v>208</v>
      </c>
      <c r="AU309" s="251" t="s">
        <v>82</v>
      </c>
      <c r="AV309" s="14" t="s">
        <v>82</v>
      </c>
      <c r="AW309" s="14" t="s">
        <v>33</v>
      </c>
      <c r="AX309" s="14" t="s">
        <v>72</v>
      </c>
      <c r="AY309" s="251" t="s">
        <v>130</v>
      </c>
    </row>
    <row r="310" s="15" customFormat="1">
      <c r="A310" s="15"/>
      <c r="B310" s="252"/>
      <c r="C310" s="253"/>
      <c r="D310" s="232" t="s">
        <v>208</v>
      </c>
      <c r="E310" s="254" t="s">
        <v>19</v>
      </c>
      <c r="F310" s="255" t="s">
        <v>212</v>
      </c>
      <c r="G310" s="253"/>
      <c r="H310" s="256">
        <v>41.094999999999999</v>
      </c>
      <c r="I310" s="257"/>
      <c r="J310" s="253"/>
      <c r="K310" s="253"/>
      <c r="L310" s="258"/>
      <c r="M310" s="259"/>
      <c r="N310" s="260"/>
      <c r="O310" s="260"/>
      <c r="P310" s="260"/>
      <c r="Q310" s="260"/>
      <c r="R310" s="260"/>
      <c r="S310" s="260"/>
      <c r="T310" s="261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2" t="s">
        <v>208</v>
      </c>
      <c r="AU310" s="262" t="s">
        <v>82</v>
      </c>
      <c r="AV310" s="15" t="s">
        <v>144</v>
      </c>
      <c r="AW310" s="15" t="s">
        <v>33</v>
      </c>
      <c r="AX310" s="15" t="s">
        <v>80</v>
      </c>
      <c r="AY310" s="262" t="s">
        <v>130</v>
      </c>
    </row>
    <row r="311" s="14" customFormat="1">
      <c r="A311" s="14"/>
      <c r="B311" s="241"/>
      <c r="C311" s="242"/>
      <c r="D311" s="232" t="s">
        <v>208</v>
      </c>
      <c r="E311" s="242"/>
      <c r="F311" s="244" t="s">
        <v>940</v>
      </c>
      <c r="G311" s="242"/>
      <c r="H311" s="245">
        <v>43.149999999999999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1" t="s">
        <v>208</v>
      </c>
      <c r="AU311" s="251" t="s">
        <v>82</v>
      </c>
      <c r="AV311" s="14" t="s">
        <v>82</v>
      </c>
      <c r="AW311" s="14" t="s">
        <v>4</v>
      </c>
      <c r="AX311" s="14" t="s">
        <v>80</v>
      </c>
      <c r="AY311" s="251" t="s">
        <v>130</v>
      </c>
    </row>
    <row r="312" s="2" customFormat="1" ht="24.15" customHeight="1">
      <c r="A312" s="41"/>
      <c r="B312" s="42"/>
      <c r="C312" s="199" t="s">
        <v>483</v>
      </c>
      <c r="D312" s="199" t="s">
        <v>131</v>
      </c>
      <c r="E312" s="200" t="s">
        <v>460</v>
      </c>
      <c r="F312" s="201" t="s">
        <v>461</v>
      </c>
      <c r="G312" s="202" t="s">
        <v>199</v>
      </c>
      <c r="H312" s="203">
        <v>416.00999999999999</v>
      </c>
      <c r="I312" s="204"/>
      <c r="J312" s="205">
        <f>ROUND(I312*H312,2)</f>
        <v>0</v>
      </c>
      <c r="K312" s="201" t="s">
        <v>200</v>
      </c>
      <c r="L312" s="47"/>
      <c r="M312" s="206" t="s">
        <v>19</v>
      </c>
      <c r="N312" s="207" t="s">
        <v>43</v>
      </c>
      <c r="O312" s="87"/>
      <c r="P312" s="208">
        <f>O312*H312</f>
        <v>0</v>
      </c>
      <c r="Q312" s="208">
        <v>0.00058</v>
      </c>
      <c r="R312" s="208">
        <f>Q312*H312</f>
        <v>0.2412858</v>
      </c>
      <c r="S312" s="208">
        <v>0</v>
      </c>
      <c r="T312" s="209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0" t="s">
        <v>285</v>
      </c>
      <c r="AT312" s="210" t="s">
        <v>131</v>
      </c>
      <c r="AU312" s="210" t="s">
        <v>82</v>
      </c>
      <c r="AY312" s="20" t="s">
        <v>130</v>
      </c>
      <c r="BE312" s="211">
        <f>IF(N312="základní",J312,0)</f>
        <v>0</v>
      </c>
      <c r="BF312" s="211">
        <f>IF(N312="snížená",J312,0)</f>
        <v>0</v>
      </c>
      <c r="BG312" s="211">
        <f>IF(N312="zákl. přenesená",J312,0)</f>
        <v>0</v>
      </c>
      <c r="BH312" s="211">
        <f>IF(N312="sníž. přenesená",J312,0)</f>
        <v>0</v>
      </c>
      <c r="BI312" s="211">
        <f>IF(N312="nulová",J312,0)</f>
        <v>0</v>
      </c>
      <c r="BJ312" s="20" t="s">
        <v>80</v>
      </c>
      <c r="BK312" s="211">
        <f>ROUND(I312*H312,2)</f>
        <v>0</v>
      </c>
      <c r="BL312" s="20" t="s">
        <v>285</v>
      </c>
      <c r="BM312" s="210" t="s">
        <v>941</v>
      </c>
    </row>
    <row r="313" s="2" customFormat="1">
      <c r="A313" s="41"/>
      <c r="B313" s="42"/>
      <c r="C313" s="43"/>
      <c r="D313" s="225" t="s">
        <v>202</v>
      </c>
      <c r="E313" s="43"/>
      <c r="F313" s="226" t="s">
        <v>463</v>
      </c>
      <c r="G313" s="43"/>
      <c r="H313" s="43"/>
      <c r="I313" s="227"/>
      <c r="J313" s="43"/>
      <c r="K313" s="43"/>
      <c r="L313" s="47"/>
      <c r="M313" s="228"/>
      <c r="N313" s="229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202</v>
      </c>
      <c r="AU313" s="20" t="s">
        <v>82</v>
      </c>
    </row>
    <row r="314" s="13" customFormat="1">
      <c r="A314" s="13"/>
      <c r="B314" s="230"/>
      <c r="C314" s="231"/>
      <c r="D314" s="232" t="s">
        <v>208</v>
      </c>
      <c r="E314" s="233" t="s">
        <v>19</v>
      </c>
      <c r="F314" s="234" t="s">
        <v>464</v>
      </c>
      <c r="G314" s="231"/>
      <c r="H314" s="233" t="s">
        <v>19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208</v>
      </c>
      <c r="AU314" s="240" t="s">
        <v>82</v>
      </c>
      <c r="AV314" s="13" t="s">
        <v>80</v>
      </c>
      <c r="AW314" s="13" t="s">
        <v>33</v>
      </c>
      <c r="AX314" s="13" t="s">
        <v>72</v>
      </c>
      <c r="AY314" s="240" t="s">
        <v>130</v>
      </c>
    </row>
    <row r="315" s="13" customFormat="1">
      <c r="A315" s="13"/>
      <c r="B315" s="230"/>
      <c r="C315" s="231"/>
      <c r="D315" s="232" t="s">
        <v>208</v>
      </c>
      <c r="E315" s="233" t="s">
        <v>19</v>
      </c>
      <c r="F315" s="234" t="s">
        <v>294</v>
      </c>
      <c r="G315" s="231"/>
      <c r="H315" s="233" t="s">
        <v>19</v>
      </c>
      <c r="I315" s="235"/>
      <c r="J315" s="231"/>
      <c r="K315" s="231"/>
      <c r="L315" s="236"/>
      <c r="M315" s="237"/>
      <c r="N315" s="238"/>
      <c r="O315" s="238"/>
      <c r="P315" s="238"/>
      <c r="Q315" s="238"/>
      <c r="R315" s="238"/>
      <c r="S315" s="238"/>
      <c r="T315" s="23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0" t="s">
        <v>208</v>
      </c>
      <c r="AU315" s="240" t="s">
        <v>82</v>
      </c>
      <c r="AV315" s="13" t="s">
        <v>80</v>
      </c>
      <c r="AW315" s="13" t="s">
        <v>33</v>
      </c>
      <c r="AX315" s="13" t="s">
        <v>72</v>
      </c>
      <c r="AY315" s="240" t="s">
        <v>130</v>
      </c>
    </row>
    <row r="316" s="14" customFormat="1">
      <c r="A316" s="14"/>
      <c r="B316" s="241"/>
      <c r="C316" s="242"/>
      <c r="D316" s="232" t="s">
        <v>208</v>
      </c>
      <c r="E316" s="243" t="s">
        <v>19</v>
      </c>
      <c r="F316" s="244" t="s">
        <v>942</v>
      </c>
      <c r="G316" s="242"/>
      <c r="H316" s="245">
        <v>416.00999999999999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1" t="s">
        <v>208</v>
      </c>
      <c r="AU316" s="251" t="s">
        <v>82</v>
      </c>
      <c r="AV316" s="14" t="s">
        <v>82</v>
      </c>
      <c r="AW316" s="14" t="s">
        <v>33</v>
      </c>
      <c r="AX316" s="14" t="s">
        <v>72</v>
      </c>
      <c r="AY316" s="251" t="s">
        <v>130</v>
      </c>
    </row>
    <row r="317" s="15" customFormat="1">
      <c r="A317" s="15"/>
      <c r="B317" s="252"/>
      <c r="C317" s="253"/>
      <c r="D317" s="232" t="s">
        <v>208</v>
      </c>
      <c r="E317" s="254" t="s">
        <v>19</v>
      </c>
      <c r="F317" s="255" t="s">
        <v>212</v>
      </c>
      <c r="G317" s="253"/>
      <c r="H317" s="256">
        <v>416.00999999999999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2" t="s">
        <v>208</v>
      </c>
      <c r="AU317" s="262" t="s">
        <v>82</v>
      </c>
      <c r="AV317" s="15" t="s">
        <v>144</v>
      </c>
      <c r="AW317" s="15" t="s">
        <v>33</v>
      </c>
      <c r="AX317" s="15" t="s">
        <v>80</v>
      </c>
      <c r="AY317" s="262" t="s">
        <v>130</v>
      </c>
    </row>
    <row r="318" s="2" customFormat="1" ht="24.15" customHeight="1">
      <c r="A318" s="41"/>
      <c r="B318" s="42"/>
      <c r="C318" s="199" t="s">
        <v>489</v>
      </c>
      <c r="D318" s="199" t="s">
        <v>131</v>
      </c>
      <c r="E318" s="200" t="s">
        <v>467</v>
      </c>
      <c r="F318" s="201" t="s">
        <v>468</v>
      </c>
      <c r="G318" s="202" t="s">
        <v>199</v>
      </c>
      <c r="H318" s="203">
        <v>416.00999999999999</v>
      </c>
      <c r="I318" s="204"/>
      <c r="J318" s="205">
        <f>ROUND(I318*H318,2)</f>
        <v>0</v>
      </c>
      <c r="K318" s="201" t="s">
        <v>200</v>
      </c>
      <c r="L318" s="47"/>
      <c r="M318" s="206" t="s">
        <v>19</v>
      </c>
      <c r="N318" s="207" t="s">
        <v>43</v>
      </c>
      <c r="O318" s="87"/>
      <c r="P318" s="208">
        <f>O318*H318</f>
        <v>0</v>
      </c>
      <c r="Q318" s="208">
        <v>0</v>
      </c>
      <c r="R318" s="208">
        <f>Q318*H318</f>
        <v>0</v>
      </c>
      <c r="S318" s="208">
        <v>0</v>
      </c>
      <c r="T318" s="209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0" t="s">
        <v>285</v>
      </c>
      <c r="AT318" s="210" t="s">
        <v>131</v>
      </c>
      <c r="AU318" s="210" t="s">
        <v>82</v>
      </c>
      <c r="AY318" s="20" t="s">
        <v>130</v>
      </c>
      <c r="BE318" s="211">
        <f>IF(N318="základní",J318,0)</f>
        <v>0</v>
      </c>
      <c r="BF318" s="211">
        <f>IF(N318="snížená",J318,0)</f>
        <v>0</v>
      </c>
      <c r="BG318" s="211">
        <f>IF(N318="zákl. přenesená",J318,0)</f>
        <v>0</v>
      </c>
      <c r="BH318" s="211">
        <f>IF(N318="sníž. přenesená",J318,0)</f>
        <v>0</v>
      </c>
      <c r="BI318" s="211">
        <f>IF(N318="nulová",J318,0)</f>
        <v>0</v>
      </c>
      <c r="BJ318" s="20" t="s">
        <v>80</v>
      </c>
      <c r="BK318" s="211">
        <f>ROUND(I318*H318,2)</f>
        <v>0</v>
      </c>
      <c r="BL318" s="20" t="s">
        <v>285</v>
      </c>
      <c r="BM318" s="210" t="s">
        <v>943</v>
      </c>
    </row>
    <row r="319" s="2" customFormat="1">
      <c r="A319" s="41"/>
      <c r="B319" s="42"/>
      <c r="C319" s="43"/>
      <c r="D319" s="225" t="s">
        <v>202</v>
      </c>
      <c r="E319" s="43"/>
      <c r="F319" s="226" t="s">
        <v>470</v>
      </c>
      <c r="G319" s="43"/>
      <c r="H319" s="43"/>
      <c r="I319" s="227"/>
      <c r="J319" s="43"/>
      <c r="K319" s="43"/>
      <c r="L319" s="47"/>
      <c r="M319" s="228"/>
      <c r="N319" s="229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202</v>
      </c>
      <c r="AU319" s="20" t="s">
        <v>82</v>
      </c>
    </row>
    <row r="320" s="2" customFormat="1" ht="16.5" customHeight="1">
      <c r="A320" s="41"/>
      <c r="B320" s="42"/>
      <c r="C320" s="263" t="s">
        <v>496</v>
      </c>
      <c r="D320" s="263" t="s">
        <v>213</v>
      </c>
      <c r="E320" s="264" t="s">
        <v>472</v>
      </c>
      <c r="F320" s="265" t="s">
        <v>473</v>
      </c>
      <c r="G320" s="266" t="s">
        <v>199</v>
      </c>
      <c r="H320" s="267">
        <v>873.62099999999998</v>
      </c>
      <c r="I320" s="268"/>
      <c r="J320" s="269">
        <f>ROUND(I320*H320,2)</f>
        <v>0</v>
      </c>
      <c r="K320" s="265" t="s">
        <v>200</v>
      </c>
      <c r="L320" s="270"/>
      <c r="M320" s="271" t="s">
        <v>19</v>
      </c>
      <c r="N320" s="272" t="s">
        <v>43</v>
      </c>
      <c r="O320" s="87"/>
      <c r="P320" s="208">
        <f>O320*H320</f>
        <v>0</v>
      </c>
      <c r="Q320" s="208">
        <v>0.0015</v>
      </c>
      <c r="R320" s="208">
        <f>Q320*H320</f>
        <v>1.3104315</v>
      </c>
      <c r="S320" s="208">
        <v>0</v>
      </c>
      <c r="T320" s="209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0" t="s">
        <v>306</v>
      </c>
      <c r="AT320" s="210" t="s">
        <v>213</v>
      </c>
      <c r="AU320" s="210" t="s">
        <v>82</v>
      </c>
      <c r="AY320" s="20" t="s">
        <v>130</v>
      </c>
      <c r="BE320" s="211">
        <f>IF(N320="základní",J320,0)</f>
        <v>0</v>
      </c>
      <c r="BF320" s="211">
        <f>IF(N320="snížená",J320,0)</f>
        <v>0</v>
      </c>
      <c r="BG320" s="211">
        <f>IF(N320="zákl. přenesená",J320,0)</f>
        <v>0</v>
      </c>
      <c r="BH320" s="211">
        <f>IF(N320="sníž. přenesená",J320,0)</f>
        <v>0</v>
      </c>
      <c r="BI320" s="211">
        <f>IF(N320="nulová",J320,0)</f>
        <v>0</v>
      </c>
      <c r="BJ320" s="20" t="s">
        <v>80</v>
      </c>
      <c r="BK320" s="211">
        <f>ROUND(I320*H320,2)</f>
        <v>0</v>
      </c>
      <c r="BL320" s="20" t="s">
        <v>285</v>
      </c>
      <c r="BM320" s="210" t="s">
        <v>944</v>
      </c>
    </row>
    <row r="321" s="13" customFormat="1">
      <c r="A321" s="13"/>
      <c r="B321" s="230"/>
      <c r="C321" s="231"/>
      <c r="D321" s="232" t="s">
        <v>208</v>
      </c>
      <c r="E321" s="233" t="s">
        <v>19</v>
      </c>
      <c r="F321" s="234" t="s">
        <v>217</v>
      </c>
      <c r="G321" s="231"/>
      <c r="H321" s="233" t="s">
        <v>19</v>
      </c>
      <c r="I321" s="235"/>
      <c r="J321" s="231"/>
      <c r="K321" s="231"/>
      <c r="L321" s="236"/>
      <c r="M321" s="237"/>
      <c r="N321" s="238"/>
      <c r="O321" s="238"/>
      <c r="P321" s="238"/>
      <c r="Q321" s="238"/>
      <c r="R321" s="238"/>
      <c r="S321" s="238"/>
      <c r="T321" s="23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0" t="s">
        <v>208</v>
      </c>
      <c r="AU321" s="240" t="s">
        <v>82</v>
      </c>
      <c r="AV321" s="13" t="s">
        <v>80</v>
      </c>
      <c r="AW321" s="13" t="s">
        <v>33</v>
      </c>
      <c r="AX321" s="13" t="s">
        <v>72</v>
      </c>
      <c r="AY321" s="240" t="s">
        <v>130</v>
      </c>
    </row>
    <row r="322" s="13" customFormat="1">
      <c r="A322" s="13"/>
      <c r="B322" s="230"/>
      <c r="C322" s="231"/>
      <c r="D322" s="232" t="s">
        <v>208</v>
      </c>
      <c r="E322" s="233" t="s">
        <v>19</v>
      </c>
      <c r="F322" s="234" t="s">
        <v>475</v>
      </c>
      <c r="G322" s="231"/>
      <c r="H322" s="233" t="s">
        <v>19</v>
      </c>
      <c r="I322" s="235"/>
      <c r="J322" s="231"/>
      <c r="K322" s="231"/>
      <c r="L322" s="236"/>
      <c r="M322" s="237"/>
      <c r="N322" s="238"/>
      <c r="O322" s="238"/>
      <c r="P322" s="238"/>
      <c r="Q322" s="238"/>
      <c r="R322" s="238"/>
      <c r="S322" s="238"/>
      <c r="T322" s="23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0" t="s">
        <v>208</v>
      </c>
      <c r="AU322" s="240" t="s">
        <v>82</v>
      </c>
      <c r="AV322" s="13" t="s">
        <v>80</v>
      </c>
      <c r="AW322" s="13" t="s">
        <v>33</v>
      </c>
      <c r="AX322" s="13" t="s">
        <v>72</v>
      </c>
      <c r="AY322" s="240" t="s">
        <v>130</v>
      </c>
    </row>
    <row r="323" s="13" customFormat="1">
      <c r="A323" s="13"/>
      <c r="B323" s="230"/>
      <c r="C323" s="231"/>
      <c r="D323" s="232" t="s">
        <v>208</v>
      </c>
      <c r="E323" s="233" t="s">
        <v>19</v>
      </c>
      <c r="F323" s="234" t="s">
        <v>294</v>
      </c>
      <c r="G323" s="231"/>
      <c r="H323" s="233" t="s">
        <v>19</v>
      </c>
      <c r="I323" s="235"/>
      <c r="J323" s="231"/>
      <c r="K323" s="231"/>
      <c r="L323" s="236"/>
      <c r="M323" s="237"/>
      <c r="N323" s="238"/>
      <c r="O323" s="238"/>
      <c r="P323" s="238"/>
      <c r="Q323" s="238"/>
      <c r="R323" s="238"/>
      <c r="S323" s="238"/>
      <c r="T323" s="239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0" t="s">
        <v>208</v>
      </c>
      <c r="AU323" s="240" t="s">
        <v>82</v>
      </c>
      <c r="AV323" s="13" t="s">
        <v>80</v>
      </c>
      <c r="AW323" s="13" t="s">
        <v>33</v>
      </c>
      <c r="AX323" s="13" t="s">
        <v>72</v>
      </c>
      <c r="AY323" s="240" t="s">
        <v>130</v>
      </c>
    </row>
    <row r="324" s="14" customFormat="1">
      <c r="A324" s="14"/>
      <c r="B324" s="241"/>
      <c r="C324" s="242"/>
      <c r="D324" s="232" t="s">
        <v>208</v>
      </c>
      <c r="E324" s="243" t="s">
        <v>19</v>
      </c>
      <c r="F324" s="244" t="s">
        <v>945</v>
      </c>
      <c r="G324" s="242"/>
      <c r="H324" s="245">
        <v>832.01999999999998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1" t="s">
        <v>208</v>
      </c>
      <c r="AU324" s="251" t="s">
        <v>82</v>
      </c>
      <c r="AV324" s="14" t="s">
        <v>82</v>
      </c>
      <c r="AW324" s="14" t="s">
        <v>33</v>
      </c>
      <c r="AX324" s="14" t="s">
        <v>72</v>
      </c>
      <c r="AY324" s="251" t="s">
        <v>130</v>
      </c>
    </row>
    <row r="325" s="15" customFormat="1">
      <c r="A325" s="15"/>
      <c r="B325" s="252"/>
      <c r="C325" s="253"/>
      <c r="D325" s="232" t="s">
        <v>208</v>
      </c>
      <c r="E325" s="254" t="s">
        <v>19</v>
      </c>
      <c r="F325" s="255" t="s">
        <v>212</v>
      </c>
      <c r="G325" s="253"/>
      <c r="H325" s="256">
        <v>832.01999999999998</v>
      </c>
      <c r="I325" s="257"/>
      <c r="J325" s="253"/>
      <c r="K325" s="253"/>
      <c r="L325" s="258"/>
      <c r="M325" s="259"/>
      <c r="N325" s="260"/>
      <c r="O325" s="260"/>
      <c r="P325" s="260"/>
      <c r="Q325" s="260"/>
      <c r="R325" s="260"/>
      <c r="S325" s="260"/>
      <c r="T325" s="261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2" t="s">
        <v>208</v>
      </c>
      <c r="AU325" s="262" t="s">
        <v>82</v>
      </c>
      <c r="AV325" s="15" t="s">
        <v>144</v>
      </c>
      <c r="AW325" s="15" t="s">
        <v>33</v>
      </c>
      <c r="AX325" s="15" t="s">
        <v>80</v>
      </c>
      <c r="AY325" s="262" t="s">
        <v>130</v>
      </c>
    </row>
    <row r="326" s="14" customFormat="1">
      <c r="A326" s="14"/>
      <c r="B326" s="241"/>
      <c r="C326" s="242"/>
      <c r="D326" s="232" t="s">
        <v>208</v>
      </c>
      <c r="E326" s="242"/>
      <c r="F326" s="244" t="s">
        <v>946</v>
      </c>
      <c r="G326" s="242"/>
      <c r="H326" s="245">
        <v>873.62099999999998</v>
      </c>
      <c r="I326" s="246"/>
      <c r="J326" s="242"/>
      <c r="K326" s="242"/>
      <c r="L326" s="247"/>
      <c r="M326" s="248"/>
      <c r="N326" s="249"/>
      <c r="O326" s="249"/>
      <c r="P326" s="249"/>
      <c r="Q326" s="249"/>
      <c r="R326" s="249"/>
      <c r="S326" s="249"/>
      <c r="T326" s="25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1" t="s">
        <v>208</v>
      </c>
      <c r="AU326" s="251" t="s">
        <v>82</v>
      </c>
      <c r="AV326" s="14" t="s">
        <v>82</v>
      </c>
      <c r="AW326" s="14" t="s">
        <v>4</v>
      </c>
      <c r="AX326" s="14" t="s">
        <v>80</v>
      </c>
      <c r="AY326" s="251" t="s">
        <v>130</v>
      </c>
    </row>
    <row r="327" s="2" customFormat="1" ht="24.15" customHeight="1">
      <c r="A327" s="41"/>
      <c r="B327" s="42"/>
      <c r="C327" s="199" t="s">
        <v>503</v>
      </c>
      <c r="D327" s="199" t="s">
        <v>131</v>
      </c>
      <c r="E327" s="200" t="s">
        <v>479</v>
      </c>
      <c r="F327" s="201" t="s">
        <v>480</v>
      </c>
      <c r="G327" s="202" t="s">
        <v>199</v>
      </c>
      <c r="H327" s="203">
        <v>416.00999999999999</v>
      </c>
      <c r="I327" s="204"/>
      <c r="J327" s="205">
        <f>ROUND(I327*H327,2)</f>
        <v>0</v>
      </c>
      <c r="K327" s="201" t="s">
        <v>200</v>
      </c>
      <c r="L327" s="47"/>
      <c r="M327" s="206" t="s">
        <v>19</v>
      </c>
      <c r="N327" s="207" t="s">
        <v>43</v>
      </c>
      <c r="O327" s="87"/>
      <c r="P327" s="208">
        <f>O327*H327</f>
        <v>0</v>
      </c>
      <c r="Q327" s="208">
        <v>3.0000000000000001E-05</v>
      </c>
      <c r="R327" s="208">
        <f>Q327*H327</f>
        <v>0.0124803</v>
      </c>
      <c r="S327" s="208">
        <v>0</v>
      </c>
      <c r="T327" s="209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0" t="s">
        <v>285</v>
      </c>
      <c r="AT327" s="210" t="s">
        <v>131</v>
      </c>
      <c r="AU327" s="210" t="s">
        <v>82</v>
      </c>
      <c r="AY327" s="20" t="s">
        <v>130</v>
      </c>
      <c r="BE327" s="211">
        <f>IF(N327="základní",J327,0)</f>
        <v>0</v>
      </c>
      <c r="BF327" s="211">
        <f>IF(N327="snížená",J327,0)</f>
        <v>0</v>
      </c>
      <c r="BG327" s="211">
        <f>IF(N327="zákl. přenesená",J327,0)</f>
        <v>0</v>
      </c>
      <c r="BH327" s="211">
        <f>IF(N327="sníž. přenesená",J327,0)</f>
        <v>0</v>
      </c>
      <c r="BI327" s="211">
        <f>IF(N327="nulová",J327,0)</f>
        <v>0</v>
      </c>
      <c r="BJ327" s="20" t="s">
        <v>80</v>
      </c>
      <c r="BK327" s="211">
        <f>ROUND(I327*H327,2)</f>
        <v>0</v>
      </c>
      <c r="BL327" s="20" t="s">
        <v>285</v>
      </c>
      <c r="BM327" s="210" t="s">
        <v>947</v>
      </c>
    </row>
    <row r="328" s="2" customFormat="1">
      <c r="A328" s="41"/>
      <c r="B328" s="42"/>
      <c r="C328" s="43"/>
      <c r="D328" s="225" t="s">
        <v>202</v>
      </c>
      <c r="E328" s="43"/>
      <c r="F328" s="226" t="s">
        <v>482</v>
      </c>
      <c r="G328" s="43"/>
      <c r="H328" s="43"/>
      <c r="I328" s="227"/>
      <c r="J328" s="43"/>
      <c r="K328" s="43"/>
      <c r="L328" s="47"/>
      <c r="M328" s="228"/>
      <c r="N328" s="229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202</v>
      </c>
      <c r="AU328" s="20" t="s">
        <v>82</v>
      </c>
    </row>
    <row r="329" s="2" customFormat="1" ht="16.5" customHeight="1">
      <c r="A329" s="41"/>
      <c r="B329" s="42"/>
      <c r="C329" s="199" t="s">
        <v>507</v>
      </c>
      <c r="D329" s="199" t="s">
        <v>131</v>
      </c>
      <c r="E329" s="200" t="s">
        <v>484</v>
      </c>
      <c r="F329" s="201" t="s">
        <v>485</v>
      </c>
      <c r="G329" s="202" t="s">
        <v>199</v>
      </c>
      <c r="H329" s="203">
        <v>42</v>
      </c>
      <c r="I329" s="204"/>
      <c r="J329" s="205">
        <f>ROUND(I329*H329,2)</f>
        <v>0</v>
      </c>
      <c r="K329" s="201" t="s">
        <v>200</v>
      </c>
      <c r="L329" s="47"/>
      <c r="M329" s="206" t="s">
        <v>19</v>
      </c>
      <c r="N329" s="207" t="s">
        <v>43</v>
      </c>
      <c r="O329" s="87"/>
      <c r="P329" s="208">
        <f>O329*H329</f>
        <v>0</v>
      </c>
      <c r="Q329" s="208">
        <v>0.00058</v>
      </c>
      <c r="R329" s="208">
        <f>Q329*H329</f>
        <v>0.02436</v>
      </c>
      <c r="S329" s="208">
        <v>0</v>
      </c>
      <c r="T329" s="209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0" t="s">
        <v>285</v>
      </c>
      <c r="AT329" s="210" t="s">
        <v>131</v>
      </c>
      <c r="AU329" s="210" t="s">
        <v>82</v>
      </c>
      <c r="AY329" s="20" t="s">
        <v>130</v>
      </c>
      <c r="BE329" s="211">
        <f>IF(N329="základní",J329,0)</f>
        <v>0</v>
      </c>
      <c r="BF329" s="211">
        <f>IF(N329="snížená",J329,0)</f>
        <v>0</v>
      </c>
      <c r="BG329" s="211">
        <f>IF(N329="zákl. přenesená",J329,0)</f>
        <v>0</v>
      </c>
      <c r="BH329" s="211">
        <f>IF(N329="sníž. přenesená",J329,0)</f>
        <v>0</v>
      </c>
      <c r="BI329" s="211">
        <f>IF(N329="nulová",J329,0)</f>
        <v>0</v>
      </c>
      <c r="BJ329" s="20" t="s">
        <v>80</v>
      </c>
      <c r="BK329" s="211">
        <f>ROUND(I329*H329,2)</f>
        <v>0</v>
      </c>
      <c r="BL329" s="20" t="s">
        <v>285</v>
      </c>
      <c r="BM329" s="210" t="s">
        <v>948</v>
      </c>
    </row>
    <row r="330" s="2" customFormat="1">
      <c r="A330" s="41"/>
      <c r="B330" s="42"/>
      <c r="C330" s="43"/>
      <c r="D330" s="225" t="s">
        <v>202</v>
      </c>
      <c r="E330" s="43"/>
      <c r="F330" s="226" t="s">
        <v>487</v>
      </c>
      <c r="G330" s="43"/>
      <c r="H330" s="43"/>
      <c r="I330" s="227"/>
      <c r="J330" s="43"/>
      <c r="K330" s="43"/>
      <c r="L330" s="47"/>
      <c r="M330" s="228"/>
      <c r="N330" s="229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202</v>
      </c>
      <c r="AU330" s="20" t="s">
        <v>82</v>
      </c>
    </row>
    <row r="331" s="13" customFormat="1">
      <c r="A331" s="13"/>
      <c r="B331" s="230"/>
      <c r="C331" s="231"/>
      <c r="D331" s="232" t="s">
        <v>208</v>
      </c>
      <c r="E331" s="233" t="s">
        <v>19</v>
      </c>
      <c r="F331" s="234" t="s">
        <v>209</v>
      </c>
      <c r="G331" s="231"/>
      <c r="H331" s="233" t="s">
        <v>19</v>
      </c>
      <c r="I331" s="235"/>
      <c r="J331" s="231"/>
      <c r="K331" s="231"/>
      <c r="L331" s="236"/>
      <c r="M331" s="237"/>
      <c r="N331" s="238"/>
      <c r="O331" s="238"/>
      <c r="P331" s="238"/>
      <c r="Q331" s="238"/>
      <c r="R331" s="238"/>
      <c r="S331" s="238"/>
      <c r="T331" s="23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0" t="s">
        <v>208</v>
      </c>
      <c r="AU331" s="240" t="s">
        <v>82</v>
      </c>
      <c r="AV331" s="13" t="s">
        <v>80</v>
      </c>
      <c r="AW331" s="13" t="s">
        <v>33</v>
      </c>
      <c r="AX331" s="13" t="s">
        <v>72</v>
      </c>
      <c r="AY331" s="240" t="s">
        <v>130</v>
      </c>
    </row>
    <row r="332" s="13" customFormat="1">
      <c r="A332" s="13"/>
      <c r="B332" s="230"/>
      <c r="C332" s="231"/>
      <c r="D332" s="232" t="s">
        <v>208</v>
      </c>
      <c r="E332" s="233" t="s">
        <v>19</v>
      </c>
      <c r="F332" s="234" t="s">
        <v>294</v>
      </c>
      <c r="G332" s="231"/>
      <c r="H332" s="233" t="s">
        <v>19</v>
      </c>
      <c r="I332" s="235"/>
      <c r="J332" s="231"/>
      <c r="K332" s="231"/>
      <c r="L332" s="236"/>
      <c r="M332" s="237"/>
      <c r="N332" s="238"/>
      <c r="O332" s="238"/>
      <c r="P332" s="238"/>
      <c r="Q332" s="238"/>
      <c r="R332" s="238"/>
      <c r="S332" s="238"/>
      <c r="T332" s="23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0" t="s">
        <v>208</v>
      </c>
      <c r="AU332" s="240" t="s">
        <v>82</v>
      </c>
      <c r="AV332" s="13" t="s">
        <v>80</v>
      </c>
      <c r="AW332" s="13" t="s">
        <v>33</v>
      </c>
      <c r="AX332" s="13" t="s">
        <v>72</v>
      </c>
      <c r="AY332" s="240" t="s">
        <v>130</v>
      </c>
    </row>
    <row r="333" s="14" customFormat="1">
      <c r="A333" s="14"/>
      <c r="B333" s="241"/>
      <c r="C333" s="242"/>
      <c r="D333" s="232" t="s">
        <v>208</v>
      </c>
      <c r="E333" s="243" t="s">
        <v>19</v>
      </c>
      <c r="F333" s="244" t="s">
        <v>949</v>
      </c>
      <c r="G333" s="242"/>
      <c r="H333" s="245">
        <v>42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1" t="s">
        <v>208</v>
      </c>
      <c r="AU333" s="251" t="s">
        <v>82</v>
      </c>
      <c r="AV333" s="14" t="s">
        <v>82</v>
      </c>
      <c r="AW333" s="14" t="s">
        <v>33</v>
      </c>
      <c r="AX333" s="14" t="s">
        <v>72</v>
      </c>
      <c r="AY333" s="251" t="s">
        <v>130</v>
      </c>
    </row>
    <row r="334" s="15" customFormat="1">
      <c r="A334" s="15"/>
      <c r="B334" s="252"/>
      <c r="C334" s="253"/>
      <c r="D334" s="232" t="s">
        <v>208</v>
      </c>
      <c r="E334" s="254" t="s">
        <v>19</v>
      </c>
      <c r="F334" s="255" t="s">
        <v>212</v>
      </c>
      <c r="G334" s="253"/>
      <c r="H334" s="256">
        <v>42</v>
      </c>
      <c r="I334" s="257"/>
      <c r="J334" s="253"/>
      <c r="K334" s="253"/>
      <c r="L334" s="258"/>
      <c r="M334" s="259"/>
      <c r="N334" s="260"/>
      <c r="O334" s="260"/>
      <c r="P334" s="260"/>
      <c r="Q334" s="260"/>
      <c r="R334" s="260"/>
      <c r="S334" s="260"/>
      <c r="T334" s="261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2" t="s">
        <v>208</v>
      </c>
      <c r="AU334" s="262" t="s">
        <v>82</v>
      </c>
      <c r="AV334" s="15" t="s">
        <v>144</v>
      </c>
      <c r="AW334" s="15" t="s">
        <v>33</v>
      </c>
      <c r="AX334" s="15" t="s">
        <v>80</v>
      </c>
      <c r="AY334" s="262" t="s">
        <v>130</v>
      </c>
    </row>
    <row r="335" s="2" customFormat="1" ht="16.5" customHeight="1">
      <c r="A335" s="41"/>
      <c r="B335" s="42"/>
      <c r="C335" s="263" t="s">
        <v>512</v>
      </c>
      <c r="D335" s="263" t="s">
        <v>213</v>
      </c>
      <c r="E335" s="264" t="s">
        <v>490</v>
      </c>
      <c r="F335" s="265" t="s">
        <v>491</v>
      </c>
      <c r="G335" s="266" t="s">
        <v>492</v>
      </c>
      <c r="H335" s="267">
        <v>4.4100000000000001</v>
      </c>
      <c r="I335" s="268"/>
      <c r="J335" s="269">
        <f>ROUND(I335*H335,2)</f>
        <v>0</v>
      </c>
      <c r="K335" s="265" t="s">
        <v>200</v>
      </c>
      <c r="L335" s="270"/>
      <c r="M335" s="271" t="s">
        <v>19</v>
      </c>
      <c r="N335" s="272" t="s">
        <v>43</v>
      </c>
      <c r="O335" s="87"/>
      <c r="P335" s="208">
        <f>O335*H335</f>
        <v>0</v>
      </c>
      <c r="Q335" s="208">
        <v>0.025000000000000001</v>
      </c>
      <c r="R335" s="208">
        <f>Q335*H335</f>
        <v>0.11025000000000002</v>
      </c>
      <c r="S335" s="208">
        <v>0</v>
      </c>
      <c r="T335" s="209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0" t="s">
        <v>306</v>
      </c>
      <c r="AT335" s="210" t="s">
        <v>213</v>
      </c>
      <c r="AU335" s="210" t="s">
        <v>82</v>
      </c>
      <c r="AY335" s="20" t="s">
        <v>130</v>
      </c>
      <c r="BE335" s="211">
        <f>IF(N335="základní",J335,0)</f>
        <v>0</v>
      </c>
      <c r="BF335" s="211">
        <f>IF(N335="snížená",J335,0)</f>
        <v>0</v>
      </c>
      <c r="BG335" s="211">
        <f>IF(N335="zákl. přenesená",J335,0)</f>
        <v>0</v>
      </c>
      <c r="BH335" s="211">
        <f>IF(N335="sníž. přenesená",J335,0)</f>
        <v>0</v>
      </c>
      <c r="BI335" s="211">
        <f>IF(N335="nulová",J335,0)</f>
        <v>0</v>
      </c>
      <c r="BJ335" s="20" t="s">
        <v>80</v>
      </c>
      <c r="BK335" s="211">
        <f>ROUND(I335*H335,2)</f>
        <v>0</v>
      </c>
      <c r="BL335" s="20" t="s">
        <v>285</v>
      </c>
      <c r="BM335" s="210" t="s">
        <v>950</v>
      </c>
    </row>
    <row r="336" s="13" customFormat="1">
      <c r="A336" s="13"/>
      <c r="B336" s="230"/>
      <c r="C336" s="231"/>
      <c r="D336" s="232" t="s">
        <v>208</v>
      </c>
      <c r="E336" s="233" t="s">
        <v>19</v>
      </c>
      <c r="F336" s="234" t="s">
        <v>217</v>
      </c>
      <c r="G336" s="231"/>
      <c r="H336" s="233" t="s">
        <v>19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208</v>
      </c>
      <c r="AU336" s="240" t="s">
        <v>82</v>
      </c>
      <c r="AV336" s="13" t="s">
        <v>80</v>
      </c>
      <c r="AW336" s="13" t="s">
        <v>33</v>
      </c>
      <c r="AX336" s="13" t="s">
        <v>72</v>
      </c>
      <c r="AY336" s="240" t="s">
        <v>130</v>
      </c>
    </row>
    <row r="337" s="13" customFormat="1">
      <c r="A337" s="13"/>
      <c r="B337" s="230"/>
      <c r="C337" s="231"/>
      <c r="D337" s="232" t="s">
        <v>208</v>
      </c>
      <c r="E337" s="233" t="s">
        <v>19</v>
      </c>
      <c r="F337" s="234" t="s">
        <v>209</v>
      </c>
      <c r="G337" s="231"/>
      <c r="H337" s="233" t="s">
        <v>19</v>
      </c>
      <c r="I337" s="235"/>
      <c r="J337" s="231"/>
      <c r="K337" s="231"/>
      <c r="L337" s="236"/>
      <c r="M337" s="237"/>
      <c r="N337" s="238"/>
      <c r="O337" s="238"/>
      <c r="P337" s="238"/>
      <c r="Q337" s="238"/>
      <c r="R337" s="238"/>
      <c r="S337" s="238"/>
      <c r="T337" s="23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0" t="s">
        <v>208</v>
      </c>
      <c r="AU337" s="240" t="s">
        <v>82</v>
      </c>
      <c r="AV337" s="13" t="s">
        <v>80</v>
      </c>
      <c r="AW337" s="13" t="s">
        <v>33</v>
      </c>
      <c r="AX337" s="13" t="s">
        <v>72</v>
      </c>
      <c r="AY337" s="240" t="s">
        <v>130</v>
      </c>
    </row>
    <row r="338" s="13" customFormat="1">
      <c r="A338" s="13"/>
      <c r="B338" s="230"/>
      <c r="C338" s="231"/>
      <c r="D338" s="232" t="s">
        <v>208</v>
      </c>
      <c r="E338" s="233" t="s">
        <v>19</v>
      </c>
      <c r="F338" s="234" t="s">
        <v>294</v>
      </c>
      <c r="G338" s="231"/>
      <c r="H338" s="233" t="s">
        <v>19</v>
      </c>
      <c r="I338" s="235"/>
      <c r="J338" s="231"/>
      <c r="K338" s="231"/>
      <c r="L338" s="236"/>
      <c r="M338" s="237"/>
      <c r="N338" s="238"/>
      <c r="O338" s="238"/>
      <c r="P338" s="238"/>
      <c r="Q338" s="238"/>
      <c r="R338" s="238"/>
      <c r="S338" s="238"/>
      <c r="T338" s="23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0" t="s">
        <v>208</v>
      </c>
      <c r="AU338" s="240" t="s">
        <v>82</v>
      </c>
      <c r="AV338" s="13" t="s">
        <v>80</v>
      </c>
      <c r="AW338" s="13" t="s">
        <v>33</v>
      </c>
      <c r="AX338" s="13" t="s">
        <v>72</v>
      </c>
      <c r="AY338" s="240" t="s">
        <v>130</v>
      </c>
    </row>
    <row r="339" s="14" customFormat="1">
      <c r="A339" s="14"/>
      <c r="B339" s="241"/>
      <c r="C339" s="242"/>
      <c r="D339" s="232" t="s">
        <v>208</v>
      </c>
      <c r="E339" s="243" t="s">
        <v>19</v>
      </c>
      <c r="F339" s="244" t="s">
        <v>951</v>
      </c>
      <c r="G339" s="242"/>
      <c r="H339" s="245">
        <v>4.2000000000000002</v>
      </c>
      <c r="I339" s="246"/>
      <c r="J339" s="242"/>
      <c r="K339" s="242"/>
      <c r="L339" s="247"/>
      <c r="M339" s="248"/>
      <c r="N339" s="249"/>
      <c r="O339" s="249"/>
      <c r="P339" s="249"/>
      <c r="Q339" s="249"/>
      <c r="R339" s="249"/>
      <c r="S339" s="249"/>
      <c r="T339" s="25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1" t="s">
        <v>208</v>
      </c>
      <c r="AU339" s="251" t="s">
        <v>82</v>
      </c>
      <c r="AV339" s="14" t="s">
        <v>82</v>
      </c>
      <c r="AW339" s="14" t="s">
        <v>33</v>
      </c>
      <c r="AX339" s="14" t="s">
        <v>72</v>
      </c>
      <c r="AY339" s="251" t="s">
        <v>130</v>
      </c>
    </row>
    <row r="340" s="15" customFormat="1">
      <c r="A340" s="15"/>
      <c r="B340" s="252"/>
      <c r="C340" s="253"/>
      <c r="D340" s="232" t="s">
        <v>208</v>
      </c>
      <c r="E340" s="254" t="s">
        <v>19</v>
      </c>
      <c r="F340" s="255" t="s">
        <v>212</v>
      </c>
      <c r="G340" s="253"/>
      <c r="H340" s="256">
        <v>4.2000000000000002</v>
      </c>
      <c r="I340" s="257"/>
      <c r="J340" s="253"/>
      <c r="K340" s="253"/>
      <c r="L340" s="258"/>
      <c r="M340" s="259"/>
      <c r="N340" s="260"/>
      <c r="O340" s="260"/>
      <c r="P340" s="260"/>
      <c r="Q340" s="260"/>
      <c r="R340" s="260"/>
      <c r="S340" s="260"/>
      <c r="T340" s="261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2" t="s">
        <v>208</v>
      </c>
      <c r="AU340" s="262" t="s">
        <v>82</v>
      </c>
      <c r="AV340" s="15" t="s">
        <v>144</v>
      </c>
      <c r="AW340" s="15" t="s">
        <v>33</v>
      </c>
      <c r="AX340" s="15" t="s">
        <v>80</v>
      </c>
      <c r="AY340" s="262" t="s">
        <v>130</v>
      </c>
    </row>
    <row r="341" s="14" customFormat="1">
      <c r="A341" s="14"/>
      <c r="B341" s="241"/>
      <c r="C341" s="242"/>
      <c r="D341" s="232" t="s">
        <v>208</v>
      </c>
      <c r="E341" s="242"/>
      <c r="F341" s="244" t="s">
        <v>952</v>
      </c>
      <c r="G341" s="242"/>
      <c r="H341" s="245">
        <v>4.4100000000000001</v>
      </c>
      <c r="I341" s="246"/>
      <c r="J341" s="242"/>
      <c r="K341" s="242"/>
      <c r="L341" s="247"/>
      <c r="M341" s="248"/>
      <c r="N341" s="249"/>
      <c r="O341" s="249"/>
      <c r="P341" s="249"/>
      <c r="Q341" s="249"/>
      <c r="R341" s="249"/>
      <c r="S341" s="249"/>
      <c r="T341" s="250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1" t="s">
        <v>208</v>
      </c>
      <c r="AU341" s="251" t="s">
        <v>82</v>
      </c>
      <c r="AV341" s="14" t="s">
        <v>82</v>
      </c>
      <c r="AW341" s="14" t="s">
        <v>4</v>
      </c>
      <c r="AX341" s="14" t="s">
        <v>80</v>
      </c>
      <c r="AY341" s="251" t="s">
        <v>130</v>
      </c>
    </row>
    <row r="342" s="2" customFormat="1" ht="24.15" customHeight="1">
      <c r="A342" s="41"/>
      <c r="B342" s="42"/>
      <c r="C342" s="199" t="s">
        <v>519</v>
      </c>
      <c r="D342" s="199" t="s">
        <v>131</v>
      </c>
      <c r="E342" s="200" t="s">
        <v>497</v>
      </c>
      <c r="F342" s="201" t="s">
        <v>498</v>
      </c>
      <c r="G342" s="202" t="s">
        <v>328</v>
      </c>
      <c r="H342" s="203">
        <v>97.730000000000004</v>
      </c>
      <c r="I342" s="204"/>
      <c r="J342" s="205">
        <f>ROUND(I342*H342,2)</f>
        <v>0</v>
      </c>
      <c r="K342" s="201" t="s">
        <v>200</v>
      </c>
      <c r="L342" s="47"/>
      <c r="M342" s="206" t="s">
        <v>19</v>
      </c>
      <c r="N342" s="207" t="s">
        <v>43</v>
      </c>
      <c r="O342" s="87"/>
      <c r="P342" s="208">
        <f>O342*H342</f>
        <v>0</v>
      </c>
      <c r="Q342" s="208">
        <v>0.00021000000000000001</v>
      </c>
      <c r="R342" s="208">
        <f>Q342*H342</f>
        <v>0.020523300000000001</v>
      </c>
      <c r="S342" s="208">
        <v>0</v>
      </c>
      <c r="T342" s="209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0" t="s">
        <v>285</v>
      </c>
      <c r="AT342" s="210" t="s">
        <v>131</v>
      </c>
      <c r="AU342" s="210" t="s">
        <v>82</v>
      </c>
      <c r="AY342" s="20" t="s">
        <v>130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20" t="s">
        <v>80</v>
      </c>
      <c r="BK342" s="211">
        <f>ROUND(I342*H342,2)</f>
        <v>0</v>
      </c>
      <c r="BL342" s="20" t="s">
        <v>285</v>
      </c>
      <c r="BM342" s="210" t="s">
        <v>953</v>
      </c>
    </row>
    <row r="343" s="2" customFormat="1">
      <c r="A343" s="41"/>
      <c r="B343" s="42"/>
      <c r="C343" s="43"/>
      <c r="D343" s="225" t="s">
        <v>202</v>
      </c>
      <c r="E343" s="43"/>
      <c r="F343" s="226" t="s">
        <v>500</v>
      </c>
      <c r="G343" s="43"/>
      <c r="H343" s="43"/>
      <c r="I343" s="227"/>
      <c r="J343" s="43"/>
      <c r="K343" s="43"/>
      <c r="L343" s="47"/>
      <c r="M343" s="228"/>
      <c r="N343" s="229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202</v>
      </c>
      <c r="AU343" s="20" t="s">
        <v>82</v>
      </c>
    </row>
    <row r="344" s="13" customFormat="1">
      <c r="A344" s="13"/>
      <c r="B344" s="230"/>
      <c r="C344" s="231"/>
      <c r="D344" s="232" t="s">
        <v>208</v>
      </c>
      <c r="E344" s="233" t="s">
        <v>19</v>
      </c>
      <c r="F344" s="234" t="s">
        <v>501</v>
      </c>
      <c r="G344" s="231"/>
      <c r="H344" s="233" t="s">
        <v>19</v>
      </c>
      <c r="I344" s="235"/>
      <c r="J344" s="231"/>
      <c r="K344" s="231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208</v>
      </c>
      <c r="AU344" s="240" t="s">
        <v>82</v>
      </c>
      <c r="AV344" s="13" t="s">
        <v>80</v>
      </c>
      <c r="AW344" s="13" t="s">
        <v>33</v>
      </c>
      <c r="AX344" s="13" t="s">
        <v>72</v>
      </c>
      <c r="AY344" s="240" t="s">
        <v>130</v>
      </c>
    </row>
    <row r="345" s="13" customFormat="1">
      <c r="A345" s="13"/>
      <c r="B345" s="230"/>
      <c r="C345" s="231"/>
      <c r="D345" s="232" t="s">
        <v>208</v>
      </c>
      <c r="E345" s="233" t="s">
        <v>19</v>
      </c>
      <c r="F345" s="234" t="s">
        <v>294</v>
      </c>
      <c r="G345" s="231"/>
      <c r="H345" s="233" t="s">
        <v>19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0" t="s">
        <v>208</v>
      </c>
      <c r="AU345" s="240" t="s">
        <v>82</v>
      </c>
      <c r="AV345" s="13" t="s">
        <v>80</v>
      </c>
      <c r="AW345" s="13" t="s">
        <v>33</v>
      </c>
      <c r="AX345" s="13" t="s">
        <v>72</v>
      </c>
      <c r="AY345" s="240" t="s">
        <v>130</v>
      </c>
    </row>
    <row r="346" s="14" customFormat="1">
      <c r="A346" s="14"/>
      <c r="B346" s="241"/>
      <c r="C346" s="242"/>
      <c r="D346" s="232" t="s">
        <v>208</v>
      </c>
      <c r="E346" s="243" t="s">
        <v>19</v>
      </c>
      <c r="F346" s="244" t="s">
        <v>954</v>
      </c>
      <c r="G346" s="242"/>
      <c r="H346" s="245">
        <v>97.730000000000004</v>
      </c>
      <c r="I346" s="246"/>
      <c r="J346" s="242"/>
      <c r="K346" s="242"/>
      <c r="L346" s="247"/>
      <c r="M346" s="248"/>
      <c r="N346" s="249"/>
      <c r="O346" s="249"/>
      <c r="P346" s="249"/>
      <c r="Q346" s="249"/>
      <c r="R346" s="249"/>
      <c r="S346" s="249"/>
      <c r="T346" s="25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1" t="s">
        <v>208</v>
      </c>
      <c r="AU346" s="251" t="s">
        <v>82</v>
      </c>
      <c r="AV346" s="14" t="s">
        <v>82</v>
      </c>
      <c r="AW346" s="14" t="s">
        <v>33</v>
      </c>
      <c r="AX346" s="14" t="s">
        <v>72</v>
      </c>
      <c r="AY346" s="251" t="s">
        <v>130</v>
      </c>
    </row>
    <row r="347" s="15" customFormat="1">
      <c r="A347" s="15"/>
      <c r="B347" s="252"/>
      <c r="C347" s="253"/>
      <c r="D347" s="232" t="s">
        <v>208</v>
      </c>
      <c r="E347" s="254" t="s">
        <v>19</v>
      </c>
      <c r="F347" s="255" t="s">
        <v>212</v>
      </c>
      <c r="G347" s="253"/>
      <c r="H347" s="256">
        <v>97.730000000000004</v>
      </c>
      <c r="I347" s="257"/>
      <c r="J347" s="253"/>
      <c r="K347" s="253"/>
      <c r="L347" s="258"/>
      <c r="M347" s="259"/>
      <c r="N347" s="260"/>
      <c r="O347" s="260"/>
      <c r="P347" s="260"/>
      <c r="Q347" s="260"/>
      <c r="R347" s="260"/>
      <c r="S347" s="260"/>
      <c r="T347" s="26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2" t="s">
        <v>208</v>
      </c>
      <c r="AU347" s="262" t="s">
        <v>82</v>
      </c>
      <c r="AV347" s="15" t="s">
        <v>144</v>
      </c>
      <c r="AW347" s="15" t="s">
        <v>33</v>
      </c>
      <c r="AX347" s="15" t="s">
        <v>80</v>
      </c>
      <c r="AY347" s="262" t="s">
        <v>130</v>
      </c>
    </row>
    <row r="348" s="2" customFormat="1" ht="16.5" customHeight="1">
      <c r="A348" s="41"/>
      <c r="B348" s="42"/>
      <c r="C348" s="263" t="s">
        <v>524</v>
      </c>
      <c r="D348" s="263" t="s">
        <v>213</v>
      </c>
      <c r="E348" s="264" t="s">
        <v>490</v>
      </c>
      <c r="F348" s="265" t="s">
        <v>491</v>
      </c>
      <c r="G348" s="266" t="s">
        <v>492</v>
      </c>
      <c r="H348" s="267">
        <v>3.3239999999999998</v>
      </c>
      <c r="I348" s="268"/>
      <c r="J348" s="269">
        <f>ROUND(I348*H348,2)</f>
        <v>0</v>
      </c>
      <c r="K348" s="265" t="s">
        <v>200</v>
      </c>
      <c r="L348" s="270"/>
      <c r="M348" s="271" t="s">
        <v>19</v>
      </c>
      <c r="N348" s="272" t="s">
        <v>43</v>
      </c>
      <c r="O348" s="87"/>
      <c r="P348" s="208">
        <f>O348*H348</f>
        <v>0</v>
      </c>
      <c r="Q348" s="208">
        <v>0.025000000000000001</v>
      </c>
      <c r="R348" s="208">
        <f>Q348*H348</f>
        <v>0.083100000000000007</v>
      </c>
      <c r="S348" s="208">
        <v>0</v>
      </c>
      <c r="T348" s="209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0" t="s">
        <v>306</v>
      </c>
      <c r="AT348" s="210" t="s">
        <v>213</v>
      </c>
      <c r="AU348" s="210" t="s">
        <v>82</v>
      </c>
      <c r="AY348" s="20" t="s">
        <v>130</v>
      </c>
      <c r="BE348" s="211">
        <f>IF(N348="základní",J348,0)</f>
        <v>0</v>
      </c>
      <c r="BF348" s="211">
        <f>IF(N348="snížená",J348,0)</f>
        <v>0</v>
      </c>
      <c r="BG348" s="211">
        <f>IF(N348="zákl. přenesená",J348,0)</f>
        <v>0</v>
      </c>
      <c r="BH348" s="211">
        <f>IF(N348="sníž. přenesená",J348,0)</f>
        <v>0</v>
      </c>
      <c r="BI348" s="211">
        <f>IF(N348="nulová",J348,0)</f>
        <v>0</v>
      </c>
      <c r="BJ348" s="20" t="s">
        <v>80</v>
      </c>
      <c r="BK348" s="211">
        <f>ROUND(I348*H348,2)</f>
        <v>0</v>
      </c>
      <c r="BL348" s="20" t="s">
        <v>285</v>
      </c>
      <c r="BM348" s="210" t="s">
        <v>955</v>
      </c>
    </row>
    <row r="349" s="13" customFormat="1">
      <c r="A349" s="13"/>
      <c r="B349" s="230"/>
      <c r="C349" s="231"/>
      <c r="D349" s="232" t="s">
        <v>208</v>
      </c>
      <c r="E349" s="233" t="s">
        <v>19</v>
      </c>
      <c r="F349" s="234" t="s">
        <v>217</v>
      </c>
      <c r="G349" s="231"/>
      <c r="H349" s="233" t="s">
        <v>19</v>
      </c>
      <c r="I349" s="235"/>
      <c r="J349" s="231"/>
      <c r="K349" s="231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208</v>
      </c>
      <c r="AU349" s="240" t="s">
        <v>82</v>
      </c>
      <c r="AV349" s="13" t="s">
        <v>80</v>
      </c>
      <c r="AW349" s="13" t="s">
        <v>33</v>
      </c>
      <c r="AX349" s="13" t="s">
        <v>72</v>
      </c>
      <c r="AY349" s="240" t="s">
        <v>130</v>
      </c>
    </row>
    <row r="350" s="13" customFormat="1">
      <c r="A350" s="13"/>
      <c r="B350" s="230"/>
      <c r="C350" s="231"/>
      <c r="D350" s="232" t="s">
        <v>208</v>
      </c>
      <c r="E350" s="233" t="s">
        <v>19</v>
      </c>
      <c r="F350" s="234" t="s">
        <v>501</v>
      </c>
      <c r="G350" s="231"/>
      <c r="H350" s="233" t="s">
        <v>19</v>
      </c>
      <c r="I350" s="235"/>
      <c r="J350" s="231"/>
      <c r="K350" s="231"/>
      <c r="L350" s="236"/>
      <c r="M350" s="237"/>
      <c r="N350" s="238"/>
      <c r="O350" s="238"/>
      <c r="P350" s="238"/>
      <c r="Q350" s="238"/>
      <c r="R350" s="238"/>
      <c r="S350" s="238"/>
      <c r="T350" s="23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0" t="s">
        <v>208</v>
      </c>
      <c r="AU350" s="240" t="s">
        <v>82</v>
      </c>
      <c r="AV350" s="13" t="s">
        <v>80</v>
      </c>
      <c r="AW350" s="13" t="s">
        <v>33</v>
      </c>
      <c r="AX350" s="13" t="s">
        <v>72</v>
      </c>
      <c r="AY350" s="240" t="s">
        <v>130</v>
      </c>
    </row>
    <row r="351" s="13" customFormat="1">
      <c r="A351" s="13"/>
      <c r="B351" s="230"/>
      <c r="C351" s="231"/>
      <c r="D351" s="232" t="s">
        <v>208</v>
      </c>
      <c r="E351" s="233" t="s">
        <v>19</v>
      </c>
      <c r="F351" s="234" t="s">
        <v>294</v>
      </c>
      <c r="G351" s="231"/>
      <c r="H351" s="233" t="s">
        <v>19</v>
      </c>
      <c r="I351" s="235"/>
      <c r="J351" s="231"/>
      <c r="K351" s="231"/>
      <c r="L351" s="236"/>
      <c r="M351" s="237"/>
      <c r="N351" s="238"/>
      <c r="O351" s="238"/>
      <c r="P351" s="238"/>
      <c r="Q351" s="238"/>
      <c r="R351" s="238"/>
      <c r="S351" s="238"/>
      <c r="T351" s="23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0" t="s">
        <v>208</v>
      </c>
      <c r="AU351" s="240" t="s">
        <v>82</v>
      </c>
      <c r="AV351" s="13" t="s">
        <v>80</v>
      </c>
      <c r="AW351" s="13" t="s">
        <v>33</v>
      </c>
      <c r="AX351" s="13" t="s">
        <v>72</v>
      </c>
      <c r="AY351" s="240" t="s">
        <v>130</v>
      </c>
    </row>
    <row r="352" s="14" customFormat="1">
      <c r="A352" s="14"/>
      <c r="B352" s="241"/>
      <c r="C352" s="242"/>
      <c r="D352" s="232" t="s">
        <v>208</v>
      </c>
      <c r="E352" s="243" t="s">
        <v>19</v>
      </c>
      <c r="F352" s="244" t="s">
        <v>956</v>
      </c>
      <c r="G352" s="242"/>
      <c r="H352" s="245">
        <v>3.1659999999999999</v>
      </c>
      <c r="I352" s="246"/>
      <c r="J352" s="242"/>
      <c r="K352" s="242"/>
      <c r="L352" s="247"/>
      <c r="M352" s="248"/>
      <c r="N352" s="249"/>
      <c r="O352" s="249"/>
      <c r="P352" s="249"/>
      <c r="Q352" s="249"/>
      <c r="R352" s="249"/>
      <c r="S352" s="249"/>
      <c r="T352" s="25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1" t="s">
        <v>208</v>
      </c>
      <c r="AU352" s="251" t="s">
        <v>82</v>
      </c>
      <c r="AV352" s="14" t="s">
        <v>82</v>
      </c>
      <c r="AW352" s="14" t="s">
        <v>33</v>
      </c>
      <c r="AX352" s="14" t="s">
        <v>72</v>
      </c>
      <c r="AY352" s="251" t="s">
        <v>130</v>
      </c>
    </row>
    <row r="353" s="15" customFormat="1">
      <c r="A353" s="15"/>
      <c r="B353" s="252"/>
      <c r="C353" s="253"/>
      <c r="D353" s="232" t="s">
        <v>208</v>
      </c>
      <c r="E353" s="254" t="s">
        <v>19</v>
      </c>
      <c r="F353" s="255" t="s">
        <v>212</v>
      </c>
      <c r="G353" s="253"/>
      <c r="H353" s="256">
        <v>3.1659999999999999</v>
      </c>
      <c r="I353" s="257"/>
      <c r="J353" s="253"/>
      <c r="K353" s="253"/>
      <c r="L353" s="258"/>
      <c r="M353" s="259"/>
      <c r="N353" s="260"/>
      <c r="O353" s="260"/>
      <c r="P353" s="260"/>
      <c r="Q353" s="260"/>
      <c r="R353" s="260"/>
      <c r="S353" s="260"/>
      <c r="T353" s="261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2" t="s">
        <v>208</v>
      </c>
      <c r="AU353" s="262" t="s">
        <v>82</v>
      </c>
      <c r="AV353" s="15" t="s">
        <v>144</v>
      </c>
      <c r="AW353" s="15" t="s">
        <v>33</v>
      </c>
      <c r="AX353" s="15" t="s">
        <v>80</v>
      </c>
      <c r="AY353" s="262" t="s">
        <v>130</v>
      </c>
    </row>
    <row r="354" s="14" customFormat="1">
      <c r="A354" s="14"/>
      <c r="B354" s="241"/>
      <c r="C354" s="242"/>
      <c r="D354" s="232" t="s">
        <v>208</v>
      </c>
      <c r="E354" s="242"/>
      <c r="F354" s="244" t="s">
        <v>957</v>
      </c>
      <c r="G354" s="242"/>
      <c r="H354" s="245">
        <v>3.3239999999999998</v>
      </c>
      <c r="I354" s="246"/>
      <c r="J354" s="242"/>
      <c r="K354" s="242"/>
      <c r="L354" s="247"/>
      <c r="M354" s="248"/>
      <c r="N354" s="249"/>
      <c r="O354" s="249"/>
      <c r="P354" s="249"/>
      <c r="Q354" s="249"/>
      <c r="R354" s="249"/>
      <c r="S354" s="249"/>
      <c r="T354" s="250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1" t="s">
        <v>208</v>
      </c>
      <c r="AU354" s="251" t="s">
        <v>82</v>
      </c>
      <c r="AV354" s="14" t="s">
        <v>82</v>
      </c>
      <c r="AW354" s="14" t="s">
        <v>4</v>
      </c>
      <c r="AX354" s="14" t="s">
        <v>80</v>
      </c>
      <c r="AY354" s="251" t="s">
        <v>130</v>
      </c>
    </row>
    <row r="355" s="2" customFormat="1" ht="37.8" customHeight="1">
      <c r="A355" s="41"/>
      <c r="B355" s="42"/>
      <c r="C355" s="199" t="s">
        <v>531</v>
      </c>
      <c r="D355" s="199" t="s">
        <v>131</v>
      </c>
      <c r="E355" s="200" t="s">
        <v>508</v>
      </c>
      <c r="F355" s="201" t="s">
        <v>509</v>
      </c>
      <c r="G355" s="202" t="s">
        <v>199</v>
      </c>
      <c r="H355" s="203">
        <v>42</v>
      </c>
      <c r="I355" s="204"/>
      <c r="J355" s="205">
        <f>ROUND(I355*H355,2)</f>
        <v>0</v>
      </c>
      <c r="K355" s="201" t="s">
        <v>200</v>
      </c>
      <c r="L355" s="47"/>
      <c r="M355" s="206" t="s">
        <v>19</v>
      </c>
      <c r="N355" s="207" t="s">
        <v>43</v>
      </c>
      <c r="O355" s="87"/>
      <c r="P355" s="208">
        <f>O355*H355</f>
        <v>0</v>
      </c>
      <c r="Q355" s="208">
        <v>0.00020000000000000001</v>
      </c>
      <c r="R355" s="208">
        <f>Q355*H355</f>
        <v>0.0084000000000000012</v>
      </c>
      <c r="S355" s="208">
        <v>0</v>
      </c>
      <c r="T355" s="209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0" t="s">
        <v>285</v>
      </c>
      <c r="AT355" s="210" t="s">
        <v>131</v>
      </c>
      <c r="AU355" s="210" t="s">
        <v>82</v>
      </c>
      <c r="AY355" s="20" t="s">
        <v>130</v>
      </c>
      <c r="BE355" s="211">
        <f>IF(N355="základní",J355,0)</f>
        <v>0</v>
      </c>
      <c r="BF355" s="211">
        <f>IF(N355="snížená",J355,0)</f>
        <v>0</v>
      </c>
      <c r="BG355" s="211">
        <f>IF(N355="zákl. přenesená",J355,0)</f>
        <v>0</v>
      </c>
      <c r="BH355" s="211">
        <f>IF(N355="sníž. přenesená",J355,0)</f>
        <v>0</v>
      </c>
      <c r="BI355" s="211">
        <f>IF(N355="nulová",J355,0)</f>
        <v>0</v>
      </c>
      <c r="BJ355" s="20" t="s">
        <v>80</v>
      </c>
      <c r="BK355" s="211">
        <f>ROUND(I355*H355,2)</f>
        <v>0</v>
      </c>
      <c r="BL355" s="20" t="s">
        <v>285</v>
      </c>
      <c r="BM355" s="210" t="s">
        <v>958</v>
      </c>
    </row>
    <row r="356" s="2" customFormat="1">
      <c r="A356" s="41"/>
      <c r="B356" s="42"/>
      <c r="C356" s="43"/>
      <c r="D356" s="225" t="s">
        <v>202</v>
      </c>
      <c r="E356" s="43"/>
      <c r="F356" s="226" t="s">
        <v>511</v>
      </c>
      <c r="G356" s="43"/>
      <c r="H356" s="43"/>
      <c r="I356" s="227"/>
      <c r="J356" s="43"/>
      <c r="K356" s="43"/>
      <c r="L356" s="47"/>
      <c r="M356" s="228"/>
      <c r="N356" s="229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202</v>
      </c>
      <c r="AU356" s="20" t="s">
        <v>82</v>
      </c>
    </row>
    <row r="357" s="13" customFormat="1">
      <c r="A357" s="13"/>
      <c r="B357" s="230"/>
      <c r="C357" s="231"/>
      <c r="D357" s="232" t="s">
        <v>208</v>
      </c>
      <c r="E357" s="233" t="s">
        <v>19</v>
      </c>
      <c r="F357" s="234" t="s">
        <v>294</v>
      </c>
      <c r="G357" s="231"/>
      <c r="H357" s="233" t="s">
        <v>19</v>
      </c>
      <c r="I357" s="235"/>
      <c r="J357" s="231"/>
      <c r="K357" s="231"/>
      <c r="L357" s="236"/>
      <c r="M357" s="237"/>
      <c r="N357" s="238"/>
      <c r="O357" s="238"/>
      <c r="P357" s="238"/>
      <c r="Q357" s="238"/>
      <c r="R357" s="238"/>
      <c r="S357" s="238"/>
      <c r="T357" s="23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0" t="s">
        <v>208</v>
      </c>
      <c r="AU357" s="240" t="s">
        <v>82</v>
      </c>
      <c r="AV357" s="13" t="s">
        <v>80</v>
      </c>
      <c r="AW357" s="13" t="s">
        <v>33</v>
      </c>
      <c r="AX357" s="13" t="s">
        <v>72</v>
      </c>
      <c r="AY357" s="240" t="s">
        <v>130</v>
      </c>
    </row>
    <row r="358" s="14" customFormat="1">
      <c r="A358" s="14"/>
      <c r="B358" s="241"/>
      <c r="C358" s="242"/>
      <c r="D358" s="232" t="s">
        <v>208</v>
      </c>
      <c r="E358" s="243" t="s">
        <v>19</v>
      </c>
      <c r="F358" s="244" t="s">
        <v>959</v>
      </c>
      <c r="G358" s="242"/>
      <c r="H358" s="245">
        <v>42</v>
      </c>
      <c r="I358" s="246"/>
      <c r="J358" s="242"/>
      <c r="K358" s="242"/>
      <c r="L358" s="247"/>
      <c r="M358" s="248"/>
      <c r="N358" s="249"/>
      <c r="O358" s="249"/>
      <c r="P358" s="249"/>
      <c r="Q358" s="249"/>
      <c r="R358" s="249"/>
      <c r="S358" s="249"/>
      <c r="T358" s="25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1" t="s">
        <v>208</v>
      </c>
      <c r="AU358" s="251" t="s">
        <v>82</v>
      </c>
      <c r="AV358" s="14" t="s">
        <v>82</v>
      </c>
      <c r="AW358" s="14" t="s">
        <v>33</v>
      </c>
      <c r="AX358" s="14" t="s">
        <v>72</v>
      </c>
      <c r="AY358" s="251" t="s">
        <v>130</v>
      </c>
    </row>
    <row r="359" s="15" customFormat="1">
      <c r="A359" s="15"/>
      <c r="B359" s="252"/>
      <c r="C359" s="253"/>
      <c r="D359" s="232" t="s">
        <v>208</v>
      </c>
      <c r="E359" s="254" t="s">
        <v>19</v>
      </c>
      <c r="F359" s="255" t="s">
        <v>212</v>
      </c>
      <c r="G359" s="253"/>
      <c r="H359" s="256">
        <v>42</v>
      </c>
      <c r="I359" s="257"/>
      <c r="J359" s="253"/>
      <c r="K359" s="253"/>
      <c r="L359" s="258"/>
      <c r="M359" s="259"/>
      <c r="N359" s="260"/>
      <c r="O359" s="260"/>
      <c r="P359" s="260"/>
      <c r="Q359" s="260"/>
      <c r="R359" s="260"/>
      <c r="S359" s="260"/>
      <c r="T359" s="261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2" t="s">
        <v>208</v>
      </c>
      <c r="AU359" s="262" t="s">
        <v>82</v>
      </c>
      <c r="AV359" s="15" t="s">
        <v>144</v>
      </c>
      <c r="AW359" s="15" t="s">
        <v>33</v>
      </c>
      <c r="AX359" s="15" t="s">
        <v>80</v>
      </c>
      <c r="AY359" s="262" t="s">
        <v>130</v>
      </c>
    </row>
    <row r="360" s="2" customFormat="1" ht="24.15" customHeight="1">
      <c r="A360" s="41"/>
      <c r="B360" s="42"/>
      <c r="C360" s="199" t="s">
        <v>535</v>
      </c>
      <c r="D360" s="199" t="s">
        <v>131</v>
      </c>
      <c r="E360" s="200" t="s">
        <v>784</v>
      </c>
      <c r="F360" s="201" t="s">
        <v>785</v>
      </c>
      <c r="G360" s="202" t="s">
        <v>443</v>
      </c>
      <c r="H360" s="284"/>
      <c r="I360" s="204"/>
      <c r="J360" s="205">
        <f>ROUND(I360*H360,2)</f>
        <v>0</v>
      </c>
      <c r="K360" s="201" t="s">
        <v>200</v>
      </c>
      <c r="L360" s="47"/>
      <c r="M360" s="206" t="s">
        <v>19</v>
      </c>
      <c r="N360" s="207" t="s">
        <v>43</v>
      </c>
      <c r="O360" s="87"/>
      <c r="P360" s="208">
        <f>O360*H360</f>
        <v>0</v>
      </c>
      <c r="Q360" s="208">
        <v>0</v>
      </c>
      <c r="R360" s="208">
        <f>Q360*H360</f>
        <v>0</v>
      </c>
      <c r="S360" s="208">
        <v>0</v>
      </c>
      <c r="T360" s="209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0" t="s">
        <v>285</v>
      </c>
      <c r="AT360" s="210" t="s">
        <v>131</v>
      </c>
      <c r="AU360" s="210" t="s">
        <v>82</v>
      </c>
      <c r="AY360" s="20" t="s">
        <v>130</v>
      </c>
      <c r="BE360" s="211">
        <f>IF(N360="základní",J360,0)</f>
        <v>0</v>
      </c>
      <c r="BF360" s="211">
        <f>IF(N360="snížená",J360,0)</f>
        <v>0</v>
      </c>
      <c r="BG360" s="211">
        <f>IF(N360="zákl. přenesená",J360,0)</f>
        <v>0</v>
      </c>
      <c r="BH360" s="211">
        <f>IF(N360="sníž. přenesená",J360,0)</f>
        <v>0</v>
      </c>
      <c r="BI360" s="211">
        <f>IF(N360="nulová",J360,0)</f>
        <v>0</v>
      </c>
      <c r="BJ360" s="20" t="s">
        <v>80</v>
      </c>
      <c r="BK360" s="211">
        <f>ROUND(I360*H360,2)</f>
        <v>0</v>
      </c>
      <c r="BL360" s="20" t="s">
        <v>285</v>
      </c>
      <c r="BM360" s="210" t="s">
        <v>960</v>
      </c>
    </row>
    <row r="361" s="2" customFormat="1">
      <c r="A361" s="41"/>
      <c r="B361" s="42"/>
      <c r="C361" s="43"/>
      <c r="D361" s="225" t="s">
        <v>202</v>
      </c>
      <c r="E361" s="43"/>
      <c r="F361" s="226" t="s">
        <v>787</v>
      </c>
      <c r="G361" s="43"/>
      <c r="H361" s="43"/>
      <c r="I361" s="227"/>
      <c r="J361" s="43"/>
      <c r="K361" s="43"/>
      <c r="L361" s="47"/>
      <c r="M361" s="228"/>
      <c r="N361" s="229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202</v>
      </c>
      <c r="AU361" s="20" t="s">
        <v>82</v>
      </c>
    </row>
    <row r="362" s="11" customFormat="1" ht="22.8" customHeight="1">
      <c r="A362" s="11"/>
      <c r="B362" s="185"/>
      <c r="C362" s="186"/>
      <c r="D362" s="187" t="s">
        <v>71</v>
      </c>
      <c r="E362" s="223" t="s">
        <v>517</v>
      </c>
      <c r="F362" s="223" t="s">
        <v>518</v>
      </c>
      <c r="G362" s="186"/>
      <c r="H362" s="186"/>
      <c r="I362" s="189"/>
      <c r="J362" s="224">
        <f>BK362</f>
        <v>0</v>
      </c>
      <c r="K362" s="186"/>
      <c r="L362" s="191"/>
      <c r="M362" s="192"/>
      <c r="N362" s="193"/>
      <c r="O362" s="193"/>
      <c r="P362" s="194">
        <f>SUM(P363:P388)</f>
        <v>0</v>
      </c>
      <c r="Q362" s="193"/>
      <c r="R362" s="194">
        <f>SUM(R363:R388)</f>
        <v>0.050000000000000003</v>
      </c>
      <c r="S362" s="193"/>
      <c r="T362" s="195">
        <f>SUM(T363:T388)</f>
        <v>0.13639999999999999</v>
      </c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R362" s="196" t="s">
        <v>82</v>
      </c>
      <c r="AT362" s="197" t="s">
        <v>71</v>
      </c>
      <c r="AU362" s="197" t="s">
        <v>80</v>
      </c>
      <c r="AY362" s="196" t="s">
        <v>130</v>
      </c>
      <c r="BK362" s="198">
        <f>SUM(BK363:BK388)</f>
        <v>0</v>
      </c>
    </row>
    <row r="363" s="2" customFormat="1" ht="16.5" customHeight="1">
      <c r="A363" s="41"/>
      <c r="B363" s="42"/>
      <c r="C363" s="199" t="s">
        <v>539</v>
      </c>
      <c r="D363" s="199" t="s">
        <v>131</v>
      </c>
      <c r="E363" s="200" t="s">
        <v>520</v>
      </c>
      <c r="F363" s="201" t="s">
        <v>521</v>
      </c>
      <c r="G363" s="202" t="s">
        <v>162</v>
      </c>
      <c r="H363" s="203">
        <v>8</v>
      </c>
      <c r="I363" s="204"/>
      <c r="J363" s="205">
        <f>ROUND(I363*H363,2)</f>
        <v>0</v>
      </c>
      <c r="K363" s="201" t="s">
        <v>200</v>
      </c>
      <c r="L363" s="47"/>
      <c r="M363" s="206" t="s">
        <v>19</v>
      </c>
      <c r="N363" s="207" t="s">
        <v>43</v>
      </c>
      <c r="O363" s="87"/>
      <c r="P363" s="208">
        <f>O363*H363</f>
        <v>0</v>
      </c>
      <c r="Q363" s="208">
        <v>0</v>
      </c>
      <c r="R363" s="208">
        <f>Q363*H363</f>
        <v>0</v>
      </c>
      <c r="S363" s="208">
        <v>0.017049999999999999</v>
      </c>
      <c r="T363" s="209">
        <f>S363*H363</f>
        <v>0.13639999999999999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0" t="s">
        <v>285</v>
      </c>
      <c r="AT363" s="210" t="s">
        <v>131</v>
      </c>
      <c r="AU363" s="210" t="s">
        <v>82</v>
      </c>
      <c r="AY363" s="20" t="s">
        <v>130</v>
      </c>
      <c r="BE363" s="211">
        <f>IF(N363="základní",J363,0)</f>
        <v>0</v>
      </c>
      <c r="BF363" s="211">
        <f>IF(N363="snížená",J363,0)</f>
        <v>0</v>
      </c>
      <c r="BG363" s="211">
        <f>IF(N363="zákl. přenesená",J363,0)</f>
        <v>0</v>
      </c>
      <c r="BH363" s="211">
        <f>IF(N363="sníž. přenesená",J363,0)</f>
        <v>0</v>
      </c>
      <c r="BI363" s="211">
        <f>IF(N363="nulová",J363,0)</f>
        <v>0</v>
      </c>
      <c r="BJ363" s="20" t="s">
        <v>80</v>
      </c>
      <c r="BK363" s="211">
        <f>ROUND(I363*H363,2)</f>
        <v>0</v>
      </c>
      <c r="BL363" s="20" t="s">
        <v>285</v>
      </c>
      <c r="BM363" s="210" t="s">
        <v>961</v>
      </c>
    </row>
    <row r="364" s="2" customFormat="1">
      <c r="A364" s="41"/>
      <c r="B364" s="42"/>
      <c r="C364" s="43"/>
      <c r="D364" s="225" t="s">
        <v>202</v>
      </c>
      <c r="E364" s="43"/>
      <c r="F364" s="226" t="s">
        <v>523</v>
      </c>
      <c r="G364" s="43"/>
      <c r="H364" s="43"/>
      <c r="I364" s="227"/>
      <c r="J364" s="43"/>
      <c r="K364" s="43"/>
      <c r="L364" s="47"/>
      <c r="M364" s="228"/>
      <c r="N364" s="229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202</v>
      </c>
      <c r="AU364" s="20" t="s">
        <v>82</v>
      </c>
    </row>
    <row r="365" s="13" customFormat="1">
      <c r="A365" s="13"/>
      <c r="B365" s="230"/>
      <c r="C365" s="231"/>
      <c r="D365" s="232" t="s">
        <v>208</v>
      </c>
      <c r="E365" s="233" t="s">
        <v>19</v>
      </c>
      <c r="F365" s="234" t="s">
        <v>294</v>
      </c>
      <c r="G365" s="231"/>
      <c r="H365" s="233" t="s">
        <v>19</v>
      </c>
      <c r="I365" s="235"/>
      <c r="J365" s="231"/>
      <c r="K365" s="231"/>
      <c r="L365" s="236"/>
      <c r="M365" s="237"/>
      <c r="N365" s="238"/>
      <c r="O365" s="238"/>
      <c r="P365" s="238"/>
      <c r="Q365" s="238"/>
      <c r="R365" s="238"/>
      <c r="S365" s="238"/>
      <c r="T365" s="23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0" t="s">
        <v>208</v>
      </c>
      <c r="AU365" s="240" t="s">
        <v>82</v>
      </c>
      <c r="AV365" s="13" t="s">
        <v>80</v>
      </c>
      <c r="AW365" s="13" t="s">
        <v>33</v>
      </c>
      <c r="AX365" s="13" t="s">
        <v>72</v>
      </c>
      <c r="AY365" s="240" t="s">
        <v>130</v>
      </c>
    </row>
    <row r="366" s="14" customFormat="1">
      <c r="A366" s="14"/>
      <c r="B366" s="241"/>
      <c r="C366" s="242"/>
      <c r="D366" s="232" t="s">
        <v>208</v>
      </c>
      <c r="E366" s="243" t="s">
        <v>19</v>
      </c>
      <c r="F366" s="244" t="s">
        <v>935</v>
      </c>
      <c r="G366" s="242"/>
      <c r="H366" s="245">
        <v>8</v>
      </c>
      <c r="I366" s="246"/>
      <c r="J366" s="242"/>
      <c r="K366" s="242"/>
      <c r="L366" s="247"/>
      <c r="M366" s="248"/>
      <c r="N366" s="249"/>
      <c r="O366" s="249"/>
      <c r="P366" s="249"/>
      <c r="Q366" s="249"/>
      <c r="R366" s="249"/>
      <c r="S366" s="249"/>
      <c r="T366" s="25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1" t="s">
        <v>208</v>
      </c>
      <c r="AU366" s="251" t="s">
        <v>82</v>
      </c>
      <c r="AV366" s="14" t="s">
        <v>82</v>
      </c>
      <c r="AW366" s="14" t="s">
        <v>33</v>
      </c>
      <c r="AX366" s="14" t="s">
        <v>72</v>
      </c>
      <c r="AY366" s="251" t="s">
        <v>130</v>
      </c>
    </row>
    <row r="367" s="15" customFormat="1">
      <c r="A367" s="15"/>
      <c r="B367" s="252"/>
      <c r="C367" s="253"/>
      <c r="D367" s="232" t="s">
        <v>208</v>
      </c>
      <c r="E367" s="254" t="s">
        <v>19</v>
      </c>
      <c r="F367" s="255" t="s">
        <v>212</v>
      </c>
      <c r="G367" s="253"/>
      <c r="H367" s="256">
        <v>8</v>
      </c>
      <c r="I367" s="257"/>
      <c r="J367" s="253"/>
      <c r="K367" s="253"/>
      <c r="L367" s="258"/>
      <c r="M367" s="259"/>
      <c r="N367" s="260"/>
      <c r="O367" s="260"/>
      <c r="P367" s="260"/>
      <c r="Q367" s="260"/>
      <c r="R367" s="260"/>
      <c r="S367" s="260"/>
      <c r="T367" s="261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2" t="s">
        <v>208</v>
      </c>
      <c r="AU367" s="262" t="s">
        <v>82</v>
      </c>
      <c r="AV367" s="15" t="s">
        <v>144</v>
      </c>
      <c r="AW367" s="15" t="s">
        <v>33</v>
      </c>
      <c r="AX367" s="15" t="s">
        <v>80</v>
      </c>
      <c r="AY367" s="262" t="s">
        <v>130</v>
      </c>
    </row>
    <row r="368" s="2" customFormat="1" ht="16.5" customHeight="1">
      <c r="A368" s="41"/>
      <c r="B368" s="42"/>
      <c r="C368" s="199" t="s">
        <v>544</v>
      </c>
      <c r="D368" s="199" t="s">
        <v>131</v>
      </c>
      <c r="E368" s="200" t="s">
        <v>525</v>
      </c>
      <c r="F368" s="201" t="s">
        <v>526</v>
      </c>
      <c r="G368" s="202" t="s">
        <v>162</v>
      </c>
      <c r="H368" s="203">
        <v>16</v>
      </c>
      <c r="I368" s="204"/>
      <c r="J368" s="205">
        <f>ROUND(I368*H368,2)</f>
        <v>0</v>
      </c>
      <c r="K368" s="201" t="s">
        <v>200</v>
      </c>
      <c r="L368" s="47"/>
      <c r="M368" s="206" t="s">
        <v>19</v>
      </c>
      <c r="N368" s="207" t="s">
        <v>43</v>
      </c>
      <c r="O368" s="87"/>
      <c r="P368" s="208">
        <f>O368*H368</f>
        <v>0</v>
      </c>
      <c r="Q368" s="208">
        <v>0.00115</v>
      </c>
      <c r="R368" s="208">
        <f>Q368*H368</f>
        <v>0.0184</v>
      </c>
      <c r="S368" s="208">
        <v>0</v>
      </c>
      <c r="T368" s="209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0" t="s">
        <v>285</v>
      </c>
      <c r="AT368" s="210" t="s">
        <v>131</v>
      </c>
      <c r="AU368" s="210" t="s">
        <v>82</v>
      </c>
      <c r="AY368" s="20" t="s">
        <v>130</v>
      </c>
      <c r="BE368" s="211">
        <f>IF(N368="základní",J368,0)</f>
        <v>0</v>
      </c>
      <c r="BF368" s="211">
        <f>IF(N368="snížená",J368,0)</f>
        <v>0</v>
      </c>
      <c r="BG368" s="211">
        <f>IF(N368="zákl. přenesená",J368,0)</f>
        <v>0</v>
      </c>
      <c r="BH368" s="211">
        <f>IF(N368="sníž. přenesená",J368,0)</f>
        <v>0</v>
      </c>
      <c r="BI368" s="211">
        <f>IF(N368="nulová",J368,0)</f>
        <v>0</v>
      </c>
      <c r="BJ368" s="20" t="s">
        <v>80</v>
      </c>
      <c r="BK368" s="211">
        <f>ROUND(I368*H368,2)</f>
        <v>0</v>
      </c>
      <c r="BL368" s="20" t="s">
        <v>285</v>
      </c>
      <c r="BM368" s="210" t="s">
        <v>962</v>
      </c>
    </row>
    <row r="369" s="2" customFormat="1">
      <c r="A369" s="41"/>
      <c r="B369" s="42"/>
      <c r="C369" s="43"/>
      <c r="D369" s="225" t="s">
        <v>202</v>
      </c>
      <c r="E369" s="43"/>
      <c r="F369" s="226" t="s">
        <v>528</v>
      </c>
      <c r="G369" s="43"/>
      <c r="H369" s="43"/>
      <c r="I369" s="227"/>
      <c r="J369" s="43"/>
      <c r="K369" s="43"/>
      <c r="L369" s="47"/>
      <c r="M369" s="228"/>
      <c r="N369" s="229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202</v>
      </c>
      <c r="AU369" s="20" t="s">
        <v>82</v>
      </c>
    </row>
    <row r="370" s="13" customFormat="1">
      <c r="A370" s="13"/>
      <c r="B370" s="230"/>
      <c r="C370" s="231"/>
      <c r="D370" s="232" t="s">
        <v>208</v>
      </c>
      <c r="E370" s="233" t="s">
        <v>19</v>
      </c>
      <c r="F370" s="234" t="s">
        <v>529</v>
      </c>
      <c r="G370" s="231"/>
      <c r="H370" s="233" t="s">
        <v>19</v>
      </c>
      <c r="I370" s="235"/>
      <c r="J370" s="231"/>
      <c r="K370" s="231"/>
      <c r="L370" s="236"/>
      <c r="M370" s="237"/>
      <c r="N370" s="238"/>
      <c r="O370" s="238"/>
      <c r="P370" s="238"/>
      <c r="Q370" s="238"/>
      <c r="R370" s="238"/>
      <c r="S370" s="238"/>
      <c r="T370" s="23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0" t="s">
        <v>208</v>
      </c>
      <c r="AU370" s="240" t="s">
        <v>82</v>
      </c>
      <c r="AV370" s="13" t="s">
        <v>80</v>
      </c>
      <c r="AW370" s="13" t="s">
        <v>33</v>
      </c>
      <c r="AX370" s="13" t="s">
        <v>72</v>
      </c>
      <c r="AY370" s="240" t="s">
        <v>130</v>
      </c>
    </row>
    <row r="371" s="14" customFormat="1">
      <c r="A371" s="14"/>
      <c r="B371" s="241"/>
      <c r="C371" s="242"/>
      <c r="D371" s="232" t="s">
        <v>208</v>
      </c>
      <c r="E371" s="243" t="s">
        <v>19</v>
      </c>
      <c r="F371" s="244" t="s">
        <v>963</v>
      </c>
      <c r="G371" s="242"/>
      <c r="H371" s="245">
        <v>16</v>
      </c>
      <c r="I371" s="246"/>
      <c r="J371" s="242"/>
      <c r="K371" s="242"/>
      <c r="L371" s="247"/>
      <c r="M371" s="248"/>
      <c r="N371" s="249"/>
      <c r="O371" s="249"/>
      <c r="P371" s="249"/>
      <c r="Q371" s="249"/>
      <c r="R371" s="249"/>
      <c r="S371" s="249"/>
      <c r="T371" s="25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1" t="s">
        <v>208</v>
      </c>
      <c r="AU371" s="251" t="s">
        <v>82</v>
      </c>
      <c r="AV371" s="14" t="s">
        <v>82</v>
      </c>
      <c r="AW371" s="14" t="s">
        <v>33</v>
      </c>
      <c r="AX371" s="14" t="s">
        <v>72</v>
      </c>
      <c r="AY371" s="251" t="s">
        <v>130</v>
      </c>
    </row>
    <row r="372" s="15" customFormat="1">
      <c r="A372" s="15"/>
      <c r="B372" s="252"/>
      <c r="C372" s="253"/>
      <c r="D372" s="232" t="s">
        <v>208</v>
      </c>
      <c r="E372" s="254" t="s">
        <v>19</v>
      </c>
      <c r="F372" s="255" t="s">
        <v>212</v>
      </c>
      <c r="G372" s="253"/>
      <c r="H372" s="256">
        <v>16</v>
      </c>
      <c r="I372" s="257"/>
      <c r="J372" s="253"/>
      <c r="K372" s="253"/>
      <c r="L372" s="258"/>
      <c r="M372" s="259"/>
      <c r="N372" s="260"/>
      <c r="O372" s="260"/>
      <c r="P372" s="260"/>
      <c r="Q372" s="260"/>
      <c r="R372" s="260"/>
      <c r="S372" s="260"/>
      <c r="T372" s="261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2" t="s">
        <v>208</v>
      </c>
      <c r="AU372" s="262" t="s">
        <v>82</v>
      </c>
      <c r="AV372" s="15" t="s">
        <v>144</v>
      </c>
      <c r="AW372" s="15" t="s">
        <v>33</v>
      </c>
      <c r="AX372" s="15" t="s">
        <v>80</v>
      </c>
      <c r="AY372" s="262" t="s">
        <v>130</v>
      </c>
    </row>
    <row r="373" s="2" customFormat="1" ht="16.5" customHeight="1">
      <c r="A373" s="41"/>
      <c r="B373" s="42"/>
      <c r="C373" s="263" t="s">
        <v>551</v>
      </c>
      <c r="D373" s="263" t="s">
        <v>213</v>
      </c>
      <c r="E373" s="264" t="s">
        <v>532</v>
      </c>
      <c r="F373" s="265" t="s">
        <v>533</v>
      </c>
      <c r="G373" s="266" t="s">
        <v>162</v>
      </c>
      <c r="H373" s="267">
        <v>8</v>
      </c>
      <c r="I373" s="268"/>
      <c r="J373" s="269">
        <f>ROUND(I373*H373,2)</f>
        <v>0</v>
      </c>
      <c r="K373" s="265" t="s">
        <v>200</v>
      </c>
      <c r="L373" s="270"/>
      <c r="M373" s="271" t="s">
        <v>19</v>
      </c>
      <c r="N373" s="272" t="s">
        <v>43</v>
      </c>
      <c r="O373" s="87"/>
      <c r="P373" s="208">
        <f>O373*H373</f>
        <v>0</v>
      </c>
      <c r="Q373" s="208">
        <v>0.00148</v>
      </c>
      <c r="R373" s="208">
        <f>Q373*H373</f>
        <v>0.01184</v>
      </c>
      <c r="S373" s="208">
        <v>0</v>
      </c>
      <c r="T373" s="209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0" t="s">
        <v>306</v>
      </c>
      <c r="AT373" s="210" t="s">
        <v>213</v>
      </c>
      <c r="AU373" s="210" t="s">
        <v>82</v>
      </c>
      <c r="AY373" s="20" t="s">
        <v>130</v>
      </c>
      <c r="BE373" s="211">
        <f>IF(N373="základní",J373,0)</f>
        <v>0</v>
      </c>
      <c r="BF373" s="211">
        <f>IF(N373="snížená",J373,0)</f>
        <v>0</v>
      </c>
      <c r="BG373" s="211">
        <f>IF(N373="zákl. přenesená",J373,0)</f>
        <v>0</v>
      </c>
      <c r="BH373" s="211">
        <f>IF(N373="sníž. přenesená",J373,0)</f>
        <v>0</v>
      </c>
      <c r="BI373" s="211">
        <f>IF(N373="nulová",J373,0)</f>
        <v>0</v>
      </c>
      <c r="BJ373" s="20" t="s">
        <v>80</v>
      </c>
      <c r="BK373" s="211">
        <f>ROUND(I373*H373,2)</f>
        <v>0</v>
      </c>
      <c r="BL373" s="20" t="s">
        <v>285</v>
      </c>
      <c r="BM373" s="210" t="s">
        <v>964</v>
      </c>
    </row>
    <row r="374" s="13" customFormat="1">
      <c r="A374" s="13"/>
      <c r="B374" s="230"/>
      <c r="C374" s="231"/>
      <c r="D374" s="232" t="s">
        <v>208</v>
      </c>
      <c r="E374" s="233" t="s">
        <v>19</v>
      </c>
      <c r="F374" s="234" t="s">
        <v>217</v>
      </c>
      <c r="G374" s="231"/>
      <c r="H374" s="233" t="s">
        <v>19</v>
      </c>
      <c r="I374" s="235"/>
      <c r="J374" s="231"/>
      <c r="K374" s="231"/>
      <c r="L374" s="236"/>
      <c r="M374" s="237"/>
      <c r="N374" s="238"/>
      <c r="O374" s="238"/>
      <c r="P374" s="238"/>
      <c r="Q374" s="238"/>
      <c r="R374" s="238"/>
      <c r="S374" s="238"/>
      <c r="T374" s="239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0" t="s">
        <v>208</v>
      </c>
      <c r="AU374" s="240" t="s">
        <v>82</v>
      </c>
      <c r="AV374" s="13" t="s">
        <v>80</v>
      </c>
      <c r="AW374" s="13" t="s">
        <v>33</v>
      </c>
      <c r="AX374" s="13" t="s">
        <v>72</v>
      </c>
      <c r="AY374" s="240" t="s">
        <v>130</v>
      </c>
    </row>
    <row r="375" s="14" customFormat="1">
      <c r="A375" s="14"/>
      <c r="B375" s="241"/>
      <c r="C375" s="242"/>
      <c r="D375" s="232" t="s">
        <v>208</v>
      </c>
      <c r="E375" s="243" t="s">
        <v>19</v>
      </c>
      <c r="F375" s="244" t="s">
        <v>935</v>
      </c>
      <c r="G375" s="242"/>
      <c r="H375" s="245">
        <v>8</v>
      </c>
      <c r="I375" s="246"/>
      <c r="J375" s="242"/>
      <c r="K375" s="242"/>
      <c r="L375" s="247"/>
      <c r="M375" s="248"/>
      <c r="N375" s="249"/>
      <c r="O375" s="249"/>
      <c r="P375" s="249"/>
      <c r="Q375" s="249"/>
      <c r="R375" s="249"/>
      <c r="S375" s="249"/>
      <c r="T375" s="25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1" t="s">
        <v>208</v>
      </c>
      <c r="AU375" s="251" t="s">
        <v>82</v>
      </c>
      <c r="AV375" s="14" t="s">
        <v>82</v>
      </c>
      <c r="AW375" s="14" t="s">
        <v>33</v>
      </c>
      <c r="AX375" s="14" t="s">
        <v>72</v>
      </c>
      <c r="AY375" s="251" t="s">
        <v>130</v>
      </c>
    </row>
    <row r="376" s="15" customFormat="1">
      <c r="A376" s="15"/>
      <c r="B376" s="252"/>
      <c r="C376" s="253"/>
      <c r="D376" s="232" t="s">
        <v>208</v>
      </c>
      <c r="E376" s="254" t="s">
        <v>19</v>
      </c>
      <c r="F376" s="255" t="s">
        <v>212</v>
      </c>
      <c r="G376" s="253"/>
      <c r="H376" s="256">
        <v>8</v>
      </c>
      <c r="I376" s="257"/>
      <c r="J376" s="253"/>
      <c r="K376" s="253"/>
      <c r="L376" s="258"/>
      <c r="M376" s="259"/>
      <c r="N376" s="260"/>
      <c r="O376" s="260"/>
      <c r="P376" s="260"/>
      <c r="Q376" s="260"/>
      <c r="R376" s="260"/>
      <c r="S376" s="260"/>
      <c r="T376" s="261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2" t="s">
        <v>208</v>
      </c>
      <c r="AU376" s="262" t="s">
        <v>82</v>
      </c>
      <c r="AV376" s="15" t="s">
        <v>144</v>
      </c>
      <c r="AW376" s="15" t="s">
        <v>33</v>
      </c>
      <c r="AX376" s="15" t="s">
        <v>80</v>
      </c>
      <c r="AY376" s="262" t="s">
        <v>130</v>
      </c>
    </row>
    <row r="377" s="2" customFormat="1" ht="16.5" customHeight="1">
      <c r="A377" s="41"/>
      <c r="B377" s="42"/>
      <c r="C377" s="263" t="s">
        <v>556</v>
      </c>
      <c r="D377" s="263" t="s">
        <v>213</v>
      </c>
      <c r="E377" s="264" t="s">
        <v>536</v>
      </c>
      <c r="F377" s="265" t="s">
        <v>537</v>
      </c>
      <c r="G377" s="266" t="s">
        <v>162</v>
      </c>
      <c r="H377" s="267">
        <v>8</v>
      </c>
      <c r="I377" s="268"/>
      <c r="J377" s="269">
        <f>ROUND(I377*H377,2)</f>
        <v>0</v>
      </c>
      <c r="K377" s="265" t="s">
        <v>200</v>
      </c>
      <c r="L377" s="270"/>
      <c r="M377" s="271" t="s">
        <v>19</v>
      </c>
      <c r="N377" s="272" t="s">
        <v>43</v>
      </c>
      <c r="O377" s="87"/>
      <c r="P377" s="208">
        <f>O377*H377</f>
        <v>0</v>
      </c>
      <c r="Q377" s="208">
        <v>0.00247</v>
      </c>
      <c r="R377" s="208">
        <f>Q377*H377</f>
        <v>0.01976</v>
      </c>
      <c r="S377" s="208">
        <v>0</v>
      </c>
      <c r="T377" s="209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0" t="s">
        <v>306</v>
      </c>
      <c r="AT377" s="210" t="s">
        <v>213</v>
      </c>
      <c r="AU377" s="210" t="s">
        <v>82</v>
      </c>
      <c r="AY377" s="20" t="s">
        <v>130</v>
      </c>
      <c r="BE377" s="211">
        <f>IF(N377="základní",J377,0)</f>
        <v>0</v>
      </c>
      <c r="BF377" s="211">
        <f>IF(N377="snížená",J377,0)</f>
        <v>0</v>
      </c>
      <c r="BG377" s="211">
        <f>IF(N377="zákl. přenesená",J377,0)</f>
        <v>0</v>
      </c>
      <c r="BH377" s="211">
        <f>IF(N377="sníž. přenesená",J377,0)</f>
        <v>0</v>
      </c>
      <c r="BI377" s="211">
        <f>IF(N377="nulová",J377,0)</f>
        <v>0</v>
      </c>
      <c r="BJ377" s="20" t="s">
        <v>80</v>
      </c>
      <c r="BK377" s="211">
        <f>ROUND(I377*H377,2)</f>
        <v>0</v>
      </c>
      <c r="BL377" s="20" t="s">
        <v>285</v>
      </c>
      <c r="BM377" s="210" t="s">
        <v>965</v>
      </c>
    </row>
    <row r="378" s="13" customFormat="1">
      <c r="A378" s="13"/>
      <c r="B378" s="230"/>
      <c r="C378" s="231"/>
      <c r="D378" s="232" t="s">
        <v>208</v>
      </c>
      <c r="E378" s="233" t="s">
        <v>19</v>
      </c>
      <c r="F378" s="234" t="s">
        <v>217</v>
      </c>
      <c r="G378" s="231"/>
      <c r="H378" s="233" t="s">
        <v>19</v>
      </c>
      <c r="I378" s="235"/>
      <c r="J378" s="231"/>
      <c r="K378" s="231"/>
      <c r="L378" s="236"/>
      <c r="M378" s="237"/>
      <c r="N378" s="238"/>
      <c r="O378" s="238"/>
      <c r="P378" s="238"/>
      <c r="Q378" s="238"/>
      <c r="R378" s="238"/>
      <c r="S378" s="238"/>
      <c r="T378" s="239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0" t="s">
        <v>208</v>
      </c>
      <c r="AU378" s="240" t="s">
        <v>82</v>
      </c>
      <c r="AV378" s="13" t="s">
        <v>80</v>
      </c>
      <c r="AW378" s="13" t="s">
        <v>33</v>
      </c>
      <c r="AX378" s="13" t="s">
        <v>72</v>
      </c>
      <c r="AY378" s="240" t="s">
        <v>130</v>
      </c>
    </row>
    <row r="379" s="14" customFormat="1">
      <c r="A379" s="14"/>
      <c r="B379" s="241"/>
      <c r="C379" s="242"/>
      <c r="D379" s="232" t="s">
        <v>208</v>
      </c>
      <c r="E379" s="243" t="s">
        <v>19</v>
      </c>
      <c r="F379" s="244" t="s">
        <v>935</v>
      </c>
      <c r="G379" s="242"/>
      <c r="H379" s="245">
        <v>8</v>
      </c>
      <c r="I379" s="246"/>
      <c r="J379" s="242"/>
      <c r="K379" s="242"/>
      <c r="L379" s="247"/>
      <c r="M379" s="248"/>
      <c r="N379" s="249"/>
      <c r="O379" s="249"/>
      <c r="P379" s="249"/>
      <c r="Q379" s="249"/>
      <c r="R379" s="249"/>
      <c r="S379" s="249"/>
      <c r="T379" s="250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1" t="s">
        <v>208</v>
      </c>
      <c r="AU379" s="251" t="s">
        <v>82</v>
      </c>
      <c r="AV379" s="14" t="s">
        <v>82</v>
      </c>
      <c r="AW379" s="14" t="s">
        <v>33</v>
      </c>
      <c r="AX379" s="14" t="s">
        <v>72</v>
      </c>
      <c r="AY379" s="251" t="s">
        <v>130</v>
      </c>
    </row>
    <row r="380" s="15" customFormat="1">
      <c r="A380" s="15"/>
      <c r="B380" s="252"/>
      <c r="C380" s="253"/>
      <c r="D380" s="232" t="s">
        <v>208</v>
      </c>
      <c r="E380" s="254" t="s">
        <v>19</v>
      </c>
      <c r="F380" s="255" t="s">
        <v>212</v>
      </c>
      <c r="G380" s="253"/>
      <c r="H380" s="256">
        <v>8</v>
      </c>
      <c r="I380" s="257"/>
      <c r="J380" s="253"/>
      <c r="K380" s="253"/>
      <c r="L380" s="258"/>
      <c r="M380" s="259"/>
      <c r="N380" s="260"/>
      <c r="O380" s="260"/>
      <c r="P380" s="260"/>
      <c r="Q380" s="260"/>
      <c r="R380" s="260"/>
      <c r="S380" s="260"/>
      <c r="T380" s="261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2" t="s">
        <v>208</v>
      </c>
      <c r="AU380" s="262" t="s">
        <v>82</v>
      </c>
      <c r="AV380" s="15" t="s">
        <v>144</v>
      </c>
      <c r="AW380" s="15" t="s">
        <v>33</v>
      </c>
      <c r="AX380" s="15" t="s">
        <v>80</v>
      </c>
      <c r="AY380" s="262" t="s">
        <v>130</v>
      </c>
    </row>
    <row r="381" s="2" customFormat="1" ht="16.5" customHeight="1">
      <c r="A381" s="41"/>
      <c r="B381" s="42"/>
      <c r="C381" s="199" t="s">
        <v>564</v>
      </c>
      <c r="D381" s="199" t="s">
        <v>131</v>
      </c>
      <c r="E381" s="200" t="s">
        <v>540</v>
      </c>
      <c r="F381" s="201" t="s">
        <v>541</v>
      </c>
      <c r="G381" s="202" t="s">
        <v>162</v>
      </c>
      <c r="H381" s="203">
        <v>17</v>
      </c>
      <c r="I381" s="204"/>
      <c r="J381" s="205">
        <f>ROUND(I381*H381,2)</f>
        <v>0</v>
      </c>
      <c r="K381" s="201" t="s">
        <v>19</v>
      </c>
      <c r="L381" s="47"/>
      <c r="M381" s="206" t="s">
        <v>19</v>
      </c>
      <c r="N381" s="207" t="s">
        <v>43</v>
      </c>
      <c r="O381" s="87"/>
      <c r="P381" s="208">
        <f>O381*H381</f>
        <v>0</v>
      </c>
      <c r="Q381" s="208">
        <v>0</v>
      </c>
      <c r="R381" s="208">
        <f>Q381*H381</f>
        <v>0</v>
      </c>
      <c r="S381" s="208">
        <v>0</v>
      </c>
      <c r="T381" s="209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0" t="s">
        <v>285</v>
      </c>
      <c r="AT381" s="210" t="s">
        <v>131</v>
      </c>
      <c r="AU381" s="210" t="s">
        <v>82</v>
      </c>
      <c r="AY381" s="20" t="s">
        <v>130</v>
      </c>
      <c r="BE381" s="211">
        <f>IF(N381="základní",J381,0)</f>
        <v>0</v>
      </c>
      <c r="BF381" s="211">
        <f>IF(N381="snížená",J381,0)</f>
        <v>0</v>
      </c>
      <c r="BG381" s="211">
        <f>IF(N381="zákl. přenesená",J381,0)</f>
        <v>0</v>
      </c>
      <c r="BH381" s="211">
        <f>IF(N381="sníž. přenesená",J381,0)</f>
        <v>0</v>
      </c>
      <c r="BI381" s="211">
        <f>IF(N381="nulová",J381,0)</f>
        <v>0</v>
      </c>
      <c r="BJ381" s="20" t="s">
        <v>80</v>
      </c>
      <c r="BK381" s="211">
        <f>ROUND(I381*H381,2)</f>
        <v>0</v>
      </c>
      <c r="BL381" s="20" t="s">
        <v>285</v>
      </c>
      <c r="BM381" s="210" t="s">
        <v>966</v>
      </c>
    </row>
    <row r="382" s="13" customFormat="1">
      <c r="A382" s="13"/>
      <c r="B382" s="230"/>
      <c r="C382" s="231"/>
      <c r="D382" s="232" t="s">
        <v>208</v>
      </c>
      <c r="E382" s="233" t="s">
        <v>19</v>
      </c>
      <c r="F382" s="234" t="s">
        <v>529</v>
      </c>
      <c r="G382" s="231"/>
      <c r="H382" s="233" t="s">
        <v>19</v>
      </c>
      <c r="I382" s="235"/>
      <c r="J382" s="231"/>
      <c r="K382" s="231"/>
      <c r="L382" s="236"/>
      <c r="M382" s="237"/>
      <c r="N382" s="238"/>
      <c r="O382" s="238"/>
      <c r="P382" s="238"/>
      <c r="Q382" s="238"/>
      <c r="R382" s="238"/>
      <c r="S382" s="238"/>
      <c r="T382" s="239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0" t="s">
        <v>208</v>
      </c>
      <c r="AU382" s="240" t="s">
        <v>82</v>
      </c>
      <c r="AV382" s="13" t="s">
        <v>80</v>
      </c>
      <c r="AW382" s="13" t="s">
        <v>33</v>
      </c>
      <c r="AX382" s="13" t="s">
        <v>72</v>
      </c>
      <c r="AY382" s="240" t="s">
        <v>130</v>
      </c>
    </row>
    <row r="383" s="14" customFormat="1">
      <c r="A383" s="14"/>
      <c r="B383" s="241"/>
      <c r="C383" s="242"/>
      <c r="D383" s="232" t="s">
        <v>208</v>
      </c>
      <c r="E383" s="243" t="s">
        <v>19</v>
      </c>
      <c r="F383" s="244" t="s">
        <v>967</v>
      </c>
      <c r="G383" s="242"/>
      <c r="H383" s="245">
        <v>16</v>
      </c>
      <c r="I383" s="246"/>
      <c r="J383" s="242"/>
      <c r="K383" s="242"/>
      <c r="L383" s="247"/>
      <c r="M383" s="248"/>
      <c r="N383" s="249"/>
      <c r="O383" s="249"/>
      <c r="P383" s="249"/>
      <c r="Q383" s="249"/>
      <c r="R383" s="249"/>
      <c r="S383" s="249"/>
      <c r="T383" s="250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1" t="s">
        <v>208</v>
      </c>
      <c r="AU383" s="251" t="s">
        <v>82</v>
      </c>
      <c r="AV383" s="14" t="s">
        <v>82</v>
      </c>
      <c r="AW383" s="14" t="s">
        <v>33</v>
      </c>
      <c r="AX383" s="14" t="s">
        <v>72</v>
      </c>
      <c r="AY383" s="251" t="s">
        <v>130</v>
      </c>
    </row>
    <row r="384" s="13" customFormat="1">
      <c r="A384" s="13"/>
      <c r="B384" s="230"/>
      <c r="C384" s="231"/>
      <c r="D384" s="232" t="s">
        <v>208</v>
      </c>
      <c r="E384" s="233" t="s">
        <v>19</v>
      </c>
      <c r="F384" s="234" t="s">
        <v>799</v>
      </c>
      <c r="G384" s="231"/>
      <c r="H384" s="233" t="s">
        <v>19</v>
      </c>
      <c r="I384" s="235"/>
      <c r="J384" s="231"/>
      <c r="K384" s="231"/>
      <c r="L384" s="236"/>
      <c r="M384" s="237"/>
      <c r="N384" s="238"/>
      <c r="O384" s="238"/>
      <c r="P384" s="238"/>
      <c r="Q384" s="238"/>
      <c r="R384" s="238"/>
      <c r="S384" s="238"/>
      <c r="T384" s="23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0" t="s">
        <v>208</v>
      </c>
      <c r="AU384" s="240" t="s">
        <v>82</v>
      </c>
      <c r="AV384" s="13" t="s">
        <v>80</v>
      </c>
      <c r="AW384" s="13" t="s">
        <v>33</v>
      </c>
      <c r="AX384" s="13" t="s">
        <v>72</v>
      </c>
      <c r="AY384" s="240" t="s">
        <v>130</v>
      </c>
    </row>
    <row r="385" s="14" customFormat="1">
      <c r="A385" s="14"/>
      <c r="B385" s="241"/>
      <c r="C385" s="242"/>
      <c r="D385" s="232" t="s">
        <v>208</v>
      </c>
      <c r="E385" s="243" t="s">
        <v>19</v>
      </c>
      <c r="F385" s="244" t="s">
        <v>883</v>
      </c>
      <c r="G385" s="242"/>
      <c r="H385" s="245">
        <v>1</v>
      </c>
      <c r="I385" s="246"/>
      <c r="J385" s="242"/>
      <c r="K385" s="242"/>
      <c r="L385" s="247"/>
      <c r="M385" s="248"/>
      <c r="N385" s="249"/>
      <c r="O385" s="249"/>
      <c r="P385" s="249"/>
      <c r="Q385" s="249"/>
      <c r="R385" s="249"/>
      <c r="S385" s="249"/>
      <c r="T385" s="25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1" t="s">
        <v>208</v>
      </c>
      <c r="AU385" s="251" t="s">
        <v>82</v>
      </c>
      <c r="AV385" s="14" t="s">
        <v>82</v>
      </c>
      <c r="AW385" s="14" t="s">
        <v>33</v>
      </c>
      <c r="AX385" s="14" t="s">
        <v>72</v>
      </c>
      <c r="AY385" s="251" t="s">
        <v>130</v>
      </c>
    </row>
    <row r="386" s="15" customFormat="1">
      <c r="A386" s="15"/>
      <c r="B386" s="252"/>
      <c r="C386" s="253"/>
      <c r="D386" s="232" t="s">
        <v>208</v>
      </c>
      <c r="E386" s="254" t="s">
        <v>19</v>
      </c>
      <c r="F386" s="255" t="s">
        <v>212</v>
      </c>
      <c r="G386" s="253"/>
      <c r="H386" s="256">
        <v>17</v>
      </c>
      <c r="I386" s="257"/>
      <c r="J386" s="253"/>
      <c r="K386" s="253"/>
      <c r="L386" s="258"/>
      <c r="M386" s="259"/>
      <c r="N386" s="260"/>
      <c r="O386" s="260"/>
      <c r="P386" s="260"/>
      <c r="Q386" s="260"/>
      <c r="R386" s="260"/>
      <c r="S386" s="260"/>
      <c r="T386" s="261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2" t="s">
        <v>208</v>
      </c>
      <c r="AU386" s="262" t="s">
        <v>82</v>
      </c>
      <c r="AV386" s="15" t="s">
        <v>144</v>
      </c>
      <c r="AW386" s="15" t="s">
        <v>33</v>
      </c>
      <c r="AX386" s="15" t="s">
        <v>80</v>
      </c>
      <c r="AY386" s="262" t="s">
        <v>130</v>
      </c>
    </row>
    <row r="387" s="2" customFormat="1" ht="24.15" customHeight="1">
      <c r="A387" s="41"/>
      <c r="B387" s="42"/>
      <c r="C387" s="199" t="s">
        <v>572</v>
      </c>
      <c r="D387" s="199" t="s">
        <v>131</v>
      </c>
      <c r="E387" s="200" t="s">
        <v>800</v>
      </c>
      <c r="F387" s="201" t="s">
        <v>801</v>
      </c>
      <c r="G387" s="202" t="s">
        <v>443</v>
      </c>
      <c r="H387" s="284"/>
      <c r="I387" s="204"/>
      <c r="J387" s="205">
        <f>ROUND(I387*H387,2)</f>
        <v>0</v>
      </c>
      <c r="K387" s="201" t="s">
        <v>200</v>
      </c>
      <c r="L387" s="47"/>
      <c r="M387" s="206" t="s">
        <v>19</v>
      </c>
      <c r="N387" s="207" t="s">
        <v>43</v>
      </c>
      <c r="O387" s="87"/>
      <c r="P387" s="208">
        <f>O387*H387</f>
        <v>0</v>
      </c>
      <c r="Q387" s="208">
        <v>0</v>
      </c>
      <c r="R387" s="208">
        <f>Q387*H387</f>
        <v>0</v>
      </c>
      <c r="S387" s="208">
        <v>0</v>
      </c>
      <c r="T387" s="209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0" t="s">
        <v>285</v>
      </c>
      <c r="AT387" s="210" t="s">
        <v>131</v>
      </c>
      <c r="AU387" s="210" t="s">
        <v>82</v>
      </c>
      <c r="AY387" s="20" t="s">
        <v>130</v>
      </c>
      <c r="BE387" s="211">
        <f>IF(N387="základní",J387,0)</f>
        <v>0</v>
      </c>
      <c r="BF387" s="211">
        <f>IF(N387="snížená",J387,0)</f>
        <v>0</v>
      </c>
      <c r="BG387" s="211">
        <f>IF(N387="zákl. přenesená",J387,0)</f>
        <v>0</v>
      </c>
      <c r="BH387" s="211">
        <f>IF(N387="sníž. přenesená",J387,0)</f>
        <v>0</v>
      </c>
      <c r="BI387" s="211">
        <f>IF(N387="nulová",J387,0)</f>
        <v>0</v>
      </c>
      <c r="BJ387" s="20" t="s">
        <v>80</v>
      </c>
      <c r="BK387" s="211">
        <f>ROUND(I387*H387,2)</f>
        <v>0</v>
      </c>
      <c r="BL387" s="20" t="s">
        <v>285</v>
      </c>
      <c r="BM387" s="210" t="s">
        <v>968</v>
      </c>
    </row>
    <row r="388" s="2" customFormat="1">
      <c r="A388" s="41"/>
      <c r="B388" s="42"/>
      <c r="C388" s="43"/>
      <c r="D388" s="225" t="s">
        <v>202</v>
      </c>
      <c r="E388" s="43"/>
      <c r="F388" s="226" t="s">
        <v>803</v>
      </c>
      <c r="G388" s="43"/>
      <c r="H388" s="43"/>
      <c r="I388" s="227"/>
      <c r="J388" s="43"/>
      <c r="K388" s="43"/>
      <c r="L388" s="47"/>
      <c r="M388" s="228"/>
      <c r="N388" s="229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202</v>
      </c>
      <c r="AU388" s="20" t="s">
        <v>82</v>
      </c>
    </row>
    <row r="389" s="11" customFormat="1" ht="22.8" customHeight="1">
      <c r="A389" s="11"/>
      <c r="B389" s="185"/>
      <c r="C389" s="186"/>
      <c r="D389" s="187" t="s">
        <v>71</v>
      </c>
      <c r="E389" s="223" t="s">
        <v>549</v>
      </c>
      <c r="F389" s="223" t="s">
        <v>550</v>
      </c>
      <c r="G389" s="186"/>
      <c r="H389" s="186"/>
      <c r="I389" s="189"/>
      <c r="J389" s="224">
        <f>BK389</f>
        <v>0</v>
      </c>
      <c r="K389" s="186"/>
      <c r="L389" s="191"/>
      <c r="M389" s="192"/>
      <c r="N389" s="193"/>
      <c r="O389" s="193"/>
      <c r="P389" s="194">
        <f>SUM(P390:P407)</f>
        <v>0</v>
      </c>
      <c r="Q389" s="193"/>
      <c r="R389" s="194">
        <f>SUM(R390:R407)</f>
        <v>0.056985999999999995</v>
      </c>
      <c r="S389" s="193"/>
      <c r="T389" s="195">
        <f>SUM(T390:T407)</f>
        <v>0.084121600000000005</v>
      </c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R389" s="196" t="s">
        <v>82</v>
      </c>
      <c r="AT389" s="197" t="s">
        <v>71</v>
      </c>
      <c r="AU389" s="197" t="s">
        <v>80</v>
      </c>
      <c r="AY389" s="196" t="s">
        <v>130</v>
      </c>
      <c r="BK389" s="198">
        <f>SUM(BK390:BK407)</f>
        <v>0</v>
      </c>
    </row>
    <row r="390" s="2" customFormat="1" ht="24.15" customHeight="1">
      <c r="A390" s="41"/>
      <c r="B390" s="42"/>
      <c r="C390" s="199" t="s">
        <v>195</v>
      </c>
      <c r="D390" s="199" t="s">
        <v>131</v>
      </c>
      <c r="E390" s="200" t="s">
        <v>552</v>
      </c>
      <c r="F390" s="201" t="s">
        <v>553</v>
      </c>
      <c r="G390" s="202" t="s">
        <v>554</v>
      </c>
      <c r="H390" s="203">
        <v>1</v>
      </c>
      <c r="I390" s="204"/>
      <c r="J390" s="205">
        <f>ROUND(I390*H390,2)</f>
        <v>0</v>
      </c>
      <c r="K390" s="201" t="s">
        <v>19</v>
      </c>
      <c r="L390" s="47"/>
      <c r="M390" s="206" t="s">
        <v>19</v>
      </c>
      <c r="N390" s="207" t="s">
        <v>43</v>
      </c>
      <c r="O390" s="87"/>
      <c r="P390" s="208">
        <f>O390*H390</f>
        <v>0</v>
      </c>
      <c r="Q390" s="208">
        <v>0</v>
      </c>
      <c r="R390" s="208">
        <f>Q390*H390</f>
        <v>0</v>
      </c>
      <c r="S390" s="208">
        <v>0</v>
      </c>
      <c r="T390" s="209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0" t="s">
        <v>285</v>
      </c>
      <c r="AT390" s="210" t="s">
        <v>131</v>
      </c>
      <c r="AU390" s="210" t="s">
        <v>82</v>
      </c>
      <c r="AY390" s="20" t="s">
        <v>130</v>
      </c>
      <c r="BE390" s="211">
        <f>IF(N390="základní",J390,0)</f>
        <v>0</v>
      </c>
      <c r="BF390" s="211">
        <f>IF(N390="snížená",J390,0)</f>
        <v>0</v>
      </c>
      <c r="BG390" s="211">
        <f>IF(N390="zákl. přenesená",J390,0)</f>
        <v>0</v>
      </c>
      <c r="BH390" s="211">
        <f>IF(N390="sníž. přenesená",J390,0)</f>
        <v>0</v>
      </c>
      <c r="BI390" s="211">
        <f>IF(N390="nulová",J390,0)</f>
        <v>0</v>
      </c>
      <c r="BJ390" s="20" t="s">
        <v>80</v>
      </c>
      <c r="BK390" s="211">
        <f>ROUND(I390*H390,2)</f>
        <v>0</v>
      </c>
      <c r="BL390" s="20" t="s">
        <v>285</v>
      </c>
      <c r="BM390" s="210" t="s">
        <v>969</v>
      </c>
    </row>
    <row r="391" s="2" customFormat="1" ht="16.5" customHeight="1">
      <c r="A391" s="41"/>
      <c r="B391" s="42"/>
      <c r="C391" s="199" t="s">
        <v>584</v>
      </c>
      <c r="D391" s="199" t="s">
        <v>131</v>
      </c>
      <c r="E391" s="200" t="s">
        <v>970</v>
      </c>
      <c r="F391" s="201" t="s">
        <v>971</v>
      </c>
      <c r="G391" s="202" t="s">
        <v>328</v>
      </c>
      <c r="H391" s="203">
        <v>135.68000000000001</v>
      </c>
      <c r="I391" s="204"/>
      <c r="J391" s="205">
        <f>ROUND(I391*H391,2)</f>
        <v>0</v>
      </c>
      <c r="K391" s="201" t="s">
        <v>200</v>
      </c>
      <c r="L391" s="47"/>
      <c r="M391" s="206" t="s">
        <v>19</v>
      </c>
      <c r="N391" s="207" t="s">
        <v>43</v>
      </c>
      <c r="O391" s="87"/>
      <c r="P391" s="208">
        <f>O391*H391</f>
        <v>0</v>
      </c>
      <c r="Q391" s="208">
        <v>0</v>
      </c>
      <c r="R391" s="208">
        <f>Q391*H391</f>
        <v>0</v>
      </c>
      <c r="S391" s="208">
        <v>0</v>
      </c>
      <c r="T391" s="209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0" t="s">
        <v>285</v>
      </c>
      <c r="AT391" s="210" t="s">
        <v>131</v>
      </c>
      <c r="AU391" s="210" t="s">
        <v>82</v>
      </c>
      <c r="AY391" s="20" t="s">
        <v>130</v>
      </c>
      <c r="BE391" s="211">
        <f>IF(N391="základní",J391,0)</f>
        <v>0</v>
      </c>
      <c r="BF391" s="211">
        <f>IF(N391="snížená",J391,0)</f>
        <v>0</v>
      </c>
      <c r="BG391" s="211">
        <f>IF(N391="zákl. přenesená",J391,0)</f>
        <v>0</v>
      </c>
      <c r="BH391" s="211">
        <f>IF(N391="sníž. přenesená",J391,0)</f>
        <v>0</v>
      </c>
      <c r="BI391" s="211">
        <f>IF(N391="nulová",J391,0)</f>
        <v>0</v>
      </c>
      <c r="BJ391" s="20" t="s">
        <v>80</v>
      </c>
      <c r="BK391" s="211">
        <f>ROUND(I391*H391,2)</f>
        <v>0</v>
      </c>
      <c r="BL391" s="20" t="s">
        <v>285</v>
      </c>
      <c r="BM391" s="210" t="s">
        <v>972</v>
      </c>
    </row>
    <row r="392" s="2" customFormat="1">
      <c r="A392" s="41"/>
      <c r="B392" s="42"/>
      <c r="C392" s="43"/>
      <c r="D392" s="225" t="s">
        <v>202</v>
      </c>
      <c r="E392" s="43"/>
      <c r="F392" s="226" t="s">
        <v>973</v>
      </c>
      <c r="G392" s="43"/>
      <c r="H392" s="43"/>
      <c r="I392" s="227"/>
      <c r="J392" s="43"/>
      <c r="K392" s="43"/>
      <c r="L392" s="47"/>
      <c r="M392" s="228"/>
      <c r="N392" s="229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202</v>
      </c>
      <c r="AU392" s="20" t="s">
        <v>82</v>
      </c>
    </row>
    <row r="393" s="13" customFormat="1">
      <c r="A393" s="13"/>
      <c r="B393" s="230"/>
      <c r="C393" s="231"/>
      <c r="D393" s="232" t="s">
        <v>208</v>
      </c>
      <c r="E393" s="233" t="s">
        <v>19</v>
      </c>
      <c r="F393" s="234" t="s">
        <v>577</v>
      </c>
      <c r="G393" s="231"/>
      <c r="H393" s="233" t="s">
        <v>19</v>
      </c>
      <c r="I393" s="235"/>
      <c r="J393" s="231"/>
      <c r="K393" s="231"/>
      <c r="L393" s="236"/>
      <c r="M393" s="237"/>
      <c r="N393" s="238"/>
      <c r="O393" s="238"/>
      <c r="P393" s="238"/>
      <c r="Q393" s="238"/>
      <c r="R393" s="238"/>
      <c r="S393" s="238"/>
      <c r="T393" s="239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0" t="s">
        <v>208</v>
      </c>
      <c r="AU393" s="240" t="s">
        <v>82</v>
      </c>
      <c r="AV393" s="13" t="s">
        <v>80</v>
      </c>
      <c r="AW393" s="13" t="s">
        <v>33</v>
      </c>
      <c r="AX393" s="13" t="s">
        <v>72</v>
      </c>
      <c r="AY393" s="240" t="s">
        <v>130</v>
      </c>
    </row>
    <row r="394" s="14" customFormat="1">
      <c r="A394" s="14"/>
      <c r="B394" s="241"/>
      <c r="C394" s="242"/>
      <c r="D394" s="232" t="s">
        <v>208</v>
      </c>
      <c r="E394" s="243" t="s">
        <v>19</v>
      </c>
      <c r="F394" s="244" t="s">
        <v>974</v>
      </c>
      <c r="G394" s="242"/>
      <c r="H394" s="245">
        <v>135.68000000000001</v>
      </c>
      <c r="I394" s="246"/>
      <c r="J394" s="242"/>
      <c r="K394" s="242"/>
      <c r="L394" s="247"/>
      <c r="M394" s="248"/>
      <c r="N394" s="249"/>
      <c r="O394" s="249"/>
      <c r="P394" s="249"/>
      <c r="Q394" s="249"/>
      <c r="R394" s="249"/>
      <c r="S394" s="249"/>
      <c r="T394" s="250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1" t="s">
        <v>208</v>
      </c>
      <c r="AU394" s="251" t="s">
        <v>82</v>
      </c>
      <c r="AV394" s="14" t="s">
        <v>82</v>
      </c>
      <c r="AW394" s="14" t="s">
        <v>33</v>
      </c>
      <c r="AX394" s="14" t="s">
        <v>72</v>
      </c>
      <c r="AY394" s="251" t="s">
        <v>130</v>
      </c>
    </row>
    <row r="395" s="15" customFormat="1">
      <c r="A395" s="15"/>
      <c r="B395" s="252"/>
      <c r="C395" s="253"/>
      <c r="D395" s="232" t="s">
        <v>208</v>
      </c>
      <c r="E395" s="254" t="s">
        <v>19</v>
      </c>
      <c r="F395" s="255" t="s">
        <v>212</v>
      </c>
      <c r="G395" s="253"/>
      <c r="H395" s="256">
        <v>135.68000000000001</v>
      </c>
      <c r="I395" s="257"/>
      <c r="J395" s="253"/>
      <c r="K395" s="253"/>
      <c r="L395" s="258"/>
      <c r="M395" s="259"/>
      <c r="N395" s="260"/>
      <c r="O395" s="260"/>
      <c r="P395" s="260"/>
      <c r="Q395" s="260"/>
      <c r="R395" s="260"/>
      <c r="S395" s="260"/>
      <c r="T395" s="261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2" t="s">
        <v>208</v>
      </c>
      <c r="AU395" s="262" t="s">
        <v>82</v>
      </c>
      <c r="AV395" s="15" t="s">
        <v>144</v>
      </c>
      <c r="AW395" s="15" t="s">
        <v>33</v>
      </c>
      <c r="AX395" s="15" t="s">
        <v>80</v>
      </c>
      <c r="AY395" s="262" t="s">
        <v>130</v>
      </c>
    </row>
    <row r="396" s="2" customFormat="1" ht="16.5" customHeight="1">
      <c r="A396" s="41"/>
      <c r="B396" s="42"/>
      <c r="C396" s="263" t="s">
        <v>591</v>
      </c>
      <c r="D396" s="263" t="s">
        <v>213</v>
      </c>
      <c r="E396" s="264" t="s">
        <v>565</v>
      </c>
      <c r="F396" s="265" t="s">
        <v>566</v>
      </c>
      <c r="G396" s="266" t="s">
        <v>567</v>
      </c>
      <c r="H396" s="267">
        <v>56.985999999999997</v>
      </c>
      <c r="I396" s="268"/>
      <c r="J396" s="269">
        <f>ROUND(I396*H396,2)</f>
        <v>0</v>
      </c>
      <c r="K396" s="265" t="s">
        <v>200</v>
      </c>
      <c r="L396" s="270"/>
      <c r="M396" s="271" t="s">
        <v>19</v>
      </c>
      <c r="N396" s="272" t="s">
        <v>43</v>
      </c>
      <c r="O396" s="87"/>
      <c r="P396" s="208">
        <f>O396*H396</f>
        <v>0</v>
      </c>
      <c r="Q396" s="208">
        <v>0.001</v>
      </c>
      <c r="R396" s="208">
        <f>Q396*H396</f>
        <v>0.056985999999999995</v>
      </c>
      <c r="S396" s="208">
        <v>0</v>
      </c>
      <c r="T396" s="209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0" t="s">
        <v>306</v>
      </c>
      <c r="AT396" s="210" t="s">
        <v>213</v>
      </c>
      <c r="AU396" s="210" t="s">
        <v>82</v>
      </c>
      <c r="AY396" s="20" t="s">
        <v>130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20" t="s">
        <v>80</v>
      </c>
      <c r="BK396" s="211">
        <f>ROUND(I396*H396,2)</f>
        <v>0</v>
      </c>
      <c r="BL396" s="20" t="s">
        <v>285</v>
      </c>
      <c r="BM396" s="210" t="s">
        <v>975</v>
      </c>
    </row>
    <row r="397" s="13" customFormat="1">
      <c r="A397" s="13"/>
      <c r="B397" s="230"/>
      <c r="C397" s="231"/>
      <c r="D397" s="232" t="s">
        <v>208</v>
      </c>
      <c r="E397" s="233" t="s">
        <v>19</v>
      </c>
      <c r="F397" s="234" t="s">
        <v>569</v>
      </c>
      <c r="G397" s="231"/>
      <c r="H397" s="233" t="s">
        <v>19</v>
      </c>
      <c r="I397" s="235"/>
      <c r="J397" s="231"/>
      <c r="K397" s="231"/>
      <c r="L397" s="236"/>
      <c r="M397" s="237"/>
      <c r="N397" s="238"/>
      <c r="O397" s="238"/>
      <c r="P397" s="238"/>
      <c r="Q397" s="238"/>
      <c r="R397" s="238"/>
      <c r="S397" s="238"/>
      <c r="T397" s="23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0" t="s">
        <v>208</v>
      </c>
      <c r="AU397" s="240" t="s">
        <v>82</v>
      </c>
      <c r="AV397" s="13" t="s">
        <v>80</v>
      </c>
      <c r="AW397" s="13" t="s">
        <v>33</v>
      </c>
      <c r="AX397" s="13" t="s">
        <v>72</v>
      </c>
      <c r="AY397" s="240" t="s">
        <v>130</v>
      </c>
    </row>
    <row r="398" s="14" customFormat="1">
      <c r="A398" s="14"/>
      <c r="B398" s="241"/>
      <c r="C398" s="242"/>
      <c r="D398" s="232" t="s">
        <v>208</v>
      </c>
      <c r="E398" s="243" t="s">
        <v>19</v>
      </c>
      <c r="F398" s="244" t="s">
        <v>976</v>
      </c>
      <c r="G398" s="242"/>
      <c r="H398" s="245">
        <v>54.271999999999998</v>
      </c>
      <c r="I398" s="246"/>
      <c r="J398" s="242"/>
      <c r="K398" s="242"/>
      <c r="L398" s="247"/>
      <c r="M398" s="248"/>
      <c r="N398" s="249"/>
      <c r="O398" s="249"/>
      <c r="P398" s="249"/>
      <c r="Q398" s="249"/>
      <c r="R398" s="249"/>
      <c r="S398" s="249"/>
      <c r="T398" s="25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1" t="s">
        <v>208</v>
      </c>
      <c r="AU398" s="251" t="s">
        <v>82</v>
      </c>
      <c r="AV398" s="14" t="s">
        <v>82</v>
      </c>
      <c r="AW398" s="14" t="s">
        <v>33</v>
      </c>
      <c r="AX398" s="14" t="s">
        <v>72</v>
      </c>
      <c r="AY398" s="251" t="s">
        <v>130</v>
      </c>
    </row>
    <row r="399" s="15" customFormat="1">
      <c r="A399" s="15"/>
      <c r="B399" s="252"/>
      <c r="C399" s="253"/>
      <c r="D399" s="232" t="s">
        <v>208</v>
      </c>
      <c r="E399" s="254" t="s">
        <v>19</v>
      </c>
      <c r="F399" s="255" t="s">
        <v>212</v>
      </c>
      <c r="G399" s="253"/>
      <c r="H399" s="256">
        <v>54.271999999999998</v>
      </c>
      <c r="I399" s="257"/>
      <c r="J399" s="253"/>
      <c r="K399" s="253"/>
      <c r="L399" s="258"/>
      <c r="M399" s="259"/>
      <c r="N399" s="260"/>
      <c r="O399" s="260"/>
      <c r="P399" s="260"/>
      <c r="Q399" s="260"/>
      <c r="R399" s="260"/>
      <c r="S399" s="260"/>
      <c r="T399" s="261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2" t="s">
        <v>208</v>
      </c>
      <c r="AU399" s="262" t="s">
        <v>82</v>
      </c>
      <c r="AV399" s="15" t="s">
        <v>144</v>
      </c>
      <c r="AW399" s="15" t="s">
        <v>33</v>
      </c>
      <c r="AX399" s="15" t="s">
        <v>80</v>
      </c>
      <c r="AY399" s="262" t="s">
        <v>130</v>
      </c>
    </row>
    <row r="400" s="14" customFormat="1">
      <c r="A400" s="14"/>
      <c r="B400" s="241"/>
      <c r="C400" s="242"/>
      <c r="D400" s="232" t="s">
        <v>208</v>
      </c>
      <c r="E400" s="242"/>
      <c r="F400" s="244" t="s">
        <v>977</v>
      </c>
      <c r="G400" s="242"/>
      <c r="H400" s="245">
        <v>56.985999999999997</v>
      </c>
      <c r="I400" s="246"/>
      <c r="J400" s="242"/>
      <c r="K400" s="242"/>
      <c r="L400" s="247"/>
      <c r="M400" s="248"/>
      <c r="N400" s="249"/>
      <c r="O400" s="249"/>
      <c r="P400" s="249"/>
      <c r="Q400" s="249"/>
      <c r="R400" s="249"/>
      <c r="S400" s="249"/>
      <c r="T400" s="25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1" t="s">
        <v>208</v>
      </c>
      <c r="AU400" s="251" t="s">
        <v>82</v>
      </c>
      <c r="AV400" s="14" t="s">
        <v>82</v>
      </c>
      <c r="AW400" s="14" t="s">
        <v>4</v>
      </c>
      <c r="AX400" s="14" t="s">
        <v>80</v>
      </c>
      <c r="AY400" s="251" t="s">
        <v>130</v>
      </c>
    </row>
    <row r="401" s="2" customFormat="1" ht="24.15" customHeight="1">
      <c r="A401" s="41"/>
      <c r="B401" s="42"/>
      <c r="C401" s="199" t="s">
        <v>597</v>
      </c>
      <c r="D401" s="199" t="s">
        <v>131</v>
      </c>
      <c r="E401" s="200" t="s">
        <v>573</v>
      </c>
      <c r="F401" s="201" t="s">
        <v>574</v>
      </c>
      <c r="G401" s="202" t="s">
        <v>328</v>
      </c>
      <c r="H401" s="203">
        <v>135.68000000000001</v>
      </c>
      <c r="I401" s="204"/>
      <c r="J401" s="205">
        <f>ROUND(I401*H401,2)</f>
        <v>0</v>
      </c>
      <c r="K401" s="201" t="s">
        <v>200</v>
      </c>
      <c r="L401" s="47"/>
      <c r="M401" s="206" t="s">
        <v>19</v>
      </c>
      <c r="N401" s="207" t="s">
        <v>43</v>
      </c>
      <c r="O401" s="87"/>
      <c r="P401" s="208">
        <f>O401*H401</f>
        <v>0</v>
      </c>
      <c r="Q401" s="208">
        <v>0</v>
      </c>
      <c r="R401" s="208">
        <f>Q401*H401</f>
        <v>0</v>
      </c>
      <c r="S401" s="208">
        <v>0.00062</v>
      </c>
      <c r="T401" s="209">
        <f>S401*H401</f>
        <v>0.084121600000000005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0" t="s">
        <v>285</v>
      </c>
      <c r="AT401" s="210" t="s">
        <v>131</v>
      </c>
      <c r="AU401" s="210" t="s">
        <v>82</v>
      </c>
      <c r="AY401" s="20" t="s">
        <v>130</v>
      </c>
      <c r="BE401" s="211">
        <f>IF(N401="základní",J401,0)</f>
        <v>0</v>
      </c>
      <c r="BF401" s="211">
        <f>IF(N401="snížená",J401,0)</f>
        <v>0</v>
      </c>
      <c r="BG401" s="211">
        <f>IF(N401="zákl. přenesená",J401,0)</f>
        <v>0</v>
      </c>
      <c r="BH401" s="211">
        <f>IF(N401="sníž. přenesená",J401,0)</f>
        <v>0</v>
      </c>
      <c r="BI401" s="211">
        <f>IF(N401="nulová",J401,0)</f>
        <v>0</v>
      </c>
      <c r="BJ401" s="20" t="s">
        <v>80</v>
      </c>
      <c r="BK401" s="211">
        <f>ROUND(I401*H401,2)</f>
        <v>0</v>
      </c>
      <c r="BL401" s="20" t="s">
        <v>285</v>
      </c>
      <c r="BM401" s="210" t="s">
        <v>978</v>
      </c>
    </row>
    <row r="402" s="2" customFormat="1">
      <c r="A402" s="41"/>
      <c r="B402" s="42"/>
      <c r="C402" s="43"/>
      <c r="D402" s="225" t="s">
        <v>202</v>
      </c>
      <c r="E402" s="43"/>
      <c r="F402" s="226" t="s">
        <v>576</v>
      </c>
      <c r="G402" s="43"/>
      <c r="H402" s="43"/>
      <c r="I402" s="227"/>
      <c r="J402" s="43"/>
      <c r="K402" s="43"/>
      <c r="L402" s="47"/>
      <c r="M402" s="228"/>
      <c r="N402" s="229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202</v>
      </c>
      <c r="AU402" s="20" t="s">
        <v>82</v>
      </c>
    </row>
    <row r="403" s="13" customFormat="1">
      <c r="A403" s="13"/>
      <c r="B403" s="230"/>
      <c r="C403" s="231"/>
      <c r="D403" s="232" t="s">
        <v>208</v>
      </c>
      <c r="E403" s="233" t="s">
        <v>19</v>
      </c>
      <c r="F403" s="234" t="s">
        <v>577</v>
      </c>
      <c r="G403" s="231"/>
      <c r="H403" s="233" t="s">
        <v>19</v>
      </c>
      <c r="I403" s="235"/>
      <c r="J403" s="231"/>
      <c r="K403" s="231"/>
      <c r="L403" s="236"/>
      <c r="M403" s="237"/>
      <c r="N403" s="238"/>
      <c r="O403" s="238"/>
      <c r="P403" s="238"/>
      <c r="Q403" s="238"/>
      <c r="R403" s="238"/>
      <c r="S403" s="238"/>
      <c r="T403" s="23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0" t="s">
        <v>208</v>
      </c>
      <c r="AU403" s="240" t="s">
        <v>82</v>
      </c>
      <c r="AV403" s="13" t="s">
        <v>80</v>
      </c>
      <c r="AW403" s="13" t="s">
        <v>33</v>
      </c>
      <c r="AX403" s="13" t="s">
        <v>72</v>
      </c>
      <c r="AY403" s="240" t="s">
        <v>130</v>
      </c>
    </row>
    <row r="404" s="14" customFormat="1">
      <c r="A404" s="14"/>
      <c r="B404" s="241"/>
      <c r="C404" s="242"/>
      <c r="D404" s="232" t="s">
        <v>208</v>
      </c>
      <c r="E404" s="243" t="s">
        <v>19</v>
      </c>
      <c r="F404" s="244" t="s">
        <v>974</v>
      </c>
      <c r="G404" s="242"/>
      <c r="H404" s="245">
        <v>135.68000000000001</v>
      </c>
      <c r="I404" s="246"/>
      <c r="J404" s="242"/>
      <c r="K404" s="242"/>
      <c r="L404" s="247"/>
      <c r="M404" s="248"/>
      <c r="N404" s="249"/>
      <c r="O404" s="249"/>
      <c r="P404" s="249"/>
      <c r="Q404" s="249"/>
      <c r="R404" s="249"/>
      <c r="S404" s="249"/>
      <c r="T404" s="25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1" t="s">
        <v>208</v>
      </c>
      <c r="AU404" s="251" t="s">
        <v>82</v>
      </c>
      <c r="AV404" s="14" t="s">
        <v>82</v>
      </c>
      <c r="AW404" s="14" t="s">
        <v>33</v>
      </c>
      <c r="AX404" s="14" t="s">
        <v>72</v>
      </c>
      <c r="AY404" s="251" t="s">
        <v>130</v>
      </c>
    </row>
    <row r="405" s="15" customFormat="1">
      <c r="A405" s="15"/>
      <c r="B405" s="252"/>
      <c r="C405" s="253"/>
      <c r="D405" s="232" t="s">
        <v>208</v>
      </c>
      <c r="E405" s="254" t="s">
        <v>19</v>
      </c>
      <c r="F405" s="255" t="s">
        <v>212</v>
      </c>
      <c r="G405" s="253"/>
      <c r="H405" s="256">
        <v>135.68000000000001</v>
      </c>
      <c r="I405" s="257"/>
      <c r="J405" s="253"/>
      <c r="K405" s="253"/>
      <c r="L405" s="258"/>
      <c r="M405" s="259"/>
      <c r="N405" s="260"/>
      <c r="O405" s="260"/>
      <c r="P405" s="260"/>
      <c r="Q405" s="260"/>
      <c r="R405" s="260"/>
      <c r="S405" s="260"/>
      <c r="T405" s="261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2" t="s">
        <v>208</v>
      </c>
      <c r="AU405" s="262" t="s">
        <v>82</v>
      </c>
      <c r="AV405" s="15" t="s">
        <v>144</v>
      </c>
      <c r="AW405" s="15" t="s">
        <v>33</v>
      </c>
      <c r="AX405" s="15" t="s">
        <v>80</v>
      </c>
      <c r="AY405" s="262" t="s">
        <v>130</v>
      </c>
    </row>
    <row r="406" s="2" customFormat="1" ht="24.15" customHeight="1">
      <c r="A406" s="41"/>
      <c r="B406" s="42"/>
      <c r="C406" s="199" t="s">
        <v>603</v>
      </c>
      <c r="D406" s="199" t="s">
        <v>131</v>
      </c>
      <c r="E406" s="200" t="s">
        <v>812</v>
      </c>
      <c r="F406" s="201" t="s">
        <v>813</v>
      </c>
      <c r="G406" s="202" t="s">
        <v>443</v>
      </c>
      <c r="H406" s="284"/>
      <c r="I406" s="204"/>
      <c r="J406" s="205">
        <f>ROUND(I406*H406,2)</f>
        <v>0</v>
      </c>
      <c r="K406" s="201" t="s">
        <v>200</v>
      </c>
      <c r="L406" s="47"/>
      <c r="M406" s="206" t="s">
        <v>19</v>
      </c>
      <c r="N406" s="207" t="s">
        <v>43</v>
      </c>
      <c r="O406" s="87"/>
      <c r="P406" s="208">
        <f>O406*H406</f>
        <v>0</v>
      </c>
      <c r="Q406" s="208">
        <v>0</v>
      </c>
      <c r="R406" s="208">
        <f>Q406*H406</f>
        <v>0</v>
      </c>
      <c r="S406" s="208">
        <v>0</v>
      </c>
      <c r="T406" s="209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0" t="s">
        <v>285</v>
      </c>
      <c r="AT406" s="210" t="s">
        <v>131</v>
      </c>
      <c r="AU406" s="210" t="s">
        <v>82</v>
      </c>
      <c r="AY406" s="20" t="s">
        <v>130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20" t="s">
        <v>80</v>
      </c>
      <c r="BK406" s="211">
        <f>ROUND(I406*H406,2)</f>
        <v>0</v>
      </c>
      <c r="BL406" s="20" t="s">
        <v>285</v>
      </c>
      <c r="BM406" s="210" t="s">
        <v>979</v>
      </c>
    </row>
    <row r="407" s="2" customFormat="1">
      <c r="A407" s="41"/>
      <c r="B407" s="42"/>
      <c r="C407" s="43"/>
      <c r="D407" s="225" t="s">
        <v>202</v>
      </c>
      <c r="E407" s="43"/>
      <c r="F407" s="226" t="s">
        <v>815</v>
      </c>
      <c r="G407" s="43"/>
      <c r="H407" s="43"/>
      <c r="I407" s="227"/>
      <c r="J407" s="43"/>
      <c r="K407" s="43"/>
      <c r="L407" s="47"/>
      <c r="M407" s="228"/>
      <c r="N407" s="229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202</v>
      </c>
      <c r="AU407" s="20" t="s">
        <v>82</v>
      </c>
    </row>
    <row r="408" s="11" customFormat="1" ht="22.8" customHeight="1">
      <c r="A408" s="11"/>
      <c r="B408" s="185"/>
      <c r="C408" s="186"/>
      <c r="D408" s="187" t="s">
        <v>71</v>
      </c>
      <c r="E408" s="223" t="s">
        <v>582</v>
      </c>
      <c r="F408" s="223" t="s">
        <v>583</v>
      </c>
      <c r="G408" s="186"/>
      <c r="H408" s="186"/>
      <c r="I408" s="189"/>
      <c r="J408" s="224">
        <f>BK408</f>
        <v>0</v>
      </c>
      <c r="K408" s="186"/>
      <c r="L408" s="191"/>
      <c r="M408" s="192"/>
      <c r="N408" s="193"/>
      <c r="O408" s="193"/>
      <c r="P408" s="194">
        <f>SUM(P409:P424)</f>
        <v>0</v>
      </c>
      <c r="Q408" s="193"/>
      <c r="R408" s="194">
        <f>SUM(R409:R424)</f>
        <v>1.5335028000000002</v>
      </c>
      <c r="S408" s="193"/>
      <c r="T408" s="195">
        <f>SUM(T409:T424)</f>
        <v>0</v>
      </c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R408" s="196" t="s">
        <v>82</v>
      </c>
      <c r="AT408" s="197" t="s">
        <v>71</v>
      </c>
      <c r="AU408" s="197" t="s">
        <v>80</v>
      </c>
      <c r="AY408" s="196" t="s">
        <v>130</v>
      </c>
      <c r="BK408" s="198">
        <f>SUM(BK409:BK424)</f>
        <v>0</v>
      </c>
    </row>
    <row r="409" s="2" customFormat="1" ht="24.15" customHeight="1">
      <c r="A409" s="41"/>
      <c r="B409" s="42"/>
      <c r="C409" s="199" t="s">
        <v>610</v>
      </c>
      <c r="D409" s="199" t="s">
        <v>131</v>
      </c>
      <c r="E409" s="200" t="s">
        <v>585</v>
      </c>
      <c r="F409" s="201" t="s">
        <v>586</v>
      </c>
      <c r="G409" s="202" t="s">
        <v>199</v>
      </c>
      <c r="H409" s="203">
        <v>90.850999999999999</v>
      </c>
      <c r="I409" s="204"/>
      <c r="J409" s="205">
        <f>ROUND(I409*H409,2)</f>
        <v>0</v>
      </c>
      <c r="K409" s="201" t="s">
        <v>200</v>
      </c>
      <c r="L409" s="47"/>
      <c r="M409" s="206" t="s">
        <v>19</v>
      </c>
      <c r="N409" s="207" t="s">
        <v>43</v>
      </c>
      <c r="O409" s="87"/>
      <c r="P409" s="208">
        <f>O409*H409</f>
        <v>0</v>
      </c>
      <c r="Q409" s="208">
        <v>0</v>
      </c>
      <c r="R409" s="208">
        <f>Q409*H409</f>
        <v>0</v>
      </c>
      <c r="S409" s="208">
        <v>0</v>
      </c>
      <c r="T409" s="209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0" t="s">
        <v>285</v>
      </c>
      <c r="AT409" s="210" t="s">
        <v>131</v>
      </c>
      <c r="AU409" s="210" t="s">
        <v>82</v>
      </c>
      <c r="AY409" s="20" t="s">
        <v>130</v>
      </c>
      <c r="BE409" s="211">
        <f>IF(N409="základní",J409,0)</f>
        <v>0</v>
      </c>
      <c r="BF409" s="211">
        <f>IF(N409="snížená",J409,0)</f>
        <v>0</v>
      </c>
      <c r="BG409" s="211">
        <f>IF(N409="zákl. přenesená",J409,0)</f>
        <v>0</v>
      </c>
      <c r="BH409" s="211">
        <f>IF(N409="sníž. přenesená",J409,0)</f>
        <v>0</v>
      </c>
      <c r="BI409" s="211">
        <f>IF(N409="nulová",J409,0)</f>
        <v>0</v>
      </c>
      <c r="BJ409" s="20" t="s">
        <v>80</v>
      </c>
      <c r="BK409" s="211">
        <f>ROUND(I409*H409,2)</f>
        <v>0</v>
      </c>
      <c r="BL409" s="20" t="s">
        <v>285</v>
      </c>
      <c r="BM409" s="210" t="s">
        <v>980</v>
      </c>
    </row>
    <row r="410" s="2" customFormat="1">
      <c r="A410" s="41"/>
      <c r="B410" s="42"/>
      <c r="C410" s="43"/>
      <c r="D410" s="225" t="s">
        <v>202</v>
      </c>
      <c r="E410" s="43"/>
      <c r="F410" s="226" t="s">
        <v>588</v>
      </c>
      <c r="G410" s="43"/>
      <c r="H410" s="43"/>
      <c r="I410" s="227"/>
      <c r="J410" s="43"/>
      <c r="K410" s="43"/>
      <c r="L410" s="47"/>
      <c r="M410" s="228"/>
      <c r="N410" s="229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202</v>
      </c>
      <c r="AU410" s="20" t="s">
        <v>82</v>
      </c>
    </row>
    <row r="411" s="13" customFormat="1">
      <c r="A411" s="13"/>
      <c r="B411" s="230"/>
      <c r="C411" s="231"/>
      <c r="D411" s="232" t="s">
        <v>208</v>
      </c>
      <c r="E411" s="233" t="s">
        <v>19</v>
      </c>
      <c r="F411" s="234" t="s">
        <v>294</v>
      </c>
      <c r="G411" s="231"/>
      <c r="H411" s="233" t="s">
        <v>19</v>
      </c>
      <c r="I411" s="235"/>
      <c r="J411" s="231"/>
      <c r="K411" s="231"/>
      <c r="L411" s="236"/>
      <c r="M411" s="237"/>
      <c r="N411" s="238"/>
      <c r="O411" s="238"/>
      <c r="P411" s="238"/>
      <c r="Q411" s="238"/>
      <c r="R411" s="238"/>
      <c r="S411" s="238"/>
      <c r="T411" s="23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0" t="s">
        <v>208</v>
      </c>
      <c r="AU411" s="240" t="s">
        <v>82</v>
      </c>
      <c r="AV411" s="13" t="s">
        <v>80</v>
      </c>
      <c r="AW411" s="13" t="s">
        <v>33</v>
      </c>
      <c r="AX411" s="13" t="s">
        <v>72</v>
      </c>
      <c r="AY411" s="240" t="s">
        <v>130</v>
      </c>
    </row>
    <row r="412" s="14" customFormat="1">
      <c r="A412" s="14"/>
      <c r="B412" s="241"/>
      <c r="C412" s="242"/>
      <c r="D412" s="232" t="s">
        <v>208</v>
      </c>
      <c r="E412" s="243" t="s">
        <v>19</v>
      </c>
      <c r="F412" s="244" t="s">
        <v>981</v>
      </c>
      <c r="G412" s="242"/>
      <c r="H412" s="245">
        <v>52.191000000000002</v>
      </c>
      <c r="I412" s="246"/>
      <c r="J412" s="242"/>
      <c r="K412" s="242"/>
      <c r="L412" s="247"/>
      <c r="M412" s="248"/>
      <c r="N412" s="249"/>
      <c r="O412" s="249"/>
      <c r="P412" s="249"/>
      <c r="Q412" s="249"/>
      <c r="R412" s="249"/>
      <c r="S412" s="249"/>
      <c r="T412" s="25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1" t="s">
        <v>208</v>
      </c>
      <c r="AU412" s="251" t="s">
        <v>82</v>
      </c>
      <c r="AV412" s="14" t="s">
        <v>82</v>
      </c>
      <c r="AW412" s="14" t="s">
        <v>33</v>
      </c>
      <c r="AX412" s="14" t="s">
        <v>72</v>
      </c>
      <c r="AY412" s="251" t="s">
        <v>130</v>
      </c>
    </row>
    <row r="413" s="14" customFormat="1">
      <c r="A413" s="14"/>
      <c r="B413" s="241"/>
      <c r="C413" s="242"/>
      <c r="D413" s="232" t="s">
        <v>208</v>
      </c>
      <c r="E413" s="243" t="s">
        <v>19</v>
      </c>
      <c r="F413" s="244" t="s">
        <v>982</v>
      </c>
      <c r="G413" s="242"/>
      <c r="H413" s="245">
        <v>38.659999999999997</v>
      </c>
      <c r="I413" s="246"/>
      <c r="J413" s="242"/>
      <c r="K413" s="242"/>
      <c r="L413" s="247"/>
      <c r="M413" s="248"/>
      <c r="N413" s="249"/>
      <c r="O413" s="249"/>
      <c r="P413" s="249"/>
      <c r="Q413" s="249"/>
      <c r="R413" s="249"/>
      <c r="S413" s="249"/>
      <c r="T413" s="25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1" t="s">
        <v>208</v>
      </c>
      <c r="AU413" s="251" t="s">
        <v>82</v>
      </c>
      <c r="AV413" s="14" t="s">
        <v>82</v>
      </c>
      <c r="AW413" s="14" t="s">
        <v>33</v>
      </c>
      <c r="AX413" s="14" t="s">
        <v>72</v>
      </c>
      <c r="AY413" s="251" t="s">
        <v>130</v>
      </c>
    </row>
    <row r="414" s="15" customFormat="1">
      <c r="A414" s="15"/>
      <c r="B414" s="252"/>
      <c r="C414" s="253"/>
      <c r="D414" s="232" t="s">
        <v>208</v>
      </c>
      <c r="E414" s="254" t="s">
        <v>19</v>
      </c>
      <c r="F414" s="255" t="s">
        <v>212</v>
      </c>
      <c r="G414" s="253"/>
      <c r="H414" s="256">
        <v>90.850999999999999</v>
      </c>
      <c r="I414" s="257"/>
      <c r="J414" s="253"/>
      <c r="K414" s="253"/>
      <c r="L414" s="258"/>
      <c r="M414" s="259"/>
      <c r="N414" s="260"/>
      <c r="O414" s="260"/>
      <c r="P414" s="260"/>
      <c r="Q414" s="260"/>
      <c r="R414" s="260"/>
      <c r="S414" s="260"/>
      <c r="T414" s="261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2" t="s">
        <v>208</v>
      </c>
      <c r="AU414" s="262" t="s">
        <v>82</v>
      </c>
      <c r="AV414" s="15" t="s">
        <v>144</v>
      </c>
      <c r="AW414" s="15" t="s">
        <v>33</v>
      </c>
      <c r="AX414" s="15" t="s">
        <v>80</v>
      </c>
      <c r="AY414" s="262" t="s">
        <v>130</v>
      </c>
    </row>
    <row r="415" s="2" customFormat="1" ht="24.15" customHeight="1">
      <c r="A415" s="41"/>
      <c r="B415" s="42"/>
      <c r="C415" s="263" t="s">
        <v>615</v>
      </c>
      <c r="D415" s="263" t="s">
        <v>213</v>
      </c>
      <c r="E415" s="264" t="s">
        <v>592</v>
      </c>
      <c r="F415" s="265" t="s">
        <v>593</v>
      </c>
      <c r="G415" s="266" t="s">
        <v>199</v>
      </c>
      <c r="H415" s="267">
        <v>99.936000000000007</v>
      </c>
      <c r="I415" s="268"/>
      <c r="J415" s="269">
        <f>ROUND(I415*H415,2)</f>
        <v>0</v>
      </c>
      <c r="K415" s="265" t="s">
        <v>19</v>
      </c>
      <c r="L415" s="270"/>
      <c r="M415" s="271" t="s">
        <v>19</v>
      </c>
      <c r="N415" s="272" t="s">
        <v>43</v>
      </c>
      <c r="O415" s="87"/>
      <c r="P415" s="208">
        <f>O415*H415</f>
        <v>0</v>
      </c>
      <c r="Q415" s="208">
        <v>0.0149</v>
      </c>
      <c r="R415" s="208">
        <f>Q415*H415</f>
        <v>1.4890464000000001</v>
      </c>
      <c r="S415" s="208">
        <v>0</v>
      </c>
      <c r="T415" s="209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0" t="s">
        <v>306</v>
      </c>
      <c r="AT415" s="210" t="s">
        <v>213</v>
      </c>
      <c r="AU415" s="210" t="s">
        <v>82</v>
      </c>
      <c r="AY415" s="20" t="s">
        <v>130</v>
      </c>
      <c r="BE415" s="211">
        <f>IF(N415="základní",J415,0)</f>
        <v>0</v>
      </c>
      <c r="BF415" s="211">
        <f>IF(N415="snížená",J415,0)</f>
        <v>0</v>
      </c>
      <c r="BG415" s="211">
        <f>IF(N415="zákl. přenesená",J415,0)</f>
        <v>0</v>
      </c>
      <c r="BH415" s="211">
        <f>IF(N415="sníž. přenesená",J415,0)</f>
        <v>0</v>
      </c>
      <c r="BI415" s="211">
        <f>IF(N415="nulová",J415,0)</f>
        <v>0</v>
      </c>
      <c r="BJ415" s="20" t="s">
        <v>80</v>
      </c>
      <c r="BK415" s="211">
        <f>ROUND(I415*H415,2)</f>
        <v>0</v>
      </c>
      <c r="BL415" s="20" t="s">
        <v>285</v>
      </c>
      <c r="BM415" s="210" t="s">
        <v>983</v>
      </c>
    </row>
    <row r="416" s="14" customFormat="1">
      <c r="A416" s="14"/>
      <c r="B416" s="241"/>
      <c r="C416" s="242"/>
      <c r="D416" s="232" t="s">
        <v>208</v>
      </c>
      <c r="E416" s="243" t="s">
        <v>19</v>
      </c>
      <c r="F416" s="244" t="s">
        <v>984</v>
      </c>
      <c r="G416" s="242"/>
      <c r="H416" s="245">
        <v>90.850999999999999</v>
      </c>
      <c r="I416" s="246"/>
      <c r="J416" s="242"/>
      <c r="K416" s="242"/>
      <c r="L416" s="247"/>
      <c r="M416" s="248"/>
      <c r="N416" s="249"/>
      <c r="O416" s="249"/>
      <c r="P416" s="249"/>
      <c r="Q416" s="249"/>
      <c r="R416" s="249"/>
      <c r="S416" s="249"/>
      <c r="T416" s="250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1" t="s">
        <v>208</v>
      </c>
      <c r="AU416" s="251" t="s">
        <v>82</v>
      </c>
      <c r="AV416" s="14" t="s">
        <v>82</v>
      </c>
      <c r="AW416" s="14" t="s">
        <v>33</v>
      </c>
      <c r="AX416" s="14" t="s">
        <v>72</v>
      </c>
      <c r="AY416" s="251" t="s">
        <v>130</v>
      </c>
    </row>
    <row r="417" s="15" customFormat="1">
      <c r="A417" s="15"/>
      <c r="B417" s="252"/>
      <c r="C417" s="253"/>
      <c r="D417" s="232" t="s">
        <v>208</v>
      </c>
      <c r="E417" s="254" t="s">
        <v>19</v>
      </c>
      <c r="F417" s="255" t="s">
        <v>212</v>
      </c>
      <c r="G417" s="253"/>
      <c r="H417" s="256">
        <v>90.850999999999999</v>
      </c>
      <c r="I417" s="257"/>
      <c r="J417" s="253"/>
      <c r="K417" s="253"/>
      <c r="L417" s="258"/>
      <c r="M417" s="259"/>
      <c r="N417" s="260"/>
      <c r="O417" s="260"/>
      <c r="P417" s="260"/>
      <c r="Q417" s="260"/>
      <c r="R417" s="260"/>
      <c r="S417" s="260"/>
      <c r="T417" s="261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62" t="s">
        <v>208</v>
      </c>
      <c r="AU417" s="262" t="s">
        <v>82</v>
      </c>
      <c r="AV417" s="15" t="s">
        <v>144</v>
      </c>
      <c r="AW417" s="15" t="s">
        <v>33</v>
      </c>
      <c r="AX417" s="15" t="s">
        <v>80</v>
      </c>
      <c r="AY417" s="262" t="s">
        <v>130</v>
      </c>
    </row>
    <row r="418" s="14" customFormat="1">
      <c r="A418" s="14"/>
      <c r="B418" s="241"/>
      <c r="C418" s="242"/>
      <c r="D418" s="232" t="s">
        <v>208</v>
      </c>
      <c r="E418" s="242"/>
      <c r="F418" s="244" t="s">
        <v>985</v>
      </c>
      <c r="G418" s="242"/>
      <c r="H418" s="245">
        <v>99.936000000000007</v>
      </c>
      <c r="I418" s="246"/>
      <c r="J418" s="242"/>
      <c r="K418" s="242"/>
      <c r="L418" s="247"/>
      <c r="M418" s="248"/>
      <c r="N418" s="249"/>
      <c r="O418" s="249"/>
      <c r="P418" s="249"/>
      <c r="Q418" s="249"/>
      <c r="R418" s="249"/>
      <c r="S418" s="249"/>
      <c r="T418" s="250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1" t="s">
        <v>208</v>
      </c>
      <c r="AU418" s="251" t="s">
        <v>82</v>
      </c>
      <c r="AV418" s="14" t="s">
        <v>82</v>
      </c>
      <c r="AW418" s="14" t="s">
        <v>4</v>
      </c>
      <c r="AX418" s="14" t="s">
        <v>80</v>
      </c>
      <c r="AY418" s="251" t="s">
        <v>130</v>
      </c>
    </row>
    <row r="419" s="2" customFormat="1" ht="21.75" customHeight="1">
      <c r="A419" s="41"/>
      <c r="B419" s="42"/>
      <c r="C419" s="199" t="s">
        <v>620</v>
      </c>
      <c r="D419" s="199" t="s">
        <v>131</v>
      </c>
      <c r="E419" s="200" t="s">
        <v>598</v>
      </c>
      <c r="F419" s="201" t="s">
        <v>599</v>
      </c>
      <c r="G419" s="202" t="s">
        <v>492</v>
      </c>
      <c r="H419" s="203">
        <v>1.9079999999999999</v>
      </c>
      <c r="I419" s="204"/>
      <c r="J419" s="205">
        <f>ROUND(I419*H419,2)</f>
        <v>0</v>
      </c>
      <c r="K419" s="201" t="s">
        <v>200</v>
      </c>
      <c r="L419" s="47"/>
      <c r="M419" s="206" t="s">
        <v>19</v>
      </c>
      <c r="N419" s="207" t="s">
        <v>43</v>
      </c>
      <c r="O419" s="87"/>
      <c r="P419" s="208">
        <f>O419*H419</f>
        <v>0</v>
      </c>
      <c r="Q419" s="208">
        <v>0.023300000000000001</v>
      </c>
      <c r="R419" s="208">
        <f>Q419*H419</f>
        <v>0.0444564</v>
      </c>
      <c r="S419" s="208">
        <v>0</v>
      </c>
      <c r="T419" s="209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0" t="s">
        <v>285</v>
      </c>
      <c r="AT419" s="210" t="s">
        <v>131</v>
      </c>
      <c r="AU419" s="210" t="s">
        <v>82</v>
      </c>
      <c r="AY419" s="20" t="s">
        <v>130</v>
      </c>
      <c r="BE419" s="211">
        <f>IF(N419="základní",J419,0)</f>
        <v>0</v>
      </c>
      <c r="BF419" s="211">
        <f>IF(N419="snížená",J419,0)</f>
        <v>0</v>
      </c>
      <c r="BG419" s="211">
        <f>IF(N419="zákl. přenesená",J419,0)</f>
        <v>0</v>
      </c>
      <c r="BH419" s="211">
        <f>IF(N419="sníž. přenesená",J419,0)</f>
        <v>0</v>
      </c>
      <c r="BI419" s="211">
        <f>IF(N419="nulová",J419,0)</f>
        <v>0</v>
      </c>
      <c r="BJ419" s="20" t="s">
        <v>80</v>
      </c>
      <c r="BK419" s="211">
        <f>ROUND(I419*H419,2)</f>
        <v>0</v>
      </c>
      <c r="BL419" s="20" t="s">
        <v>285</v>
      </c>
      <c r="BM419" s="210" t="s">
        <v>986</v>
      </c>
    </row>
    <row r="420" s="2" customFormat="1">
      <c r="A420" s="41"/>
      <c r="B420" s="42"/>
      <c r="C420" s="43"/>
      <c r="D420" s="225" t="s">
        <v>202</v>
      </c>
      <c r="E420" s="43"/>
      <c r="F420" s="226" t="s">
        <v>601</v>
      </c>
      <c r="G420" s="43"/>
      <c r="H420" s="43"/>
      <c r="I420" s="227"/>
      <c r="J420" s="43"/>
      <c r="K420" s="43"/>
      <c r="L420" s="47"/>
      <c r="M420" s="228"/>
      <c r="N420" s="229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202</v>
      </c>
      <c r="AU420" s="20" t="s">
        <v>82</v>
      </c>
    </row>
    <row r="421" s="14" customFormat="1">
      <c r="A421" s="14"/>
      <c r="B421" s="241"/>
      <c r="C421" s="242"/>
      <c r="D421" s="232" t="s">
        <v>208</v>
      </c>
      <c r="E421" s="243" t="s">
        <v>19</v>
      </c>
      <c r="F421" s="244" t="s">
        <v>987</v>
      </c>
      <c r="G421" s="242"/>
      <c r="H421" s="245">
        <v>1.9079999999999999</v>
      </c>
      <c r="I421" s="246"/>
      <c r="J421" s="242"/>
      <c r="K421" s="242"/>
      <c r="L421" s="247"/>
      <c r="M421" s="248"/>
      <c r="N421" s="249"/>
      <c r="O421" s="249"/>
      <c r="P421" s="249"/>
      <c r="Q421" s="249"/>
      <c r="R421" s="249"/>
      <c r="S421" s="249"/>
      <c r="T421" s="250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1" t="s">
        <v>208</v>
      </c>
      <c r="AU421" s="251" t="s">
        <v>82</v>
      </c>
      <c r="AV421" s="14" t="s">
        <v>82</v>
      </c>
      <c r="AW421" s="14" t="s">
        <v>33</v>
      </c>
      <c r="AX421" s="14" t="s">
        <v>72</v>
      </c>
      <c r="AY421" s="251" t="s">
        <v>130</v>
      </c>
    </row>
    <row r="422" s="15" customFormat="1">
      <c r="A422" s="15"/>
      <c r="B422" s="252"/>
      <c r="C422" s="253"/>
      <c r="D422" s="232" t="s">
        <v>208</v>
      </c>
      <c r="E422" s="254" t="s">
        <v>19</v>
      </c>
      <c r="F422" s="255" t="s">
        <v>212</v>
      </c>
      <c r="G422" s="253"/>
      <c r="H422" s="256">
        <v>1.9079999999999999</v>
      </c>
      <c r="I422" s="257"/>
      <c r="J422" s="253"/>
      <c r="K422" s="253"/>
      <c r="L422" s="258"/>
      <c r="M422" s="259"/>
      <c r="N422" s="260"/>
      <c r="O422" s="260"/>
      <c r="P422" s="260"/>
      <c r="Q422" s="260"/>
      <c r="R422" s="260"/>
      <c r="S422" s="260"/>
      <c r="T422" s="261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2" t="s">
        <v>208</v>
      </c>
      <c r="AU422" s="262" t="s">
        <v>82</v>
      </c>
      <c r="AV422" s="15" t="s">
        <v>144</v>
      </c>
      <c r="AW422" s="15" t="s">
        <v>33</v>
      </c>
      <c r="AX422" s="15" t="s">
        <v>80</v>
      </c>
      <c r="AY422" s="262" t="s">
        <v>130</v>
      </c>
    </row>
    <row r="423" s="2" customFormat="1" ht="24.15" customHeight="1">
      <c r="A423" s="41"/>
      <c r="B423" s="42"/>
      <c r="C423" s="199" t="s">
        <v>626</v>
      </c>
      <c r="D423" s="199" t="s">
        <v>131</v>
      </c>
      <c r="E423" s="200" t="s">
        <v>824</v>
      </c>
      <c r="F423" s="201" t="s">
        <v>825</v>
      </c>
      <c r="G423" s="202" t="s">
        <v>443</v>
      </c>
      <c r="H423" s="284"/>
      <c r="I423" s="204"/>
      <c r="J423" s="205">
        <f>ROUND(I423*H423,2)</f>
        <v>0</v>
      </c>
      <c r="K423" s="201" t="s">
        <v>200</v>
      </c>
      <c r="L423" s="47"/>
      <c r="M423" s="206" t="s">
        <v>19</v>
      </c>
      <c r="N423" s="207" t="s">
        <v>43</v>
      </c>
      <c r="O423" s="87"/>
      <c r="P423" s="208">
        <f>O423*H423</f>
        <v>0</v>
      </c>
      <c r="Q423" s="208">
        <v>0</v>
      </c>
      <c r="R423" s="208">
        <f>Q423*H423</f>
        <v>0</v>
      </c>
      <c r="S423" s="208">
        <v>0</v>
      </c>
      <c r="T423" s="209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10" t="s">
        <v>285</v>
      </c>
      <c r="AT423" s="210" t="s">
        <v>131</v>
      </c>
      <c r="AU423" s="210" t="s">
        <v>82</v>
      </c>
      <c r="AY423" s="20" t="s">
        <v>130</v>
      </c>
      <c r="BE423" s="211">
        <f>IF(N423="základní",J423,0)</f>
        <v>0</v>
      </c>
      <c r="BF423" s="211">
        <f>IF(N423="snížená",J423,0)</f>
        <v>0</v>
      </c>
      <c r="BG423" s="211">
        <f>IF(N423="zákl. přenesená",J423,0)</f>
        <v>0</v>
      </c>
      <c r="BH423" s="211">
        <f>IF(N423="sníž. přenesená",J423,0)</f>
        <v>0</v>
      </c>
      <c r="BI423" s="211">
        <f>IF(N423="nulová",J423,0)</f>
        <v>0</v>
      </c>
      <c r="BJ423" s="20" t="s">
        <v>80</v>
      </c>
      <c r="BK423" s="211">
        <f>ROUND(I423*H423,2)</f>
        <v>0</v>
      </c>
      <c r="BL423" s="20" t="s">
        <v>285</v>
      </c>
      <c r="BM423" s="210" t="s">
        <v>988</v>
      </c>
    </row>
    <row r="424" s="2" customFormat="1">
      <c r="A424" s="41"/>
      <c r="B424" s="42"/>
      <c r="C424" s="43"/>
      <c r="D424" s="225" t="s">
        <v>202</v>
      </c>
      <c r="E424" s="43"/>
      <c r="F424" s="226" t="s">
        <v>827</v>
      </c>
      <c r="G424" s="43"/>
      <c r="H424" s="43"/>
      <c r="I424" s="227"/>
      <c r="J424" s="43"/>
      <c r="K424" s="43"/>
      <c r="L424" s="47"/>
      <c r="M424" s="228"/>
      <c r="N424" s="229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202</v>
      </c>
      <c r="AU424" s="20" t="s">
        <v>82</v>
      </c>
    </row>
    <row r="425" s="11" customFormat="1" ht="22.8" customHeight="1">
      <c r="A425" s="11"/>
      <c r="B425" s="185"/>
      <c r="C425" s="186"/>
      <c r="D425" s="187" t="s">
        <v>71</v>
      </c>
      <c r="E425" s="223" t="s">
        <v>608</v>
      </c>
      <c r="F425" s="223" t="s">
        <v>609</v>
      </c>
      <c r="G425" s="186"/>
      <c r="H425" s="186"/>
      <c r="I425" s="189"/>
      <c r="J425" s="224">
        <f>BK425</f>
        <v>0</v>
      </c>
      <c r="K425" s="186"/>
      <c r="L425" s="191"/>
      <c r="M425" s="192"/>
      <c r="N425" s="193"/>
      <c r="O425" s="193"/>
      <c r="P425" s="194">
        <f>SUM(P426:P435)</f>
        <v>0</v>
      </c>
      <c r="Q425" s="193"/>
      <c r="R425" s="194">
        <f>SUM(R426:R435)</f>
        <v>0.1309582</v>
      </c>
      <c r="S425" s="193"/>
      <c r="T425" s="195">
        <f>SUM(T426:T435)</f>
        <v>0.18666430000000001</v>
      </c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R425" s="196" t="s">
        <v>82</v>
      </c>
      <c r="AT425" s="197" t="s">
        <v>71</v>
      </c>
      <c r="AU425" s="197" t="s">
        <v>80</v>
      </c>
      <c r="AY425" s="196" t="s">
        <v>130</v>
      </c>
      <c r="BK425" s="198">
        <f>SUM(BK426:BK435)</f>
        <v>0</v>
      </c>
    </row>
    <row r="426" s="2" customFormat="1" ht="16.5" customHeight="1">
      <c r="A426" s="41"/>
      <c r="B426" s="42"/>
      <c r="C426" s="199" t="s">
        <v>631</v>
      </c>
      <c r="D426" s="199" t="s">
        <v>131</v>
      </c>
      <c r="E426" s="200" t="s">
        <v>621</v>
      </c>
      <c r="F426" s="201" t="s">
        <v>622</v>
      </c>
      <c r="G426" s="202" t="s">
        <v>328</v>
      </c>
      <c r="H426" s="203">
        <v>97.730000000000004</v>
      </c>
      <c r="I426" s="204"/>
      <c r="J426" s="205">
        <f>ROUND(I426*H426,2)</f>
        <v>0</v>
      </c>
      <c r="K426" s="201" t="s">
        <v>200</v>
      </c>
      <c r="L426" s="47"/>
      <c r="M426" s="206" t="s">
        <v>19</v>
      </c>
      <c r="N426" s="207" t="s">
        <v>43</v>
      </c>
      <c r="O426" s="87"/>
      <c r="P426" s="208">
        <f>O426*H426</f>
        <v>0</v>
      </c>
      <c r="Q426" s="208">
        <v>0</v>
      </c>
      <c r="R426" s="208">
        <f>Q426*H426</f>
        <v>0</v>
      </c>
      <c r="S426" s="208">
        <v>0.00191</v>
      </c>
      <c r="T426" s="209">
        <f>S426*H426</f>
        <v>0.18666430000000001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0" t="s">
        <v>285</v>
      </c>
      <c r="AT426" s="210" t="s">
        <v>131</v>
      </c>
      <c r="AU426" s="210" t="s">
        <v>82</v>
      </c>
      <c r="AY426" s="20" t="s">
        <v>130</v>
      </c>
      <c r="BE426" s="211">
        <f>IF(N426="základní",J426,0)</f>
        <v>0</v>
      </c>
      <c r="BF426" s="211">
        <f>IF(N426="snížená",J426,0)</f>
        <v>0</v>
      </c>
      <c r="BG426" s="211">
        <f>IF(N426="zákl. přenesená",J426,0)</f>
        <v>0</v>
      </c>
      <c r="BH426" s="211">
        <f>IF(N426="sníž. přenesená",J426,0)</f>
        <v>0</v>
      </c>
      <c r="BI426" s="211">
        <f>IF(N426="nulová",J426,0)</f>
        <v>0</v>
      </c>
      <c r="BJ426" s="20" t="s">
        <v>80</v>
      </c>
      <c r="BK426" s="211">
        <f>ROUND(I426*H426,2)</f>
        <v>0</v>
      </c>
      <c r="BL426" s="20" t="s">
        <v>285</v>
      </c>
      <c r="BM426" s="210" t="s">
        <v>989</v>
      </c>
    </row>
    <row r="427" s="2" customFormat="1">
      <c r="A427" s="41"/>
      <c r="B427" s="42"/>
      <c r="C427" s="43"/>
      <c r="D427" s="225" t="s">
        <v>202</v>
      </c>
      <c r="E427" s="43"/>
      <c r="F427" s="226" t="s">
        <v>624</v>
      </c>
      <c r="G427" s="43"/>
      <c r="H427" s="43"/>
      <c r="I427" s="227"/>
      <c r="J427" s="43"/>
      <c r="K427" s="43"/>
      <c r="L427" s="47"/>
      <c r="M427" s="228"/>
      <c r="N427" s="229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202</v>
      </c>
      <c r="AU427" s="20" t="s">
        <v>82</v>
      </c>
    </row>
    <row r="428" s="14" customFormat="1">
      <c r="A428" s="14"/>
      <c r="B428" s="241"/>
      <c r="C428" s="242"/>
      <c r="D428" s="232" t="s">
        <v>208</v>
      </c>
      <c r="E428" s="243" t="s">
        <v>19</v>
      </c>
      <c r="F428" s="244" t="s">
        <v>990</v>
      </c>
      <c r="G428" s="242"/>
      <c r="H428" s="245">
        <v>97.730000000000004</v>
      </c>
      <c r="I428" s="246"/>
      <c r="J428" s="242"/>
      <c r="K428" s="242"/>
      <c r="L428" s="247"/>
      <c r="M428" s="248"/>
      <c r="N428" s="249"/>
      <c r="O428" s="249"/>
      <c r="P428" s="249"/>
      <c r="Q428" s="249"/>
      <c r="R428" s="249"/>
      <c r="S428" s="249"/>
      <c r="T428" s="25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1" t="s">
        <v>208</v>
      </c>
      <c r="AU428" s="251" t="s">
        <v>82</v>
      </c>
      <c r="AV428" s="14" t="s">
        <v>82</v>
      </c>
      <c r="AW428" s="14" t="s">
        <v>33</v>
      </c>
      <c r="AX428" s="14" t="s">
        <v>72</v>
      </c>
      <c r="AY428" s="251" t="s">
        <v>130</v>
      </c>
    </row>
    <row r="429" s="15" customFormat="1">
      <c r="A429" s="15"/>
      <c r="B429" s="252"/>
      <c r="C429" s="253"/>
      <c r="D429" s="232" t="s">
        <v>208</v>
      </c>
      <c r="E429" s="254" t="s">
        <v>19</v>
      </c>
      <c r="F429" s="255" t="s">
        <v>212</v>
      </c>
      <c r="G429" s="253"/>
      <c r="H429" s="256">
        <v>97.730000000000004</v>
      </c>
      <c r="I429" s="257"/>
      <c r="J429" s="253"/>
      <c r="K429" s="253"/>
      <c r="L429" s="258"/>
      <c r="M429" s="259"/>
      <c r="N429" s="260"/>
      <c r="O429" s="260"/>
      <c r="P429" s="260"/>
      <c r="Q429" s="260"/>
      <c r="R429" s="260"/>
      <c r="S429" s="260"/>
      <c r="T429" s="261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2" t="s">
        <v>208</v>
      </c>
      <c r="AU429" s="262" t="s">
        <v>82</v>
      </c>
      <c r="AV429" s="15" t="s">
        <v>144</v>
      </c>
      <c r="AW429" s="15" t="s">
        <v>33</v>
      </c>
      <c r="AX429" s="15" t="s">
        <v>80</v>
      </c>
      <c r="AY429" s="262" t="s">
        <v>130</v>
      </c>
    </row>
    <row r="430" s="2" customFormat="1" ht="16.5" customHeight="1">
      <c r="A430" s="41"/>
      <c r="B430" s="42"/>
      <c r="C430" s="199" t="s">
        <v>637</v>
      </c>
      <c r="D430" s="199" t="s">
        <v>131</v>
      </c>
      <c r="E430" s="200" t="s">
        <v>632</v>
      </c>
      <c r="F430" s="201" t="s">
        <v>633</v>
      </c>
      <c r="G430" s="202" t="s">
        <v>328</v>
      </c>
      <c r="H430" s="203">
        <v>97.730000000000004</v>
      </c>
      <c r="I430" s="204"/>
      <c r="J430" s="205">
        <f>ROUND(I430*H430,2)</f>
        <v>0</v>
      </c>
      <c r="K430" s="201" t="s">
        <v>200</v>
      </c>
      <c r="L430" s="47"/>
      <c r="M430" s="206" t="s">
        <v>19</v>
      </c>
      <c r="N430" s="207" t="s">
        <v>43</v>
      </c>
      <c r="O430" s="87"/>
      <c r="P430" s="208">
        <f>O430*H430</f>
        <v>0</v>
      </c>
      <c r="Q430" s="208">
        <v>0.0013400000000000001</v>
      </c>
      <c r="R430" s="208">
        <f>Q430*H430</f>
        <v>0.1309582</v>
      </c>
      <c r="S430" s="208">
        <v>0</v>
      </c>
      <c r="T430" s="209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10" t="s">
        <v>285</v>
      </c>
      <c r="AT430" s="210" t="s">
        <v>131</v>
      </c>
      <c r="AU430" s="210" t="s">
        <v>82</v>
      </c>
      <c r="AY430" s="20" t="s">
        <v>130</v>
      </c>
      <c r="BE430" s="211">
        <f>IF(N430="základní",J430,0)</f>
        <v>0</v>
      </c>
      <c r="BF430" s="211">
        <f>IF(N430="snížená",J430,0)</f>
        <v>0</v>
      </c>
      <c r="BG430" s="211">
        <f>IF(N430="zákl. přenesená",J430,0)</f>
        <v>0</v>
      </c>
      <c r="BH430" s="211">
        <f>IF(N430="sníž. přenesená",J430,0)</f>
        <v>0</v>
      </c>
      <c r="BI430" s="211">
        <f>IF(N430="nulová",J430,0)</f>
        <v>0</v>
      </c>
      <c r="BJ430" s="20" t="s">
        <v>80</v>
      </c>
      <c r="BK430" s="211">
        <f>ROUND(I430*H430,2)</f>
        <v>0</v>
      </c>
      <c r="BL430" s="20" t="s">
        <v>285</v>
      </c>
      <c r="BM430" s="210" t="s">
        <v>991</v>
      </c>
    </row>
    <row r="431" s="2" customFormat="1">
      <c r="A431" s="41"/>
      <c r="B431" s="42"/>
      <c r="C431" s="43"/>
      <c r="D431" s="225" t="s">
        <v>202</v>
      </c>
      <c r="E431" s="43"/>
      <c r="F431" s="226" t="s">
        <v>635</v>
      </c>
      <c r="G431" s="43"/>
      <c r="H431" s="43"/>
      <c r="I431" s="227"/>
      <c r="J431" s="43"/>
      <c r="K431" s="43"/>
      <c r="L431" s="47"/>
      <c r="M431" s="228"/>
      <c r="N431" s="229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202</v>
      </c>
      <c r="AU431" s="20" t="s">
        <v>82</v>
      </c>
    </row>
    <row r="432" s="14" customFormat="1">
      <c r="A432" s="14"/>
      <c r="B432" s="241"/>
      <c r="C432" s="242"/>
      <c r="D432" s="232" t="s">
        <v>208</v>
      </c>
      <c r="E432" s="243" t="s">
        <v>19</v>
      </c>
      <c r="F432" s="244" t="s">
        <v>992</v>
      </c>
      <c r="G432" s="242"/>
      <c r="H432" s="245">
        <v>97.730000000000004</v>
      </c>
      <c r="I432" s="246"/>
      <c r="J432" s="242"/>
      <c r="K432" s="242"/>
      <c r="L432" s="247"/>
      <c r="M432" s="248"/>
      <c r="N432" s="249"/>
      <c r="O432" s="249"/>
      <c r="P432" s="249"/>
      <c r="Q432" s="249"/>
      <c r="R432" s="249"/>
      <c r="S432" s="249"/>
      <c r="T432" s="25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1" t="s">
        <v>208</v>
      </c>
      <c r="AU432" s="251" t="s">
        <v>82</v>
      </c>
      <c r="AV432" s="14" t="s">
        <v>82</v>
      </c>
      <c r="AW432" s="14" t="s">
        <v>33</v>
      </c>
      <c r="AX432" s="14" t="s">
        <v>72</v>
      </c>
      <c r="AY432" s="251" t="s">
        <v>130</v>
      </c>
    </row>
    <row r="433" s="15" customFormat="1">
      <c r="A433" s="15"/>
      <c r="B433" s="252"/>
      <c r="C433" s="253"/>
      <c r="D433" s="232" t="s">
        <v>208</v>
      </c>
      <c r="E433" s="254" t="s">
        <v>19</v>
      </c>
      <c r="F433" s="255" t="s">
        <v>212</v>
      </c>
      <c r="G433" s="253"/>
      <c r="H433" s="256">
        <v>97.730000000000004</v>
      </c>
      <c r="I433" s="257"/>
      <c r="J433" s="253"/>
      <c r="K433" s="253"/>
      <c r="L433" s="258"/>
      <c r="M433" s="259"/>
      <c r="N433" s="260"/>
      <c r="O433" s="260"/>
      <c r="P433" s="260"/>
      <c r="Q433" s="260"/>
      <c r="R433" s="260"/>
      <c r="S433" s="260"/>
      <c r="T433" s="261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2" t="s">
        <v>208</v>
      </c>
      <c r="AU433" s="262" t="s">
        <v>82</v>
      </c>
      <c r="AV433" s="15" t="s">
        <v>144</v>
      </c>
      <c r="AW433" s="15" t="s">
        <v>33</v>
      </c>
      <c r="AX433" s="15" t="s">
        <v>80</v>
      </c>
      <c r="AY433" s="262" t="s">
        <v>130</v>
      </c>
    </row>
    <row r="434" s="2" customFormat="1" ht="24.15" customHeight="1">
      <c r="A434" s="41"/>
      <c r="B434" s="42"/>
      <c r="C434" s="199" t="s">
        <v>642</v>
      </c>
      <c r="D434" s="199" t="s">
        <v>131</v>
      </c>
      <c r="E434" s="200" t="s">
        <v>839</v>
      </c>
      <c r="F434" s="201" t="s">
        <v>840</v>
      </c>
      <c r="G434" s="202" t="s">
        <v>443</v>
      </c>
      <c r="H434" s="284"/>
      <c r="I434" s="204"/>
      <c r="J434" s="205">
        <f>ROUND(I434*H434,2)</f>
        <v>0</v>
      </c>
      <c r="K434" s="201" t="s">
        <v>200</v>
      </c>
      <c r="L434" s="47"/>
      <c r="M434" s="206" t="s">
        <v>19</v>
      </c>
      <c r="N434" s="207" t="s">
        <v>43</v>
      </c>
      <c r="O434" s="87"/>
      <c r="P434" s="208">
        <f>O434*H434</f>
        <v>0</v>
      </c>
      <c r="Q434" s="208">
        <v>0</v>
      </c>
      <c r="R434" s="208">
        <f>Q434*H434</f>
        <v>0</v>
      </c>
      <c r="S434" s="208">
        <v>0</v>
      </c>
      <c r="T434" s="209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0" t="s">
        <v>285</v>
      </c>
      <c r="AT434" s="210" t="s">
        <v>131</v>
      </c>
      <c r="AU434" s="210" t="s">
        <v>82</v>
      </c>
      <c r="AY434" s="20" t="s">
        <v>130</v>
      </c>
      <c r="BE434" s="211">
        <f>IF(N434="základní",J434,0)</f>
        <v>0</v>
      </c>
      <c r="BF434" s="211">
        <f>IF(N434="snížená",J434,0)</f>
        <v>0</v>
      </c>
      <c r="BG434" s="211">
        <f>IF(N434="zákl. přenesená",J434,0)</f>
        <v>0</v>
      </c>
      <c r="BH434" s="211">
        <f>IF(N434="sníž. přenesená",J434,0)</f>
        <v>0</v>
      </c>
      <c r="BI434" s="211">
        <f>IF(N434="nulová",J434,0)</f>
        <v>0</v>
      </c>
      <c r="BJ434" s="20" t="s">
        <v>80</v>
      </c>
      <c r="BK434" s="211">
        <f>ROUND(I434*H434,2)</f>
        <v>0</v>
      </c>
      <c r="BL434" s="20" t="s">
        <v>285</v>
      </c>
      <c r="BM434" s="210" t="s">
        <v>993</v>
      </c>
    </row>
    <row r="435" s="2" customFormat="1">
      <c r="A435" s="41"/>
      <c r="B435" s="42"/>
      <c r="C435" s="43"/>
      <c r="D435" s="225" t="s">
        <v>202</v>
      </c>
      <c r="E435" s="43"/>
      <c r="F435" s="226" t="s">
        <v>842</v>
      </c>
      <c r="G435" s="43"/>
      <c r="H435" s="43"/>
      <c r="I435" s="227"/>
      <c r="J435" s="43"/>
      <c r="K435" s="43"/>
      <c r="L435" s="47"/>
      <c r="M435" s="285"/>
      <c r="N435" s="286"/>
      <c r="O435" s="214"/>
      <c r="P435" s="214"/>
      <c r="Q435" s="214"/>
      <c r="R435" s="214"/>
      <c r="S435" s="214"/>
      <c r="T435" s="287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202</v>
      </c>
      <c r="AU435" s="20" t="s">
        <v>82</v>
      </c>
    </row>
    <row r="436" s="2" customFormat="1" ht="6.96" customHeight="1">
      <c r="A436" s="41"/>
      <c r="B436" s="62"/>
      <c r="C436" s="63"/>
      <c r="D436" s="63"/>
      <c r="E436" s="63"/>
      <c r="F436" s="63"/>
      <c r="G436" s="63"/>
      <c r="H436" s="63"/>
      <c r="I436" s="63"/>
      <c r="J436" s="63"/>
      <c r="K436" s="63"/>
      <c r="L436" s="47"/>
      <c r="M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</sheetData>
  <sheetProtection sheet="1" autoFilter="0" formatColumns="0" formatRows="0" objects="1" scenarios="1" spinCount="100000" saltValue="uFSS+0ysOo0vRDBeU1CnMz4qG5dn5xSdGj1zqzqDg/TE839ML+rbhJrGAhE2IicLlqYRUUxeSPPwfF276eYs2A==" hashValue="M9EsjGeOUPvP41oI2BOs8/izzy0SSmR4b57QvfKkYmeCSkaN5hdtOsJeEnVlSyhMvAsRNQUX0noSsC6TxobhPg==" algorithmName="SHA-512" password="DAF8"/>
  <autoFilter ref="C93:K435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4_01/622151011"/>
    <hyperlink ref="F101" r:id="rId2" display="https://podminky.urs.cz/item/CS_URS_2024_01/622211021"/>
    <hyperlink ref="F114" r:id="rId3" display="https://podminky.urs.cz/item/CS_URS_2024_01/622521012"/>
    <hyperlink ref="F122" r:id="rId4" display="https://podminky.urs.cz/item/CS_URS_2024_01/941111111"/>
    <hyperlink ref="F127" r:id="rId5" display="https://podminky.urs.cz/item/CS_URS_2024_01/941111211"/>
    <hyperlink ref="F131" r:id="rId6" display="https://podminky.urs.cz/item/CS_URS_2024_01/941111811"/>
    <hyperlink ref="F137" r:id="rId7" display="https://podminky.urs.cz/item/CS_URS_2024_01/997013152"/>
    <hyperlink ref="F139" r:id="rId8" display="https://podminky.urs.cz/item/CS_URS_2024_01/997013501"/>
    <hyperlink ref="F141" r:id="rId9" display="https://podminky.urs.cz/item/CS_URS_2024_01/997013509"/>
    <hyperlink ref="F145" r:id="rId10" display="https://podminky.urs.cz/item/CS_URS_2024_01/997013631"/>
    <hyperlink ref="F148" r:id="rId11" display="https://podminky.urs.cz/item/CS_URS_2024_01/998011009"/>
    <hyperlink ref="F152" r:id="rId12" display="https://podminky.urs.cz/item/CS_URS_2024_01/712300841"/>
    <hyperlink ref="F157" r:id="rId13" display="https://podminky.urs.cz/item/CS_URS_2024_01/712311101"/>
    <hyperlink ref="F168" r:id="rId14" display="https://podminky.urs.cz/item/CS_URS_2024_01/712341559"/>
    <hyperlink ref="F182" r:id="rId15" display="https://podminky.urs.cz/item/CS_URS_2024_01/712341715"/>
    <hyperlink ref="F192" r:id="rId16" display="https://podminky.urs.cz/item/CS_URS_2024_01/712363115"/>
    <hyperlink ref="F199" r:id="rId17" display="https://podminky.urs.cz/item/CS_URS_2024_01/712363352"/>
    <hyperlink ref="F205" r:id="rId18" display="https://podminky.urs.cz/item/CS_URS_2024_01/712363353"/>
    <hyperlink ref="F211" r:id="rId19" display="https://podminky.urs.cz/item/CS_URS_2024_01/712363384"/>
    <hyperlink ref="F217" r:id="rId20" display="https://podminky.urs.cz/item/CS_URS_2024_01/712363404"/>
    <hyperlink ref="F222" r:id="rId21" display="https://podminky.urs.cz/item/CS_URS_2024_01/712363405"/>
    <hyperlink ref="F228" r:id="rId22" display="https://podminky.urs.cz/item/CS_URS_2024_01/712363406"/>
    <hyperlink ref="F240" r:id="rId23" display="https://podminky.urs.cz/item/CS_URS_2024_01/712391172"/>
    <hyperlink ref="F251" r:id="rId24" display="https://podminky.urs.cz/item/CS_URS_2024_01/712741559"/>
    <hyperlink ref="F256" r:id="rId25" display="https://podminky.urs.cz/item/CS_URS_2024_01/712742559"/>
    <hyperlink ref="F269" r:id="rId26" display="https://podminky.urs.cz/item/CS_URS_2024_01/712811101"/>
    <hyperlink ref="F275" r:id="rId27" display="https://podminky.urs.cz/item/CS_URS_2024_01/712831101"/>
    <hyperlink ref="F281" r:id="rId28" display="https://podminky.urs.cz/item/CS_URS_2024_01/712841559"/>
    <hyperlink ref="F287" r:id="rId29" display="https://podminky.urs.cz/item/CS_URS_2024_01/712861702"/>
    <hyperlink ref="F297" r:id="rId30" display="https://podminky.urs.cz/item/CS_URS_2024_01/998712212"/>
    <hyperlink ref="F300" r:id="rId31" display="https://podminky.urs.cz/item/CS_URS_2024_01/713131241"/>
    <hyperlink ref="F313" r:id="rId32" display="https://podminky.urs.cz/item/CS_URS_2024_01/713141135"/>
    <hyperlink ref="F319" r:id="rId33" display="https://podminky.urs.cz/item/CS_URS_2024_01/713141151"/>
    <hyperlink ref="F328" r:id="rId34" display="https://podminky.urs.cz/item/CS_URS_2024_01/713141223"/>
    <hyperlink ref="F330" r:id="rId35" display="https://podminky.urs.cz/item/CS_URS_2024_01/713141335"/>
    <hyperlink ref="F343" r:id="rId36" display="https://podminky.urs.cz/item/CS_URS_2024_01/713141371"/>
    <hyperlink ref="F356" r:id="rId37" display="https://podminky.urs.cz/item/CS_URS_2024_01/713141411"/>
    <hyperlink ref="F361" r:id="rId38" display="https://podminky.urs.cz/item/CS_URS_2024_01/998713202"/>
    <hyperlink ref="F364" r:id="rId39" display="https://podminky.urs.cz/item/CS_URS_2024_01/721210822"/>
    <hyperlink ref="F369" r:id="rId40" display="https://podminky.urs.cz/item/CS_URS_2024_01/721239114"/>
    <hyperlink ref="F388" r:id="rId41" display="https://podminky.urs.cz/item/CS_URS_2024_01/998721212"/>
    <hyperlink ref="F392" r:id="rId42" display="https://podminky.urs.cz/item/CS_URS_2024_01/741420011"/>
    <hyperlink ref="F402" r:id="rId43" display="https://podminky.urs.cz/item/CS_URS_2024_01/741421823"/>
    <hyperlink ref="F407" r:id="rId44" display="https://podminky.urs.cz/item/CS_URS_2024_01/998741212"/>
    <hyperlink ref="F410" r:id="rId45" display="https://podminky.urs.cz/item/CS_URS_2024_01/762341670"/>
    <hyperlink ref="F420" r:id="rId46" display="https://podminky.urs.cz/item/CS_URS_2024_01/762395000"/>
    <hyperlink ref="F424" r:id="rId47" display="https://podminky.urs.cz/item/CS_URS_2024_01/998762212"/>
    <hyperlink ref="F427" r:id="rId48" display="https://podminky.urs.cz/item/CS_URS_2024_01/764002841"/>
    <hyperlink ref="F431" r:id="rId49" display="https://podminky.urs.cz/item/CS_URS_2024_01/764212403"/>
    <hyperlink ref="F435" r:id="rId50" display="https://podminky.urs.cz/item/CS_URS_2024_01/998764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plochých střech ZŠ Aléská, Bílina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994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31. 1. 2024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ROUND((SUM(BE95:BE463)),  2)</f>
        <v>0</v>
      </c>
      <c r="G33" s="41"/>
      <c r="H33" s="41"/>
      <c r="I33" s="151">
        <v>0.20999999999999999</v>
      </c>
      <c r="J33" s="150">
        <f>ROUND(((SUM(BE95:BE463))*I33),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ROUND((SUM(BF95:BF463)),  2)</f>
        <v>0</v>
      </c>
      <c r="G34" s="41"/>
      <c r="H34" s="41"/>
      <c r="I34" s="151">
        <v>0.12</v>
      </c>
      <c r="J34" s="150">
        <f>ROUND(((SUM(BF95:BF463))*I34),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ROUND((SUM(BG95:BG463)),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ROUND((SUM(BH95:BH463)),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ROUND((SUM(BI95:BI463)),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plochých střech ZŠ Aléská, Bílina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04 - Střecha C1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31. 1. 2024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Bílina</v>
      </c>
      <c r="G54" s="43"/>
      <c r="H54" s="43"/>
      <c r="I54" s="35" t="s">
        <v>31</v>
      </c>
      <c r="J54" s="39" t="str">
        <f>E21</f>
        <v>DEKPROJEKT s.r.o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OTRUBA &amp; PARTNER,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111</v>
      </c>
      <c r="D57" s="165"/>
      <c r="E57" s="165"/>
      <c r="F57" s="165"/>
      <c r="G57" s="165"/>
      <c r="H57" s="165"/>
      <c r="I57" s="165"/>
      <c r="J57" s="166" t="s">
        <v>112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8"/>
      <c r="C60" s="169"/>
      <c r="D60" s="170" t="s">
        <v>177</v>
      </c>
      <c r="E60" s="171"/>
      <c r="F60" s="171"/>
      <c r="G60" s="171"/>
      <c r="H60" s="171"/>
      <c r="I60" s="171"/>
      <c r="J60" s="172">
        <f>J96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7"/>
      <c r="C61" s="218"/>
      <c r="D61" s="219" t="s">
        <v>178</v>
      </c>
      <c r="E61" s="220"/>
      <c r="F61" s="220"/>
      <c r="G61" s="220"/>
      <c r="H61" s="220"/>
      <c r="I61" s="220"/>
      <c r="J61" s="221">
        <f>J97</f>
        <v>0</v>
      </c>
      <c r="K61" s="218"/>
      <c r="L61" s="22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17"/>
      <c r="C62" s="218"/>
      <c r="D62" s="219" t="s">
        <v>179</v>
      </c>
      <c r="E62" s="220"/>
      <c r="F62" s="220"/>
      <c r="G62" s="220"/>
      <c r="H62" s="220"/>
      <c r="I62" s="220"/>
      <c r="J62" s="221">
        <f>J98</f>
        <v>0</v>
      </c>
      <c r="K62" s="218"/>
      <c r="L62" s="22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7"/>
      <c r="C63" s="218"/>
      <c r="D63" s="219" t="s">
        <v>180</v>
      </c>
      <c r="E63" s="220"/>
      <c r="F63" s="220"/>
      <c r="G63" s="220"/>
      <c r="H63" s="220"/>
      <c r="I63" s="220"/>
      <c r="J63" s="221">
        <f>J120</f>
        <v>0</v>
      </c>
      <c r="K63" s="218"/>
      <c r="L63" s="2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4.88" customHeight="1">
      <c r="A64" s="12"/>
      <c r="B64" s="217"/>
      <c r="C64" s="218"/>
      <c r="D64" s="219" t="s">
        <v>181</v>
      </c>
      <c r="E64" s="220"/>
      <c r="F64" s="220"/>
      <c r="G64" s="220"/>
      <c r="H64" s="220"/>
      <c r="I64" s="220"/>
      <c r="J64" s="221">
        <f>J121</f>
        <v>0</v>
      </c>
      <c r="K64" s="218"/>
      <c r="L64" s="22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4.88" customHeight="1">
      <c r="A65" s="12"/>
      <c r="B65" s="217"/>
      <c r="C65" s="218"/>
      <c r="D65" s="219" t="s">
        <v>182</v>
      </c>
      <c r="E65" s="220"/>
      <c r="F65" s="220"/>
      <c r="G65" s="220"/>
      <c r="H65" s="220"/>
      <c r="I65" s="220"/>
      <c r="J65" s="221">
        <f>J132</f>
        <v>0</v>
      </c>
      <c r="K65" s="218"/>
      <c r="L65" s="22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7"/>
      <c r="C66" s="218"/>
      <c r="D66" s="219" t="s">
        <v>183</v>
      </c>
      <c r="E66" s="220"/>
      <c r="F66" s="220"/>
      <c r="G66" s="220"/>
      <c r="H66" s="220"/>
      <c r="I66" s="220"/>
      <c r="J66" s="221">
        <f>J135</f>
        <v>0</v>
      </c>
      <c r="K66" s="218"/>
      <c r="L66" s="22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7"/>
      <c r="C67" s="218"/>
      <c r="D67" s="219" t="s">
        <v>184</v>
      </c>
      <c r="E67" s="220"/>
      <c r="F67" s="220"/>
      <c r="G67" s="220"/>
      <c r="H67" s="220"/>
      <c r="I67" s="220"/>
      <c r="J67" s="221">
        <f>J146</f>
        <v>0</v>
      </c>
      <c r="K67" s="218"/>
      <c r="L67" s="22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8"/>
      <c r="C68" s="169"/>
      <c r="D68" s="170" t="s">
        <v>185</v>
      </c>
      <c r="E68" s="171"/>
      <c r="F68" s="171"/>
      <c r="G68" s="171"/>
      <c r="H68" s="171"/>
      <c r="I68" s="171"/>
      <c r="J68" s="172">
        <f>J149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7"/>
      <c r="C69" s="218"/>
      <c r="D69" s="219" t="s">
        <v>186</v>
      </c>
      <c r="E69" s="220"/>
      <c r="F69" s="220"/>
      <c r="G69" s="220"/>
      <c r="H69" s="220"/>
      <c r="I69" s="220"/>
      <c r="J69" s="221">
        <f>J150</f>
        <v>0</v>
      </c>
      <c r="K69" s="218"/>
      <c r="L69" s="22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7"/>
      <c r="C70" s="218"/>
      <c r="D70" s="219" t="s">
        <v>187</v>
      </c>
      <c r="E70" s="220"/>
      <c r="F70" s="220"/>
      <c r="G70" s="220"/>
      <c r="H70" s="220"/>
      <c r="I70" s="220"/>
      <c r="J70" s="221">
        <f>J298</f>
        <v>0</v>
      </c>
      <c r="K70" s="218"/>
      <c r="L70" s="22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17"/>
      <c r="C71" s="218"/>
      <c r="D71" s="219" t="s">
        <v>188</v>
      </c>
      <c r="E71" s="220"/>
      <c r="F71" s="220"/>
      <c r="G71" s="220"/>
      <c r="H71" s="220"/>
      <c r="I71" s="220"/>
      <c r="J71" s="221">
        <f>J373</f>
        <v>0</v>
      </c>
      <c r="K71" s="218"/>
      <c r="L71" s="22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17"/>
      <c r="C72" s="218"/>
      <c r="D72" s="219" t="s">
        <v>189</v>
      </c>
      <c r="E72" s="220"/>
      <c r="F72" s="220"/>
      <c r="G72" s="220"/>
      <c r="H72" s="220"/>
      <c r="I72" s="220"/>
      <c r="J72" s="221">
        <f>J398</f>
        <v>0</v>
      </c>
      <c r="K72" s="218"/>
      <c r="L72" s="22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12" customFormat="1" ht="19.92" customHeight="1">
      <c r="A73" s="12"/>
      <c r="B73" s="217"/>
      <c r="C73" s="218"/>
      <c r="D73" s="219" t="s">
        <v>190</v>
      </c>
      <c r="E73" s="220"/>
      <c r="F73" s="220"/>
      <c r="G73" s="220"/>
      <c r="H73" s="220"/>
      <c r="I73" s="220"/>
      <c r="J73" s="221">
        <f>J417</f>
        <v>0</v>
      </c>
      <c r="K73" s="218"/>
      <c r="L73" s="22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="12" customFormat="1" ht="19.92" customHeight="1">
      <c r="A74" s="12"/>
      <c r="B74" s="217"/>
      <c r="C74" s="218"/>
      <c r="D74" s="219" t="s">
        <v>191</v>
      </c>
      <c r="E74" s="220"/>
      <c r="F74" s="220"/>
      <c r="G74" s="220"/>
      <c r="H74" s="220"/>
      <c r="I74" s="220"/>
      <c r="J74" s="221">
        <f>J434</f>
        <v>0</v>
      </c>
      <c r="K74" s="218"/>
      <c r="L74" s="22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12" customFormat="1" ht="19.92" customHeight="1">
      <c r="A75" s="12"/>
      <c r="B75" s="217"/>
      <c r="C75" s="218"/>
      <c r="D75" s="219" t="s">
        <v>995</v>
      </c>
      <c r="E75" s="220"/>
      <c r="F75" s="220"/>
      <c r="G75" s="220"/>
      <c r="H75" s="220"/>
      <c r="I75" s="220"/>
      <c r="J75" s="221">
        <f>J449</f>
        <v>0</v>
      </c>
      <c r="K75" s="218"/>
      <c r="L75" s="22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115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63" t="str">
        <f>E7</f>
        <v>Rekonstrukce plochých střech ZŠ Aléská, Bílina</v>
      </c>
      <c r="F85" s="35"/>
      <c r="G85" s="35"/>
      <c r="H85" s="35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108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E9</f>
        <v>SO 04 - Střecha C1</v>
      </c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F12</f>
        <v xml:space="preserve"> </v>
      </c>
      <c r="G89" s="43"/>
      <c r="H89" s="43"/>
      <c r="I89" s="35" t="s">
        <v>23</v>
      </c>
      <c r="J89" s="75" t="str">
        <f>IF(J12="","",J12)</f>
        <v>31. 1. 2024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E15</f>
        <v>Město Bílina</v>
      </c>
      <c r="G91" s="43"/>
      <c r="H91" s="43"/>
      <c r="I91" s="35" t="s">
        <v>31</v>
      </c>
      <c r="J91" s="39" t="str">
        <f>E21</f>
        <v>DEKPROJEKT s.r.o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5.65" customHeight="1">
      <c r="A92" s="41"/>
      <c r="B92" s="42"/>
      <c r="C92" s="35" t="s">
        <v>29</v>
      </c>
      <c r="D92" s="43"/>
      <c r="E92" s="43"/>
      <c r="F92" s="30" t="str">
        <f>IF(E18="","",E18)</f>
        <v>Vyplň údaj</v>
      </c>
      <c r="G92" s="43"/>
      <c r="H92" s="43"/>
      <c r="I92" s="35" t="s">
        <v>34</v>
      </c>
      <c r="J92" s="39" t="str">
        <f>E24</f>
        <v>OTRUBA &amp; PARTNER, s.r.o.</v>
      </c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0" customFormat="1" ht="29.28" customHeight="1">
      <c r="A94" s="174"/>
      <c r="B94" s="175"/>
      <c r="C94" s="176" t="s">
        <v>116</v>
      </c>
      <c r="D94" s="177" t="s">
        <v>57</v>
      </c>
      <c r="E94" s="177" t="s">
        <v>53</v>
      </c>
      <c r="F94" s="177" t="s">
        <v>54</v>
      </c>
      <c r="G94" s="177" t="s">
        <v>117</v>
      </c>
      <c r="H94" s="177" t="s">
        <v>118</v>
      </c>
      <c r="I94" s="177" t="s">
        <v>119</v>
      </c>
      <c r="J94" s="177" t="s">
        <v>112</v>
      </c>
      <c r="K94" s="178" t="s">
        <v>120</v>
      </c>
      <c r="L94" s="179"/>
      <c r="M94" s="95" t="s">
        <v>19</v>
      </c>
      <c r="N94" s="96" t="s">
        <v>42</v>
      </c>
      <c r="O94" s="96" t="s">
        <v>121</v>
      </c>
      <c r="P94" s="96" t="s">
        <v>122</v>
      </c>
      <c r="Q94" s="96" t="s">
        <v>123</v>
      </c>
      <c r="R94" s="96" t="s">
        <v>124</v>
      </c>
      <c r="S94" s="96" t="s">
        <v>125</v>
      </c>
      <c r="T94" s="97" t="s">
        <v>126</v>
      </c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</row>
    <row r="95" s="2" customFormat="1" ht="22.8" customHeight="1">
      <c r="A95" s="41"/>
      <c r="B95" s="42"/>
      <c r="C95" s="102" t="s">
        <v>127</v>
      </c>
      <c r="D95" s="43"/>
      <c r="E95" s="43"/>
      <c r="F95" s="43"/>
      <c r="G95" s="43"/>
      <c r="H95" s="43"/>
      <c r="I95" s="43"/>
      <c r="J95" s="180">
        <f>BK95</f>
        <v>0</v>
      </c>
      <c r="K95" s="43"/>
      <c r="L95" s="47"/>
      <c r="M95" s="98"/>
      <c r="N95" s="181"/>
      <c r="O95" s="99"/>
      <c r="P95" s="182">
        <f>P96+P149</f>
        <v>0</v>
      </c>
      <c r="Q95" s="99"/>
      <c r="R95" s="182">
        <f>R96+R149</f>
        <v>5.7518722299999991</v>
      </c>
      <c r="S95" s="99"/>
      <c r="T95" s="183">
        <f>T96+T149</f>
        <v>0.27403640000000001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71</v>
      </c>
      <c r="AU95" s="20" t="s">
        <v>113</v>
      </c>
      <c r="BK95" s="184">
        <f>BK96+BK149</f>
        <v>0</v>
      </c>
    </row>
    <row r="96" s="11" customFormat="1" ht="25.92" customHeight="1">
      <c r="A96" s="11"/>
      <c r="B96" s="185"/>
      <c r="C96" s="186"/>
      <c r="D96" s="187" t="s">
        <v>71</v>
      </c>
      <c r="E96" s="188" t="s">
        <v>192</v>
      </c>
      <c r="F96" s="188" t="s">
        <v>193</v>
      </c>
      <c r="G96" s="186"/>
      <c r="H96" s="186"/>
      <c r="I96" s="189"/>
      <c r="J96" s="190">
        <f>BK96</f>
        <v>0</v>
      </c>
      <c r="K96" s="186"/>
      <c r="L96" s="191"/>
      <c r="M96" s="192"/>
      <c r="N96" s="193"/>
      <c r="O96" s="193"/>
      <c r="P96" s="194">
        <f>P97+P120+P135+P146</f>
        <v>0</v>
      </c>
      <c r="Q96" s="193"/>
      <c r="R96" s="194">
        <f>R97+R120+R135+R146</f>
        <v>0.054142139999999998</v>
      </c>
      <c r="S96" s="193"/>
      <c r="T96" s="195">
        <f>T97+T120+T135+T146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96" t="s">
        <v>80</v>
      </c>
      <c r="AT96" s="197" t="s">
        <v>71</v>
      </c>
      <c r="AU96" s="197" t="s">
        <v>72</v>
      </c>
      <c r="AY96" s="196" t="s">
        <v>130</v>
      </c>
      <c r="BK96" s="198">
        <f>BK97+BK120+BK135+BK146</f>
        <v>0</v>
      </c>
    </row>
    <row r="97" s="11" customFormat="1" ht="22.8" customHeight="1">
      <c r="A97" s="11"/>
      <c r="B97" s="185"/>
      <c r="C97" s="186"/>
      <c r="D97" s="187" t="s">
        <v>71</v>
      </c>
      <c r="E97" s="223" t="s">
        <v>151</v>
      </c>
      <c r="F97" s="223" t="s">
        <v>194</v>
      </c>
      <c r="G97" s="186"/>
      <c r="H97" s="186"/>
      <c r="I97" s="189"/>
      <c r="J97" s="224">
        <f>BK97</f>
        <v>0</v>
      </c>
      <c r="K97" s="186"/>
      <c r="L97" s="191"/>
      <c r="M97" s="192"/>
      <c r="N97" s="193"/>
      <c r="O97" s="193"/>
      <c r="P97" s="194">
        <f>P98</f>
        <v>0</v>
      </c>
      <c r="Q97" s="193"/>
      <c r="R97" s="194">
        <f>R98</f>
        <v>0.054142139999999998</v>
      </c>
      <c r="S97" s="193"/>
      <c r="T97" s="195">
        <f>T98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6" t="s">
        <v>80</v>
      </c>
      <c r="AT97" s="197" t="s">
        <v>71</v>
      </c>
      <c r="AU97" s="197" t="s">
        <v>80</v>
      </c>
      <c r="AY97" s="196" t="s">
        <v>130</v>
      </c>
      <c r="BK97" s="198">
        <f>BK98</f>
        <v>0</v>
      </c>
    </row>
    <row r="98" s="11" customFormat="1" ht="20.88" customHeight="1">
      <c r="A98" s="11"/>
      <c r="B98" s="185"/>
      <c r="C98" s="186"/>
      <c r="D98" s="187" t="s">
        <v>71</v>
      </c>
      <c r="E98" s="223" t="s">
        <v>195</v>
      </c>
      <c r="F98" s="223" t="s">
        <v>196</v>
      </c>
      <c r="G98" s="186"/>
      <c r="H98" s="186"/>
      <c r="I98" s="189"/>
      <c r="J98" s="224">
        <f>BK98</f>
        <v>0</v>
      </c>
      <c r="K98" s="186"/>
      <c r="L98" s="191"/>
      <c r="M98" s="192"/>
      <c r="N98" s="193"/>
      <c r="O98" s="193"/>
      <c r="P98" s="194">
        <f>SUM(P99:P119)</f>
        <v>0</v>
      </c>
      <c r="Q98" s="193"/>
      <c r="R98" s="194">
        <f>SUM(R99:R119)</f>
        <v>0.054142139999999998</v>
      </c>
      <c r="S98" s="193"/>
      <c r="T98" s="195">
        <f>SUM(T99:T119)</f>
        <v>0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R98" s="196" t="s">
        <v>80</v>
      </c>
      <c r="AT98" s="197" t="s">
        <v>71</v>
      </c>
      <c r="AU98" s="197" t="s">
        <v>82</v>
      </c>
      <c r="AY98" s="196" t="s">
        <v>130</v>
      </c>
      <c r="BK98" s="198">
        <f>SUM(BK99:BK119)</f>
        <v>0</v>
      </c>
    </row>
    <row r="99" s="2" customFormat="1" ht="16.5" customHeight="1">
      <c r="A99" s="41"/>
      <c r="B99" s="42"/>
      <c r="C99" s="199" t="s">
        <v>80</v>
      </c>
      <c r="D99" s="199" t="s">
        <v>131</v>
      </c>
      <c r="E99" s="200" t="s">
        <v>197</v>
      </c>
      <c r="F99" s="201" t="s">
        <v>198</v>
      </c>
      <c r="G99" s="202" t="s">
        <v>199</v>
      </c>
      <c r="H99" s="203">
        <v>5.3140000000000001</v>
      </c>
      <c r="I99" s="204"/>
      <c r="J99" s="205">
        <f>ROUND(I99*H99,2)</f>
        <v>0</v>
      </c>
      <c r="K99" s="201" t="s">
        <v>200</v>
      </c>
      <c r="L99" s="47"/>
      <c r="M99" s="206" t="s">
        <v>19</v>
      </c>
      <c r="N99" s="207" t="s">
        <v>43</v>
      </c>
      <c r="O99" s="87"/>
      <c r="P99" s="208">
        <f>O99*H99</f>
        <v>0</v>
      </c>
      <c r="Q99" s="208">
        <v>0.00020000000000000001</v>
      </c>
      <c r="R99" s="208">
        <f>Q99*H99</f>
        <v>0.0010628</v>
      </c>
      <c r="S99" s="208">
        <v>0</v>
      </c>
      <c r="T99" s="20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0" t="s">
        <v>144</v>
      </c>
      <c r="AT99" s="210" t="s">
        <v>131</v>
      </c>
      <c r="AU99" s="210" t="s">
        <v>140</v>
      </c>
      <c r="AY99" s="20" t="s">
        <v>130</v>
      </c>
      <c r="BE99" s="211">
        <f>IF(N99="základní",J99,0)</f>
        <v>0</v>
      </c>
      <c r="BF99" s="211">
        <f>IF(N99="snížená",J99,0)</f>
        <v>0</v>
      </c>
      <c r="BG99" s="211">
        <f>IF(N99="zákl. přenesená",J99,0)</f>
        <v>0</v>
      </c>
      <c r="BH99" s="211">
        <f>IF(N99="sníž. přenesená",J99,0)</f>
        <v>0</v>
      </c>
      <c r="BI99" s="211">
        <f>IF(N99="nulová",J99,0)</f>
        <v>0</v>
      </c>
      <c r="BJ99" s="20" t="s">
        <v>80</v>
      </c>
      <c r="BK99" s="211">
        <f>ROUND(I99*H99,2)</f>
        <v>0</v>
      </c>
      <c r="BL99" s="20" t="s">
        <v>144</v>
      </c>
      <c r="BM99" s="210" t="s">
        <v>996</v>
      </c>
    </row>
    <row r="100" s="2" customFormat="1">
      <c r="A100" s="41"/>
      <c r="B100" s="42"/>
      <c r="C100" s="43"/>
      <c r="D100" s="225" t="s">
        <v>202</v>
      </c>
      <c r="E100" s="43"/>
      <c r="F100" s="226" t="s">
        <v>203</v>
      </c>
      <c r="G100" s="43"/>
      <c r="H100" s="43"/>
      <c r="I100" s="227"/>
      <c r="J100" s="43"/>
      <c r="K100" s="43"/>
      <c r="L100" s="47"/>
      <c r="M100" s="228"/>
      <c r="N100" s="22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202</v>
      </c>
      <c r="AU100" s="20" t="s">
        <v>140</v>
      </c>
    </row>
    <row r="101" s="2" customFormat="1" ht="37.8" customHeight="1">
      <c r="A101" s="41"/>
      <c r="B101" s="42"/>
      <c r="C101" s="199" t="s">
        <v>82</v>
      </c>
      <c r="D101" s="199" t="s">
        <v>131</v>
      </c>
      <c r="E101" s="200" t="s">
        <v>204</v>
      </c>
      <c r="F101" s="201" t="s">
        <v>205</v>
      </c>
      <c r="G101" s="202" t="s">
        <v>199</v>
      </c>
      <c r="H101" s="203">
        <v>3.5419999999999998</v>
      </c>
      <c r="I101" s="204"/>
      <c r="J101" s="205">
        <f>ROUND(I101*H101,2)</f>
        <v>0</v>
      </c>
      <c r="K101" s="201" t="s">
        <v>200</v>
      </c>
      <c r="L101" s="47"/>
      <c r="M101" s="206" t="s">
        <v>19</v>
      </c>
      <c r="N101" s="207" t="s">
        <v>43</v>
      </c>
      <c r="O101" s="87"/>
      <c r="P101" s="208">
        <f>O101*H101</f>
        <v>0</v>
      </c>
      <c r="Q101" s="208">
        <v>0.0085199999999999998</v>
      </c>
      <c r="R101" s="208">
        <f>Q101*H101</f>
        <v>0.030177839999999997</v>
      </c>
      <c r="S101" s="208">
        <v>0</v>
      </c>
      <c r="T101" s="20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0" t="s">
        <v>144</v>
      </c>
      <c r="AT101" s="210" t="s">
        <v>131</v>
      </c>
      <c r="AU101" s="210" t="s">
        <v>140</v>
      </c>
      <c r="AY101" s="20" t="s">
        <v>130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20" t="s">
        <v>80</v>
      </c>
      <c r="BK101" s="211">
        <f>ROUND(I101*H101,2)</f>
        <v>0</v>
      </c>
      <c r="BL101" s="20" t="s">
        <v>144</v>
      </c>
      <c r="BM101" s="210" t="s">
        <v>997</v>
      </c>
    </row>
    <row r="102" s="2" customFormat="1">
      <c r="A102" s="41"/>
      <c r="B102" s="42"/>
      <c r="C102" s="43"/>
      <c r="D102" s="225" t="s">
        <v>202</v>
      </c>
      <c r="E102" s="43"/>
      <c r="F102" s="226" t="s">
        <v>207</v>
      </c>
      <c r="G102" s="43"/>
      <c r="H102" s="43"/>
      <c r="I102" s="227"/>
      <c r="J102" s="43"/>
      <c r="K102" s="43"/>
      <c r="L102" s="47"/>
      <c r="M102" s="228"/>
      <c r="N102" s="229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202</v>
      </c>
      <c r="AU102" s="20" t="s">
        <v>140</v>
      </c>
    </row>
    <row r="103" s="13" customFormat="1">
      <c r="A103" s="13"/>
      <c r="B103" s="230"/>
      <c r="C103" s="231"/>
      <c r="D103" s="232" t="s">
        <v>208</v>
      </c>
      <c r="E103" s="233" t="s">
        <v>19</v>
      </c>
      <c r="F103" s="234" t="s">
        <v>209</v>
      </c>
      <c r="G103" s="231"/>
      <c r="H103" s="233" t="s">
        <v>19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208</v>
      </c>
      <c r="AU103" s="240" t="s">
        <v>140</v>
      </c>
      <c r="AV103" s="13" t="s">
        <v>80</v>
      </c>
      <c r="AW103" s="13" t="s">
        <v>33</v>
      </c>
      <c r="AX103" s="13" t="s">
        <v>72</v>
      </c>
      <c r="AY103" s="240" t="s">
        <v>130</v>
      </c>
    </row>
    <row r="104" s="13" customFormat="1">
      <c r="A104" s="13"/>
      <c r="B104" s="230"/>
      <c r="C104" s="231"/>
      <c r="D104" s="232" t="s">
        <v>208</v>
      </c>
      <c r="E104" s="233" t="s">
        <v>19</v>
      </c>
      <c r="F104" s="234" t="s">
        <v>210</v>
      </c>
      <c r="G104" s="231"/>
      <c r="H104" s="233" t="s">
        <v>19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208</v>
      </c>
      <c r="AU104" s="240" t="s">
        <v>140</v>
      </c>
      <c r="AV104" s="13" t="s">
        <v>80</v>
      </c>
      <c r="AW104" s="13" t="s">
        <v>33</v>
      </c>
      <c r="AX104" s="13" t="s">
        <v>72</v>
      </c>
      <c r="AY104" s="240" t="s">
        <v>130</v>
      </c>
    </row>
    <row r="105" s="14" customFormat="1">
      <c r="A105" s="14"/>
      <c r="B105" s="241"/>
      <c r="C105" s="242"/>
      <c r="D105" s="232" t="s">
        <v>208</v>
      </c>
      <c r="E105" s="243" t="s">
        <v>19</v>
      </c>
      <c r="F105" s="244" t="s">
        <v>998</v>
      </c>
      <c r="G105" s="242"/>
      <c r="H105" s="245">
        <v>3.5419999999999998</v>
      </c>
      <c r="I105" s="246"/>
      <c r="J105" s="242"/>
      <c r="K105" s="242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208</v>
      </c>
      <c r="AU105" s="251" t="s">
        <v>140</v>
      </c>
      <c r="AV105" s="14" t="s">
        <v>82</v>
      </c>
      <c r="AW105" s="14" t="s">
        <v>33</v>
      </c>
      <c r="AX105" s="14" t="s">
        <v>72</v>
      </c>
      <c r="AY105" s="251" t="s">
        <v>130</v>
      </c>
    </row>
    <row r="106" s="15" customFormat="1">
      <c r="A106" s="15"/>
      <c r="B106" s="252"/>
      <c r="C106" s="253"/>
      <c r="D106" s="232" t="s">
        <v>208</v>
      </c>
      <c r="E106" s="254" t="s">
        <v>19</v>
      </c>
      <c r="F106" s="255" t="s">
        <v>212</v>
      </c>
      <c r="G106" s="253"/>
      <c r="H106" s="256">
        <v>3.5419999999999998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2" t="s">
        <v>208</v>
      </c>
      <c r="AU106" s="262" t="s">
        <v>140</v>
      </c>
      <c r="AV106" s="15" t="s">
        <v>144</v>
      </c>
      <c r="AW106" s="15" t="s">
        <v>33</v>
      </c>
      <c r="AX106" s="15" t="s">
        <v>80</v>
      </c>
      <c r="AY106" s="262" t="s">
        <v>130</v>
      </c>
    </row>
    <row r="107" s="2" customFormat="1" ht="16.5" customHeight="1">
      <c r="A107" s="41"/>
      <c r="B107" s="42"/>
      <c r="C107" s="263" t="s">
        <v>140</v>
      </c>
      <c r="D107" s="263" t="s">
        <v>213</v>
      </c>
      <c r="E107" s="264" t="s">
        <v>214</v>
      </c>
      <c r="F107" s="265" t="s">
        <v>215</v>
      </c>
      <c r="G107" s="266" t="s">
        <v>199</v>
      </c>
      <c r="H107" s="267">
        <v>3.7189999999999999</v>
      </c>
      <c r="I107" s="268"/>
      <c r="J107" s="269">
        <f>ROUND(I107*H107,2)</f>
        <v>0</v>
      </c>
      <c r="K107" s="265" t="s">
        <v>200</v>
      </c>
      <c r="L107" s="270"/>
      <c r="M107" s="271" t="s">
        <v>19</v>
      </c>
      <c r="N107" s="272" t="s">
        <v>43</v>
      </c>
      <c r="O107" s="87"/>
      <c r="P107" s="208">
        <f>O107*H107</f>
        <v>0</v>
      </c>
      <c r="Q107" s="208">
        <v>0.0023</v>
      </c>
      <c r="R107" s="208">
        <f>Q107*H107</f>
        <v>0.0085536999999999992</v>
      </c>
      <c r="S107" s="208">
        <v>0</v>
      </c>
      <c r="T107" s="209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0" t="s">
        <v>159</v>
      </c>
      <c r="AT107" s="210" t="s">
        <v>213</v>
      </c>
      <c r="AU107" s="210" t="s">
        <v>140</v>
      </c>
      <c r="AY107" s="20" t="s">
        <v>130</v>
      </c>
      <c r="BE107" s="211">
        <f>IF(N107="základní",J107,0)</f>
        <v>0</v>
      </c>
      <c r="BF107" s="211">
        <f>IF(N107="snížená",J107,0)</f>
        <v>0</v>
      </c>
      <c r="BG107" s="211">
        <f>IF(N107="zákl. přenesená",J107,0)</f>
        <v>0</v>
      </c>
      <c r="BH107" s="211">
        <f>IF(N107="sníž. přenesená",J107,0)</f>
        <v>0</v>
      </c>
      <c r="BI107" s="211">
        <f>IF(N107="nulová",J107,0)</f>
        <v>0</v>
      </c>
      <c r="BJ107" s="20" t="s">
        <v>80</v>
      </c>
      <c r="BK107" s="211">
        <f>ROUND(I107*H107,2)</f>
        <v>0</v>
      </c>
      <c r="BL107" s="20" t="s">
        <v>144</v>
      </c>
      <c r="BM107" s="210" t="s">
        <v>999</v>
      </c>
    </row>
    <row r="108" s="13" customFormat="1">
      <c r="A108" s="13"/>
      <c r="B108" s="230"/>
      <c r="C108" s="231"/>
      <c r="D108" s="232" t="s">
        <v>208</v>
      </c>
      <c r="E108" s="233" t="s">
        <v>19</v>
      </c>
      <c r="F108" s="234" t="s">
        <v>217</v>
      </c>
      <c r="G108" s="231"/>
      <c r="H108" s="233" t="s">
        <v>19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208</v>
      </c>
      <c r="AU108" s="240" t="s">
        <v>140</v>
      </c>
      <c r="AV108" s="13" t="s">
        <v>80</v>
      </c>
      <c r="AW108" s="13" t="s">
        <v>33</v>
      </c>
      <c r="AX108" s="13" t="s">
        <v>72</v>
      </c>
      <c r="AY108" s="240" t="s">
        <v>130</v>
      </c>
    </row>
    <row r="109" s="13" customFormat="1">
      <c r="A109" s="13"/>
      <c r="B109" s="230"/>
      <c r="C109" s="231"/>
      <c r="D109" s="232" t="s">
        <v>208</v>
      </c>
      <c r="E109" s="233" t="s">
        <v>19</v>
      </c>
      <c r="F109" s="234" t="s">
        <v>209</v>
      </c>
      <c r="G109" s="231"/>
      <c r="H109" s="233" t="s">
        <v>19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208</v>
      </c>
      <c r="AU109" s="240" t="s">
        <v>140</v>
      </c>
      <c r="AV109" s="13" t="s">
        <v>80</v>
      </c>
      <c r="AW109" s="13" t="s">
        <v>33</v>
      </c>
      <c r="AX109" s="13" t="s">
        <v>72</v>
      </c>
      <c r="AY109" s="240" t="s">
        <v>130</v>
      </c>
    </row>
    <row r="110" s="13" customFormat="1">
      <c r="A110" s="13"/>
      <c r="B110" s="230"/>
      <c r="C110" s="231"/>
      <c r="D110" s="232" t="s">
        <v>208</v>
      </c>
      <c r="E110" s="233" t="s">
        <v>19</v>
      </c>
      <c r="F110" s="234" t="s">
        <v>210</v>
      </c>
      <c r="G110" s="231"/>
      <c r="H110" s="233" t="s">
        <v>19</v>
      </c>
      <c r="I110" s="235"/>
      <c r="J110" s="231"/>
      <c r="K110" s="231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208</v>
      </c>
      <c r="AU110" s="240" t="s">
        <v>140</v>
      </c>
      <c r="AV110" s="13" t="s">
        <v>80</v>
      </c>
      <c r="AW110" s="13" t="s">
        <v>33</v>
      </c>
      <c r="AX110" s="13" t="s">
        <v>72</v>
      </c>
      <c r="AY110" s="240" t="s">
        <v>130</v>
      </c>
    </row>
    <row r="111" s="14" customFormat="1">
      <c r="A111" s="14"/>
      <c r="B111" s="241"/>
      <c r="C111" s="242"/>
      <c r="D111" s="232" t="s">
        <v>208</v>
      </c>
      <c r="E111" s="243" t="s">
        <v>19</v>
      </c>
      <c r="F111" s="244" t="s">
        <v>998</v>
      </c>
      <c r="G111" s="242"/>
      <c r="H111" s="245">
        <v>3.5419999999999998</v>
      </c>
      <c r="I111" s="246"/>
      <c r="J111" s="242"/>
      <c r="K111" s="242"/>
      <c r="L111" s="247"/>
      <c r="M111" s="248"/>
      <c r="N111" s="249"/>
      <c r="O111" s="249"/>
      <c r="P111" s="249"/>
      <c r="Q111" s="249"/>
      <c r="R111" s="249"/>
      <c r="S111" s="249"/>
      <c r="T111" s="25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1" t="s">
        <v>208</v>
      </c>
      <c r="AU111" s="251" t="s">
        <v>140</v>
      </c>
      <c r="AV111" s="14" t="s">
        <v>82</v>
      </c>
      <c r="AW111" s="14" t="s">
        <v>33</v>
      </c>
      <c r="AX111" s="14" t="s">
        <v>72</v>
      </c>
      <c r="AY111" s="251" t="s">
        <v>130</v>
      </c>
    </row>
    <row r="112" s="15" customFormat="1">
      <c r="A112" s="15"/>
      <c r="B112" s="252"/>
      <c r="C112" s="253"/>
      <c r="D112" s="232" t="s">
        <v>208</v>
      </c>
      <c r="E112" s="254" t="s">
        <v>19</v>
      </c>
      <c r="F112" s="255" t="s">
        <v>212</v>
      </c>
      <c r="G112" s="253"/>
      <c r="H112" s="256">
        <v>3.5419999999999998</v>
      </c>
      <c r="I112" s="257"/>
      <c r="J112" s="253"/>
      <c r="K112" s="253"/>
      <c r="L112" s="258"/>
      <c r="M112" s="259"/>
      <c r="N112" s="260"/>
      <c r="O112" s="260"/>
      <c r="P112" s="260"/>
      <c r="Q112" s="260"/>
      <c r="R112" s="260"/>
      <c r="S112" s="260"/>
      <c r="T112" s="261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2" t="s">
        <v>208</v>
      </c>
      <c r="AU112" s="262" t="s">
        <v>140</v>
      </c>
      <c r="AV112" s="15" t="s">
        <v>144</v>
      </c>
      <c r="AW112" s="15" t="s">
        <v>33</v>
      </c>
      <c r="AX112" s="15" t="s">
        <v>80</v>
      </c>
      <c r="AY112" s="262" t="s">
        <v>130</v>
      </c>
    </row>
    <row r="113" s="14" customFormat="1">
      <c r="A113" s="14"/>
      <c r="B113" s="241"/>
      <c r="C113" s="242"/>
      <c r="D113" s="232" t="s">
        <v>208</v>
      </c>
      <c r="E113" s="242"/>
      <c r="F113" s="244" t="s">
        <v>1000</v>
      </c>
      <c r="G113" s="242"/>
      <c r="H113" s="245">
        <v>3.7189999999999999</v>
      </c>
      <c r="I113" s="246"/>
      <c r="J113" s="242"/>
      <c r="K113" s="242"/>
      <c r="L113" s="247"/>
      <c r="M113" s="248"/>
      <c r="N113" s="249"/>
      <c r="O113" s="249"/>
      <c r="P113" s="249"/>
      <c r="Q113" s="249"/>
      <c r="R113" s="249"/>
      <c r="S113" s="249"/>
      <c r="T113" s="25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1" t="s">
        <v>208</v>
      </c>
      <c r="AU113" s="251" t="s">
        <v>140</v>
      </c>
      <c r="AV113" s="14" t="s">
        <v>82</v>
      </c>
      <c r="AW113" s="14" t="s">
        <v>4</v>
      </c>
      <c r="AX113" s="14" t="s">
        <v>80</v>
      </c>
      <c r="AY113" s="251" t="s">
        <v>130</v>
      </c>
    </row>
    <row r="114" s="2" customFormat="1" ht="24.15" customHeight="1">
      <c r="A114" s="41"/>
      <c r="B114" s="42"/>
      <c r="C114" s="199" t="s">
        <v>144</v>
      </c>
      <c r="D114" s="199" t="s">
        <v>131</v>
      </c>
      <c r="E114" s="200" t="s">
        <v>219</v>
      </c>
      <c r="F114" s="201" t="s">
        <v>220</v>
      </c>
      <c r="G114" s="202" t="s">
        <v>199</v>
      </c>
      <c r="H114" s="203">
        <v>5.3140000000000001</v>
      </c>
      <c r="I114" s="204"/>
      <c r="J114" s="205">
        <f>ROUND(I114*H114,2)</f>
        <v>0</v>
      </c>
      <c r="K114" s="201" t="s">
        <v>200</v>
      </c>
      <c r="L114" s="47"/>
      <c r="M114" s="206" t="s">
        <v>19</v>
      </c>
      <c r="N114" s="207" t="s">
        <v>43</v>
      </c>
      <c r="O114" s="87"/>
      <c r="P114" s="208">
        <f>O114*H114</f>
        <v>0</v>
      </c>
      <c r="Q114" s="208">
        <v>0.0027000000000000001</v>
      </c>
      <c r="R114" s="208">
        <f>Q114*H114</f>
        <v>0.014347800000000001</v>
      </c>
      <c r="S114" s="208">
        <v>0</v>
      </c>
      <c r="T114" s="20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0" t="s">
        <v>144</v>
      </c>
      <c r="AT114" s="210" t="s">
        <v>131</v>
      </c>
      <c r="AU114" s="210" t="s">
        <v>140</v>
      </c>
      <c r="AY114" s="20" t="s">
        <v>130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0" t="s">
        <v>80</v>
      </c>
      <c r="BK114" s="211">
        <f>ROUND(I114*H114,2)</f>
        <v>0</v>
      </c>
      <c r="BL114" s="20" t="s">
        <v>144</v>
      </c>
      <c r="BM114" s="210" t="s">
        <v>1001</v>
      </c>
    </row>
    <row r="115" s="2" customFormat="1">
      <c r="A115" s="41"/>
      <c r="B115" s="42"/>
      <c r="C115" s="43"/>
      <c r="D115" s="225" t="s">
        <v>202</v>
      </c>
      <c r="E115" s="43"/>
      <c r="F115" s="226" t="s">
        <v>222</v>
      </c>
      <c r="G115" s="43"/>
      <c r="H115" s="43"/>
      <c r="I115" s="227"/>
      <c r="J115" s="43"/>
      <c r="K115" s="43"/>
      <c r="L115" s="47"/>
      <c r="M115" s="228"/>
      <c r="N115" s="229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202</v>
      </c>
      <c r="AU115" s="20" t="s">
        <v>140</v>
      </c>
    </row>
    <row r="116" s="13" customFormat="1">
      <c r="A116" s="13"/>
      <c r="B116" s="230"/>
      <c r="C116" s="231"/>
      <c r="D116" s="232" t="s">
        <v>208</v>
      </c>
      <c r="E116" s="233" t="s">
        <v>19</v>
      </c>
      <c r="F116" s="234" t="s">
        <v>209</v>
      </c>
      <c r="G116" s="231"/>
      <c r="H116" s="233" t="s">
        <v>19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208</v>
      </c>
      <c r="AU116" s="240" t="s">
        <v>140</v>
      </c>
      <c r="AV116" s="13" t="s">
        <v>80</v>
      </c>
      <c r="AW116" s="13" t="s">
        <v>33</v>
      </c>
      <c r="AX116" s="13" t="s">
        <v>72</v>
      </c>
      <c r="AY116" s="240" t="s">
        <v>130</v>
      </c>
    </row>
    <row r="117" s="13" customFormat="1">
      <c r="A117" s="13"/>
      <c r="B117" s="230"/>
      <c r="C117" s="231"/>
      <c r="D117" s="232" t="s">
        <v>208</v>
      </c>
      <c r="E117" s="233" t="s">
        <v>19</v>
      </c>
      <c r="F117" s="234" t="s">
        <v>210</v>
      </c>
      <c r="G117" s="231"/>
      <c r="H117" s="233" t="s">
        <v>19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208</v>
      </c>
      <c r="AU117" s="240" t="s">
        <v>140</v>
      </c>
      <c r="AV117" s="13" t="s">
        <v>80</v>
      </c>
      <c r="AW117" s="13" t="s">
        <v>33</v>
      </c>
      <c r="AX117" s="13" t="s">
        <v>72</v>
      </c>
      <c r="AY117" s="240" t="s">
        <v>130</v>
      </c>
    </row>
    <row r="118" s="14" customFormat="1">
      <c r="A118" s="14"/>
      <c r="B118" s="241"/>
      <c r="C118" s="242"/>
      <c r="D118" s="232" t="s">
        <v>208</v>
      </c>
      <c r="E118" s="243" t="s">
        <v>19</v>
      </c>
      <c r="F118" s="244" t="s">
        <v>1002</v>
      </c>
      <c r="G118" s="242"/>
      <c r="H118" s="245">
        <v>5.3140000000000001</v>
      </c>
      <c r="I118" s="246"/>
      <c r="J118" s="242"/>
      <c r="K118" s="242"/>
      <c r="L118" s="247"/>
      <c r="M118" s="248"/>
      <c r="N118" s="249"/>
      <c r="O118" s="249"/>
      <c r="P118" s="249"/>
      <c r="Q118" s="249"/>
      <c r="R118" s="249"/>
      <c r="S118" s="249"/>
      <c r="T118" s="25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1" t="s">
        <v>208</v>
      </c>
      <c r="AU118" s="251" t="s">
        <v>140</v>
      </c>
      <c r="AV118" s="14" t="s">
        <v>82</v>
      </c>
      <c r="AW118" s="14" t="s">
        <v>33</v>
      </c>
      <c r="AX118" s="14" t="s">
        <v>72</v>
      </c>
      <c r="AY118" s="251" t="s">
        <v>130</v>
      </c>
    </row>
    <row r="119" s="15" customFormat="1">
      <c r="A119" s="15"/>
      <c r="B119" s="252"/>
      <c r="C119" s="253"/>
      <c r="D119" s="232" t="s">
        <v>208</v>
      </c>
      <c r="E119" s="254" t="s">
        <v>19</v>
      </c>
      <c r="F119" s="255" t="s">
        <v>212</v>
      </c>
      <c r="G119" s="253"/>
      <c r="H119" s="256">
        <v>5.3140000000000001</v>
      </c>
      <c r="I119" s="257"/>
      <c r="J119" s="253"/>
      <c r="K119" s="253"/>
      <c r="L119" s="258"/>
      <c r="M119" s="259"/>
      <c r="N119" s="260"/>
      <c r="O119" s="260"/>
      <c r="P119" s="260"/>
      <c r="Q119" s="260"/>
      <c r="R119" s="260"/>
      <c r="S119" s="260"/>
      <c r="T119" s="261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2" t="s">
        <v>208</v>
      </c>
      <c r="AU119" s="262" t="s">
        <v>140</v>
      </c>
      <c r="AV119" s="15" t="s">
        <v>144</v>
      </c>
      <c r="AW119" s="15" t="s">
        <v>33</v>
      </c>
      <c r="AX119" s="15" t="s">
        <v>80</v>
      </c>
      <c r="AY119" s="262" t="s">
        <v>130</v>
      </c>
    </row>
    <row r="120" s="11" customFormat="1" ht="22.8" customHeight="1">
      <c r="A120" s="11"/>
      <c r="B120" s="185"/>
      <c r="C120" s="186"/>
      <c r="D120" s="187" t="s">
        <v>71</v>
      </c>
      <c r="E120" s="223" t="s">
        <v>164</v>
      </c>
      <c r="F120" s="223" t="s">
        <v>224</v>
      </c>
      <c r="G120" s="186"/>
      <c r="H120" s="186"/>
      <c r="I120" s="189"/>
      <c r="J120" s="224">
        <f>BK120</f>
        <v>0</v>
      </c>
      <c r="K120" s="186"/>
      <c r="L120" s="191"/>
      <c r="M120" s="192"/>
      <c r="N120" s="193"/>
      <c r="O120" s="193"/>
      <c r="P120" s="194">
        <f>P121+P132</f>
        <v>0</v>
      </c>
      <c r="Q120" s="193"/>
      <c r="R120" s="194">
        <f>R121+R132</f>
        <v>0</v>
      </c>
      <c r="S120" s="193"/>
      <c r="T120" s="195">
        <f>T121+T132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6" t="s">
        <v>80</v>
      </c>
      <c r="AT120" s="197" t="s">
        <v>71</v>
      </c>
      <c r="AU120" s="197" t="s">
        <v>80</v>
      </c>
      <c r="AY120" s="196" t="s">
        <v>130</v>
      </c>
      <c r="BK120" s="198">
        <f>BK121+BK132</f>
        <v>0</v>
      </c>
    </row>
    <row r="121" s="11" customFormat="1" ht="20.88" customHeight="1">
      <c r="A121" s="11"/>
      <c r="B121" s="185"/>
      <c r="C121" s="186"/>
      <c r="D121" s="187" t="s">
        <v>71</v>
      </c>
      <c r="E121" s="223" t="s">
        <v>225</v>
      </c>
      <c r="F121" s="223" t="s">
        <v>226</v>
      </c>
      <c r="G121" s="186"/>
      <c r="H121" s="186"/>
      <c r="I121" s="189"/>
      <c r="J121" s="224">
        <f>BK121</f>
        <v>0</v>
      </c>
      <c r="K121" s="186"/>
      <c r="L121" s="191"/>
      <c r="M121" s="192"/>
      <c r="N121" s="193"/>
      <c r="O121" s="193"/>
      <c r="P121" s="194">
        <f>SUM(P122:P131)</f>
        <v>0</v>
      </c>
      <c r="Q121" s="193"/>
      <c r="R121" s="194">
        <f>SUM(R122:R131)</f>
        <v>0</v>
      </c>
      <c r="S121" s="193"/>
      <c r="T121" s="195">
        <f>SUM(T122:T131)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196" t="s">
        <v>80</v>
      </c>
      <c r="AT121" s="197" t="s">
        <v>71</v>
      </c>
      <c r="AU121" s="197" t="s">
        <v>82</v>
      </c>
      <c r="AY121" s="196" t="s">
        <v>130</v>
      </c>
      <c r="BK121" s="198">
        <f>SUM(BK122:BK131)</f>
        <v>0</v>
      </c>
    </row>
    <row r="122" s="2" customFormat="1" ht="24.15" customHeight="1">
      <c r="A122" s="41"/>
      <c r="B122" s="42"/>
      <c r="C122" s="199" t="s">
        <v>129</v>
      </c>
      <c r="D122" s="199" t="s">
        <v>131</v>
      </c>
      <c r="E122" s="200" t="s">
        <v>227</v>
      </c>
      <c r="F122" s="201" t="s">
        <v>228</v>
      </c>
      <c r="G122" s="202" t="s">
        <v>199</v>
      </c>
      <c r="H122" s="203">
        <v>273.83999999999997</v>
      </c>
      <c r="I122" s="204"/>
      <c r="J122" s="205">
        <f>ROUND(I122*H122,2)</f>
        <v>0</v>
      </c>
      <c r="K122" s="201" t="s">
        <v>200</v>
      </c>
      <c r="L122" s="47"/>
      <c r="M122" s="206" t="s">
        <v>19</v>
      </c>
      <c r="N122" s="207" t="s">
        <v>43</v>
      </c>
      <c r="O122" s="87"/>
      <c r="P122" s="208">
        <f>O122*H122</f>
        <v>0</v>
      </c>
      <c r="Q122" s="208">
        <v>0</v>
      </c>
      <c r="R122" s="208">
        <f>Q122*H122</f>
        <v>0</v>
      </c>
      <c r="S122" s="208">
        <v>0</v>
      </c>
      <c r="T122" s="20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0" t="s">
        <v>144</v>
      </c>
      <c r="AT122" s="210" t="s">
        <v>131</v>
      </c>
      <c r="AU122" s="210" t="s">
        <v>140</v>
      </c>
      <c r="AY122" s="20" t="s">
        <v>130</v>
      </c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20" t="s">
        <v>80</v>
      </c>
      <c r="BK122" s="211">
        <f>ROUND(I122*H122,2)</f>
        <v>0</v>
      </c>
      <c r="BL122" s="20" t="s">
        <v>144</v>
      </c>
      <c r="BM122" s="210" t="s">
        <v>1003</v>
      </c>
    </row>
    <row r="123" s="2" customFormat="1">
      <c r="A123" s="41"/>
      <c r="B123" s="42"/>
      <c r="C123" s="43"/>
      <c r="D123" s="225" t="s">
        <v>202</v>
      </c>
      <c r="E123" s="43"/>
      <c r="F123" s="226" t="s">
        <v>230</v>
      </c>
      <c r="G123" s="43"/>
      <c r="H123" s="43"/>
      <c r="I123" s="227"/>
      <c r="J123" s="43"/>
      <c r="K123" s="43"/>
      <c r="L123" s="47"/>
      <c r="M123" s="228"/>
      <c r="N123" s="229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202</v>
      </c>
      <c r="AU123" s="20" t="s">
        <v>140</v>
      </c>
    </row>
    <row r="124" s="14" customFormat="1">
      <c r="A124" s="14"/>
      <c r="B124" s="241"/>
      <c r="C124" s="242"/>
      <c r="D124" s="232" t="s">
        <v>208</v>
      </c>
      <c r="E124" s="243" t="s">
        <v>19</v>
      </c>
      <c r="F124" s="244" t="s">
        <v>1004</v>
      </c>
      <c r="G124" s="242"/>
      <c r="H124" s="245">
        <v>273.83999999999997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208</v>
      </c>
      <c r="AU124" s="251" t="s">
        <v>140</v>
      </c>
      <c r="AV124" s="14" t="s">
        <v>82</v>
      </c>
      <c r="AW124" s="14" t="s">
        <v>33</v>
      </c>
      <c r="AX124" s="14" t="s">
        <v>72</v>
      </c>
      <c r="AY124" s="251" t="s">
        <v>130</v>
      </c>
    </row>
    <row r="125" s="15" customFormat="1">
      <c r="A125" s="15"/>
      <c r="B125" s="252"/>
      <c r="C125" s="253"/>
      <c r="D125" s="232" t="s">
        <v>208</v>
      </c>
      <c r="E125" s="254" t="s">
        <v>19</v>
      </c>
      <c r="F125" s="255" t="s">
        <v>212</v>
      </c>
      <c r="G125" s="253"/>
      <c r="H125" s="256">
        <v>273.83999999999997</v>
      </c>
      <c r="I125" s="257"/>
      <c r="J125" s="253"/>
      <c r="K125" s="253"/>
      <c r="L125" s="258"/>
      <c r="M125" s="259"/>
      <c r="N125" s="260"/>
      <c r="O125" s="260"/>
      <c r="P125" s="260"/>
      <c r="Q125" s="260"/>
      <c r="R125" s="260"/>
      <c r="S125" s="260"/>
      <c r="T125" s="26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2" t="s">
        <v>208</v>
      </c>
      <c r="AU125" s="262" t="s">
        <v>140</v>
      </c>
      <c r="AV125" s="15" t="s">
        <v>144</v>
      </c>
      <c r="AW125" s="15" t="s">
        <v>33</v>
      </c>
      <c r="AX125" s="15" t="s">
        <v>80</v>
      </c>
      <c r="AY125" s="262" t="s">
        <v>130</v>
      </c>
    </row>
    <row r="126" s="2" customFormat="1" ht="24.15" customHeight="1">
      <c r="A126" s="41"/>
      <c r="B126" s="42"/>
      <c r="C126" s="199" t="s">
        <v>151</v>
      </c>
      <c r="D126" s="199" t="s">
        <v>131</v>
      </c>
      <c r="E126" s="200" t="s">
        <v>233</v>
      </c>
      <c r="F126" s="201" t="s">
        <v>234</v>
      </c>
      <c r="G126" s="202" t="s">
        <v>199</v>
      </c>
      <c r="H126" s="203">
        <v>8215.2000000000007</v>
      </c>
      <c r="I126" s="204"/>
      <c r="J126" s="205">
        <f>ROUND(I126*H126,2)</f>
        <v>0</v>
      </c>
      <c r="K126" s="201" t="s">
        <v>200</v>
      </c>
      <c r="L126" s="47"/>
      <c r="M126" s="206" t="s">
        <v>19</v>
      </c>
      <c r="N126" s="207" t="s">
        <v>43</v>
      </c>
      <c r="O126" s="87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0" t="s">
        <v>144</v>
      </c>
      <c r="AT126" s="210" t="s">
        <v>131</v>
      </c>
      <c r="AU126" s="210" t="s">
        <v>140</v>
      </c>
      <c r="AY126" s="20" t="s">
        <v>130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20" t="s">
        <v>80</v>
      </c>
      <c r="BK126" s="211">
        <f>ROUND(I126*H126,2)</f>
        <v>0</v>
      </c>
      <c r="BL126" s="20" t="s">
        <v>144</v>
      </c>
      <c r="BM126" s="210" t="s">
        <v>1005</v>
      </c>
    </row>
    <row r="127" s="2" customFormat="1">
      <c r="A127" s="41"/>
      <c r="B127" s="42"/>
      <c r="C127" s="43"/>
      <c r="D127" s="225" t="s">
        <v>202</v>
      </c>
      <c r="E127" s="43"/>
      <c r="F127" s="226" t="s">
        <v>236</v>
      </c>
      <c r="G127" s="43"/>
      <c r="H127" s="43"/>
      <c r="I127" s="227"/>
      <c r="J127" s="43"/>
      <c r="K127" s="43"/>
      <c r="L127" s="47"/>
      <c r="M127" s="228"/>
      <c r="N127" s="229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202</v>
      </c>
      <c r="AU127" s="20" t="s">
        <v>140</v>
      </c>
    </row>
    <row r="128" s="14" customFormat="1">
      <c r="A128" s="14"/>
      <c r="B128" s="241"/>
      <c r="C128" s="242"/>
      <c r="D128" s="232" t="s">
        <v>208</v>
      </c>
      <c r="E128" s="243" t="s">
        <v>19</v>
      </c>
      <c r="F128" s="244" t="s">
        <v>1006</v>
      </c>
      <c r="G128" s="242"/>
      <c r="H128" s="245">
        <v>8215.2000000000007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1" t="s">
        <v>208</v>
      </c>
      <c r="AU128" s="251" t="s">
        <v>140</v>
      </c>
      <c r="AV128" s="14" t="s">
        <v>82</v>
      </c>
      <c r="AW128" s="14" t="s">
        <v>33</v>
      </c>
      <c r="AX128" s="14" t="s">
        <v>72</v>
      </c>
      <c r="AY128" s="251" t="s">
        <v>130</v>
      </c>
    </row>
    <row r="129" s="15" customFormat="1">
      <c r="A129" s="15"/>
      <c r="B129" s="252"/>
      <c r="C129" s="253"/>
      <c r="D129" s="232" t="s">
        <v>208</v>
      </c>
      <c r="E129" s="254" t="s">
        <v>19</v>
      </c>
      <c r="F129" s="255" t="s">
        <v>212</v>
      </c>
      <c r="G129" s="253"/>
      <c r="H129" s="256">
        <v>8215.2000000000007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2" t="s">
        <v>208</v>
      </c>
      <c r="AU129" s="262" t="s">
        <v>140</v>
      </c>
      <c r="AV129" s="15" t="s">
        <v>144</v>
      </c>
      <c r="AW129" s="15" t="s">
        <v>33</v>
      </c>
      <c r="AX129" s="15" t="s">
        <v>80</v>
      </c>
      <c r="AY129" s="262" t="s">
        <v>130</v>
      </c>
    </row>
    <row r="130" s="2" customFormat="1" ht="24.15" customHeight="1">
      <c r="A130" s="41"/>
      <c r="B130" s="42"/>
      <c r="C130" s="199" t="s">
        <v>155</v>
      </c>
      <c r="D130" s="199" t="s">
        <v>131</v>
      </c>
      <c r="E130" s="200" t="s">
        <v>238</v>
      </c>
      <c r="F130" s="201" t="s">
        <v>239</v>
      </c>
      <c r="G130" s="202" t="s">
        <v>199</v>
      </c>
      <c r="H130" s="203">
        <v>273.83999999999997</v>
      </c>
      <c r="I130" s="204"/>
      <c r="J130" s="205">
        <f>ROUND(I130*H130,2)</f>
        <v>0</v>
      </c>
      <c r="K130" s="201" t="s">
        <v>200</v>
      </c>
      <c r="L130" s="47"/>
      <c r="M130" s="206" t="s">
        <v>19</v>
      </c>
      <c r="N130" s="207" t="s">
        <v>43</v>
      </c>
      <c r="O130" s="87"/>
      <c r="P130" s="208">
        <f>O130*H130</f>
        <v>0</v>
      </c>
      <c r="Q130" s="208">
        <v>0</v>
      </c>
      <c r="R130" s="208">
        <f>Q130*H130</f>
        <v>0</v>
      </c>
      <c r="S130" s="208">
        <v>0</v>
      </c>
      <c r="T130" s="20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0" t="s">
        <v>144</v>
      </c>
      <c r="AT130" s="210" t="s">
        <v>131</v>
      </c>
      <c r="AU130" s="210" t="s">
        <v>140</v>
      </c>
      <c r="AY130" s="20" t="s">
        <v>130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20" t="s">
        <v>80</v>
      </c>
      <c r="BK130" s="211">
        <f>ROUND(I130*H130,2)</f>
        <v>0</v>
      </c>
      <c r="BL130" s="20" t="s">
        <v>144</v>
      </c>
      <c r="BM130" s="210" t="s">
        <v>1007</v>
      </c>
    </row>
    <row r="131" s="2" customFormat="1">
      <c r="A131" s="41"/>
      <c r="B131" s="42"/>
      <c r="C131" s="43"/>
      <c r="D131" s="225" t="s">
        <v>202</v>
      </c>
      <c r="E131" s="43"/>
      <c r="F131" s="226" t="s">
        <v>241</v>
      </c>
      <c r="G131" s="43"/>
      <c r="H131" s="43"/>
      <c r="I131" s="227"/>
      <c r="J131" s="43"/>
      <c r="K131" s="43"/>
      <c r="L131" s="47"/>
      <c r="M131" s="228"/>
      <c r="N131" s="229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202</v>
      </c>
      <c r="AU131" s="20" t="s">
        <v>140</v>
      </c>
    </row>
    <row r="132" s="11" customFormat="1" ht="20.88" customHeight="1">
      <c r="A132" s="11"/>
      <c r="B132" s="185"/>
      <c r="C132" s="186"/>
      <c r="D132" s="187" t="s">
        <v>71</v>
      </c>
      <c r="E132" s="223" t="s">
        <v>242</v>
      </c>
      <c r="F132" s="223" t="s">
        <v>243</v>
      </c>
      <c r="G132" s="186"/>
      <c r="H132" s="186"/>
      <c r="I132" s="189"/>
      <c r="J132" s="224">
        <f>BK132</f>
        <v>0</v>
      </c>
      <c r="K132" s="186"/>
      <c r="L132" s="191"/>
      <c r="M132" s="192"/>
      <c r="N132" s="193"/>
      <c r="O132" s="193"/>
      <c r="P132" s="194">
        <f>SUM(P133:P134)</f>
        <v>0</v>
      </c>
      <c r="Q132" s="193"/>
      <c r="R132" s="194">
        <f>SUM(R133:R134)</f>
        <v>0</v>
      </c>
      <c r="S132" s="193"/>
      <c r="T132" s="195">
        <f>SUM(T133:T134)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6" t="s">
        <v>80</v>
      </c>
      <c r="AT132" s="197" t="s">
        <v>71</v>
      </c>
      <c r="AU132" s="197" t="s">
        <v>82</v>
      </c>
      <c r="AY132" s="196" t="s">
        <v>130</v>
      </c>
      <c r="BK132" s="198">
        <f>SUM(BK133:BK134)</f>
        <v>0</v>
      </c>
    </row>
    <row r="133" s="2" customFormat="1" ht="16.5" customHeight="1">
      <c r="A133" s="41"/>
      <c r="B133" s="42"/>
      <c r="C133" s="199" t="s">
        <v>159</v>
      </c>
      <c r="D133" s="199" t="s">
        <v>131</v>
      </c>
      <c r="E133" s="200" t="s">
        <v>244</v>
      </c>
      <c r="F133" s="201" t="s">
        <v>245</v>
      </c>
      <c r="G133" s="202" t="s">
        <v>162</v>
      </c>
      <c r="H133" s="203">
        <v>1</v>
      </c>
      <c r="I133" s="204"/>
      <c r="J133" s="205">
        <f>ROUND(I133*H133,2)</f>
        <v>0</v>
      </c>
      <c r="K133" s="201" t="s">
        <v>19</v>
      </c>
      <c r="L133" s="47"/>
      <c r="M133" s="206" t="s">
        <v>19</v>
      </c>
      <c r="N133" s="207" t="s">
        <v>43</v>
      </c>
      <c r="O133" s="87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0" t="s">
        <v>144</v>
      </c>
      <c r="AT133" s="210" t="s">
        <v>131</v>
      </c>
      <c r="AU133" s="210" t="s">
        <v>140</v>
      </c>
      <c r="AY133" s="20" t="s">
        <v>130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20" t="s">
        <v>80</v>
      </c>
      <c r="BK133" s="211">
        <f>ROUND(I133*H133,2)</f>
        <v>0</v>
      </c>
      <c r="BL133" s="20" t="s">
        <v>144</v>
      </c>
      <c r="BM133" s="210" t="s">
        <v>1008</v>
      </c>
    </row>
    <row r="134" s="2" customFormat="1" ht="16.5" customHeight="1">
      <c r="A134" s="41"/>
      <c r="B134" s="42"/>
      <c r="C134" s="263" t="s">
        <v>164</v>
      </c>
      <c r="D134" s="263" t="s">
        <v>213</v>
      </c>
      <c r="E134" s="264" t="s">
        <v>247</v>
      </c>
      <c r="F134" s="265" t="s">
        <v>248</v>
      </c>
      <c r="G134" s="266" t="s">
        <v>134</v>
      </c>
      <c r="H134" s="267">
        <v>1</v>
      </c>
      <c r="I134" s="268"/>
      <c r="J134" s="269">
        <f>ROUND(I134*H134,2)</f>
        <v>0</v>
      </c>
      <c r="K134" s="265" t="s">
        <v>19</v>
      </c>
      <c r="L134" s="270"/>
      <c r="M134" s="271" t="s">
        <v>19</v>
      </c>
      <c r="N134" s="272" t="s">
        <v>43</v>
      </c>
      <c r="O134" s="87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0" t="s">
        <v>159</v>
      </c>
      <c r="AT134" s="210" t="s">
        <v>213</v>
      </c>
      <c r="AU134" s="210" t="s">
        <v>140</v>
      </c>
      <c r="AY134" s="20" t="s">
        <v>130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20" t="s">
        <v>80</v>
      </c>
      <c r="BK134" s="211">
        <f>ROUND(I134*H134,2)</f>
        <v>0</v>
      </c>
      <c r="BL134" s="20" t="s">
        <v>144</v>
      </c>
      <c r="BM134" s="210" t="s">
        <v>1009</v>
      </c>
    </row>
    <row r="135" s="11" customFormat="1" ht="22.8" customHeight="1">
      <c r="A135" s="11"/>
      <c r="B135" s="185"/>
      <c r="C135" s="186"/>
      <c r="D135" s="187" t="s">
        <v>71</v>
      </c>
      <c r="E135" s="223" t="s">
        <v>250</v>
      </c>
      <c r="F135" s="223" t="s">
        <v>251</v>
      </c>
      <c r="G135" s="186"/>
      <c r="H135" s="186"/>
      <c r="I135" s="189"/>
      <c r="J135" s="224">
        <f>BK135</f>
        <v>0</v>
      </c>
      <c r="K135" s="186"/>
      <c r="L135" s="191"/>
      <c r="M135" s="192"/>
      <c r="N135" s="193"/>
      <c r="O135" s="193"/>
      <c r="P135" s="194">
        <f>SUM(P136:P145)</f>
        <v>0</v>
      </c>
      <c r="Q135" s="193"/>
      <c r="R135" s="194">
        <f>SUM(R136:R145)</f>
        <v>0</v>
      </c>
      <c r="S135" s="193"/>
      <c r="T135" s="195">
        <f>SUM(T136:T145)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6" t="s">
        <v>80</v>
      </c>
      <c r="AT135" s="197" t="s">
        <v>71</v>
      </c>
      <c r="AU135" s="197" t="s">
        <v>80</v>
      </c>
      <c r="AY135" s="196" t="s">
        <v>130</v>
      </c>
      <c r="BK135" s="198">
        <f>SUM(BK136:BK145)</f>
        <v>0</v>
      </c>
    </row>
    <row r="136" s="2" customFormat="1" ht="24.15" customHeight="1">
      <c r="A136" s="41"/>
      <c r="B136" s="42"/>
      <c r="C136" s="199" t="s">
        <v>168</v>
      </c>
      <c r="D136" s="199" t="s">
        <v>131</v>
      </c>
      <c r="E136" s="200" t="s">
        <v>859</v>
      </c>
      <c r="F136" s="201" t="s">
        <v>860</v>
      </c>
      <c r="G136" s="202" t="s">
        <v>254</v>
      </c>
      <c r="H136" s="203">
        <v>0.27400000000000002</v>
      </c>
      <c r="I136" s="204"/>
      <c r="J136" s="205">
        <f>ROUND(I136*H136,2)</f>
        <v>0</v>
      </c>
      <c r="K136" s="201" t="s">
        <v>200</v>
      </c>
      <c r="L136" s="47"/>
      <c r="M136" s="206" t="s">
        <v>19</v>
      </c>
      <c r="N136" s="207" t="s">
        <v>43</v>
      </c>
      <c r="O136" s="87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0" t="s">
        <v>144</v>
      </c>
      <c r="AT136" s="210" t="s">
        <v>131</v>
      </c>
      <c r="AU136" s="210" t="s">
        <v>82</v>
      </c>
      <c r="AY136" s="20" t="s">
        <v>130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20" t="s">
        <v>80</v>
      </c>
      <c r="BK136" s="211">
        <f>ROUND(I136*H136,2)</f>
        <v>0</v>
      </c>
      <c r="BL136" s="20" t="s">
        <v>144</v>
      </c>
      <c r="BM136" s="210" t="s">
        <v>1010</v>
      </c>
    </row>
    <row r="137" s="2" customFormat="1">
      <c r="A137" s="41"/>
      <c r="B137" s="42"/>
      <c r="C137" s="43"/>
      <c r="D137" s="225" t="s">
        <v>202</v>
      </c>
      <c r="E137" s="43"/>
      <c r="F137" s="226" t="s">
        <v>862</v>
      </c>
      <c r="G137" s="43"/>
      <c r="H137" s="43"/>
      <c r="I137" s="227"/>
      <c r="J137" s="43"/>
      <c r="K137" s="43"/>
      <c r="L137" s="47"/>
      <c r="M137" s="228"/>
      <c r="N137" s="229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202</v>
      </c>
      <c r="AU137" s="20" t="s">
        <v>82</v>
      </c>
    </row>
    <row r="138" s="2" customFormat="1" ht="21.75" customHeight="1">
      <c r="A138" s="41"/>
      <c r="B138" s="42"/>
      <c r="C138" s="199" t="s">
        <v>172</v>
      </c>
      <c r="D138" s="199" t="s">
        <v>131</v>
      </c>
      <c r="E138" s="200" t="s">
        <v>257</v>
      </c>
      <c r="F138" s="201" t="s">
        <v>258</v>
      </c>
      <c r="G138" s="202" t="s">
        <v>254</v>
      </c>
      <c r="H138" s="203">
        <v>0.27400000000000002</v>
      </c>
      <c r="I138" s="204"/>
      <c r="J138" s="205">
        <f>ROUND(I138*H138,2)</f>
        <v>0</v>
      </c>
      <c r="K138" s="201" t="s">
        <v>200</v>
      </c>
      <c r="L138" s="47"/>
      <c r="M138" s="206" t="s">
        <v>19</v>
      </c>
      <c r="N138" s="207" t="s">
        <v>43</v>
      </c>
      <c r="O138" s="87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0" t="s">
        <v>144</v>
      </c>
      <c r="AT138" s="210" t="s">
        <v>131</v>
      </c>
      <c r="AU138" s="210" t="s">
        <v>82</v>
      </c>
      <c r="AY138" s="20" t="s">
        <v>130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20" t="s">
        <v>80</v>
      </c>
      <c r="BK138" s="211">
        <f>ROUND(I138*H138,2)</f>
        <v>0</v>
      </c>
      <c r="BL138" s="20" t="s">
        <v>144</v>
      </c>
      <c r="BM138" s="210" t="s">
        <v>1011</v>
      </c>
    </row>
    <row r="139" s="2" customFormat="1">
      <c r="A139" s="41"/>
      <c r="B139" s="42"/>
      <c r="C139" s="43"/>
      <c r="D139" s="225" t="s">
        <v>202</v>
      </c>
      <c r="E139" s="43"/>
      <c r="F139" s="226" t="s">
        <v>260</v>
      </c>
      <c r="G139" s="43"/>
      <c r="H139" s="43"/>
      <c r="I139" s="227"/>
      <c r="J139" s="43"/>
      <c r="K139" s="43"/>
      <c r="L139" s="47"/>
      <c r="M139" s="228"/>
      <c r="N139" s="229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202</v>
      </c>
      <c r="AU139" s="20" t="s">
        <v>82</v>
      </c>
    </row>
    <row r="140" s="2" customFormat="1" ht="24.15" customHeight="1">
      <c r="A140" s="41"/>
      <c r="B140" s="42"/>
      <c r="C140" s="199" t="s">
        <v>8</v>
      </c>
      <c r="D140" s="199" t="s">
        <v>131</v>
      </c>
      <c r="E140" s="200" t="s">
        <v>261</v>
      </c>
      <c r="F140" s="201" t="s">
        <v>262</v>
      </c>
      <c r="G140" s="202" t="s">
        <v>254</v>
      </c>
      <c r="H140" s="203">
        <v>5.2060000000000004</v>
      </c>
      <c r="I140" s="204"/>
      <c r="J140" s="205">
        <f>ROUND(I140*H140,2)</f>
        <v>0</v>
      </c>
      <c r="K140" s="201" t="s">
        <v>200</v>
      </c>
      <c r="L140" s="47"/>
      <c r="M140" s="206" t="s">
        <v>19</v>
      </c>
      <c r="N140" s="207" t="s">
        <v>43</v>
      </c>
      <c r="O140" s="87"/>
      <c r="P140" s="208">
        <f>O140*H140</f>
        <v>0</v>
      </c>
      <c r="Q140" s="208">
        <v>0</v>
      </c>
      <c r="R140" s="208">
        <f>Q140*H140</f>
        <v>0</v>
      </c>
      <c r="S140" s="208">
        <v>0</v>
      </c>
      <c r="T140" s="20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0" t="s">
        <v>144</v>
      </c>
      <c r="AT140" s="210" t="s">
        <v>131</v>
      </c>
      <c r="AU140" s="210" t="s">
        <v>82</v>
      </c>
      <c r="AY140" s="20" t="s">
        <v>130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20" t="s">
        <v>80</v>
      </c>
      <c r="BK140" s="211">
        <f>ROUND(I140*H140,2)</f>
        <v>0</v>
      </c>
      <c r="BL140" s="20" t="s">
        <v>144</v>
      </c>
      <c r="BM140" s="210" t="s">
        <v>1012</v>
      </c>
    </row>
    <row r="141" s="2" customFormat="1">
      <c r="A141" s="41"/>
      <c r="B141" s="42"/>
      <c r="C141" s="43"/>
      <c r="D141" s="225" t="s">
        <v>202</v>
      </c>
      <c r="E141" s="43"/>
      <c r="F141" s="226" t="s">
        <v>264</v>
      </c>
      <c r="G141" s="43"/>
      <c r="H141" s="43"/>
      <c r="I141" s="227"/>
      <c r="J141" s="43"/>
      <c r="K141" s="43"/>
      <c r="L141" s="47"/>
      <c r="M141" s="228"/>
      <c r="N141" s="229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202</v>
      </c>
      <c r="AU141" s="20" t="s">
        <v>82</v>
      </c>
    </row>
    <row r="142" s="14" customFormat="1">
      <c r="A142" s="14"/>
      <c r="B142" s="241"/>
      <c r="C142" s="242"/>
      <c r="D142" s="232" t="s">
        <v>208</v>
      </c>
      <c r="E142" s="243" t="s">
        <v>19</v>
      </c>
      <c r="F142" s="244" t="s">
        <v>1013</v>
      </c>
      <c r="G142" s="242"/>
      <c r="H142" s="245">
        <v>5.2060000000000004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1" t="s">
        <v>208</v>
      </c>
      <c r="AU142" s="251" t="s">
        <v>82</v>
      </c>
      <c r="AV142" s="14" t="s">
        <v>82</v>
      </c>
      <c r="AW142" s="14" t="s">
        <v>33</v>
      </c>
      <c r="AX142" s="14" t="s">
        <v>72</v>
      </c>
      <c r="AY142" s="251" t="s">
        <v>130</v>
      </c>
    </row>
    <row r="143" s="15" customFormat="1">
      <c r="A143" s="15"/>
      <c r="B143" s="252"/>
      <c r="C143" s="253"/>
      <c r="D143" s="232" t="s">
        <v>208</v>
      </c>
      <c r="E143" s="254" t="s">
        <v>19</v>
      </c>
      <c r="F143" s="255" t="s">
        <v>212</v>
      </c>
      <c r="G143" s="253"/>
      <c r="H143" s="256">
        <v>5.2060000000000004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2" t="s">
        <v>208</v>
      </c>
      <c r="AU143" s="262" t="s">
        <v>82</v>
      </c>
      <c r="AV143" s="15" t="s">
        <v>144</v>
      </c>
      <c r="AW143" s="15" t="s">
        <v>33</v>
      </c>
      <c r="AX143" s="15" t="s">
        <v>80</v>
      </c>
      <c r="AY143" s="262" t="s">
        <v>130</v>
      </c>
    </row>
    <row r="144" s="2" customFormat="1" ht="24.15" customHeight="1">
      <c r="A144" s="41"/>
      <c r="B144" s="42"/>
      <c r="C144" s="199" t="s">
        <v>266</v>
      </c>
      <c r="D144" s="199" t="s">
        <v>131</v>
      </c>
      <c r="E144" s="200" t="s">
        <v>267</v>
      </c>
      <c r="F144" s="201" t="s">
        <v>268</v>
      </c>
      <c r="G144" s="202" t="s">
        <v>254</v>
      </c>
      <c r="H144" s="203">
        <v>0.27400000000000002</v>
      </c>
      <c r="I144" s="204"/>
      <c r="J144" s="205">
        <f>ROUND(I144*H144,2)</f>
        <v>0</v>
      </c>
      <c r="K144" s="201" t="s">
        <v>200</v>
      </c>
      <c r="L144" s="47"/>
      <c r="M144" s="206" t="s">
        <v>19</v>
      </c>
      <c r="N144" s="207" t="s">
        <v>43</v>
      </c>
      <c r="O144" s="87"/>
      <c r="P144" s="208">
        <f>O144*H144</f>
        <v>0</v>
      </c>
      <c r="Q144" s="208">
        <v>0</v>
      </c>
      <c r="R144" s="208">
        <f>Q144*H144</f>
        <v>0</v>
      </c>
      <c r="S144" s="208">
        <v>0</v>
      </c>
      <c r="T144" s="209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0" t="s">
        <v>144</v>
      </c>
      <c r="AT144" s="210" t="s">
        <v>131</v>
      </c>
      <c r="AU144" s="210" t="s">
        <v>82</v>
      </c>
      <c r="AY144" s="20" t="s">
        <v>130</v>
      </c>
      <c r="BE144" s="211">
        <f>IF(N144="základní",J144,0)</f>
        <v>0</v>
      </c>
      <c r="BF144" s="211">
        <f>IF(N144="snížená",J144,0)</f>
        <v>0</v>
      </c>
      <c r="BG144" s="211">
        <f>IF(N144="zákl. přenesená",J144,0)</f>
        <v>0</v>
      </c>
      <c r="BH144" s="211">
        <f>IF(N144="sníž. přenesená",J144,0)</f>
        <v>0</v>
      </c>
      <c r="BI144" s="211">
        <f>IF(N144="nulová",J144,0)</f>
        <v>0</v>
      </c>
      <c r="BJ144" s="20" t="s">
        <v>80</v>
      </c>
      <c r="BK144" s="211">
        <f>ROUND(I144*H144,2)</f>
        <v>0</v>
      </c>
      <c r="BL144" s="20" t="s">
        <v>144</v>
      </c>
      <c r="BM144" s="210" t="s">
        <v>1014</v>
      </c>
    </row>
    <row r="145" s="2" customFormat="1">
      <c r="A145" s="41"/>
      <c r="B145" s="42"/>
      <c r="C145" s="43"/>
      <c r="D145" s="225" t="s">
        <v>202</v>
      </c>
      <c r="E145" s="43"/>
      <c r="F145" s="226" t="s">
        <v>270</v>
      </c>
      <c r="G145" s="43"/>
      <c r="H145" s="43"/>
      <c r="I145" s="227"/>
      <c r="J145" s="43"/>
      <c r="K145" s="43"/>
      <c r="L145" s="47"/>
      <c r="M145" s="228"/>
      <c r="N145" s="229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202</v>
      </c>
      <c r="AU145" s="20" t="s">
        <v>82</v>
      </c>
    </row>
    <row r="146" s="11" customFormat="1" ht="22.8" customHeight="1">
      <c r="A146" s="11"/>
      <c r="B146" s="185"/>
      <c r="C146" s="186"/>
      <c r="D146" s="187" t="s">
        <v>71</v>
      </c>
      <c r="E146" s="223" t="s">
        <v>271</v>
      </c>
      <c r="F146" s="223" t="s">
        <v>272</v>
      </c>
      <c r="G146" s="186"/>
      <c r="H146" s="186"/>
      <c r="I146" s="189"/>
      <c r="J146" s="224">
        <f>BK146</f>
        <v>0</v>
      </c>
      <c r="K146" s="186"/>
      <c r="L146" s="191"/>
      <c r="M146" s="192"/>
      <c r="N146" s="193"/>
      <c r="O146" s="193"/>
      <c r="P146" s="194">
        <f>SUM(P147:P148)</f>
        <v>0</v>
      </c>
      <c r="Q146" s="193"/>
      <c r="R146" s="194">
        <f>SUM(R147:R148)</f>
        <v>0</v>
      </c>
      <c r="S146" s="193"/>
      <c r="T146" s="195">
        <f>SUM(T147:T148)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6" t="s">
        <v>80</v>
      </c>
      <c r="AT146" s="197" t="s">
        <v>71</v>
      </c>
      <c r="AU146" s="197" t="s">
        <v>80</v>
      </c>
      <c r="AY146" s="196" t="s">
        <v>130</v>
      </c>
      <c r="BK146" s="198">
        <f>SUM(BK147:BK148)</f>
        <v>0</v>
      </c>
    </row>
    <row r="147" s="2" customFormat="1" ht="37.8" customHeight="1">
      <c r="A147" s="41"/>
      <c r="B147" s="42"/>
      <c r="C147" s="199" t="s">
        <v>273</v>
      </c>
      <c r="D147" s="199" t="s">
        <v>131</v>
      </c>
      <c r="E147" s="200" t="s">
        <v>684</v>
      </c>
      <c r="F147" s="201" t="s">
        <v>685</v>
      </c>
      <c r="G147" s="202" t="s">
        <v>254</v>
      </c>
      <c r="H147" s="203">
        <v>0.053999999999999999</v>
      </c>
      <c r="I147" s="204"/>
      <c r="J147" s="205">
        <f>ROUND(I147*H147,2)</f>
        <v>0</v>
      </c>
      <c r="K147" s="201" t="s">
        <v>200</v>
      </c>
      <c r="L147" s="47"/>
      <c r="M147" s="206" t="s">
        <v>19</v>
      </c>
      <c r="N147" s="207" t="s">
        <v>43</v>
      </c>
      <c r="O147" s="87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0" t="s">
        <v>144</v>
      </c>
      <c r="AT147" s="210" t="s">
        <v>131</v>
      </c>
      <c r="AU147" s="210" t="s">
        <v>82</v>
      </c>
      <c r="AY147" s="20" t="s">
        <v>130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20" t="s">
        <v>80</v>
      </c>
      <c r="BK147" s="211">
        <f>ROUND(I147*H147,2)</f>
        <v>0</v>
      </c>
      <c r="BL147" s="20" t="s">
        <v>144</v>
      </c>
      <c r="BM147" s="210" t="s">
        <v>1015</v>
      </c>
    </row>
    <row r="148" s="2" customFormat="1">
      <c r="A148" s="41"/>
      <c r="B148" s="42"/>
      <c r="C148" s="43"/>
      <c r="D148" s="225" t="s">
        <v>202</v>
      </c>
      <c r="E148" s="43"/>
      <c r="F148" s="226" t="s">
        <v>687</v>
      </c>
      <c r="G148" s="43"/>
      <c r="H148" s="43"/>
      <c r="I148" s="227"/>
      <c r="J148" s="43"/>
      <c r="K148" s="43"/>
      <c r="L148" s="47"/>
      <c r="M148" s="228"/>
      <c r="N148" s="22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202</v>
      </c>
      <c r="AU148" s="20" t="s">
        <v>82</v>
      </c>
    </row>
    <row r="149" s="11" customFormat="1" ht="25.92" customHeight="1">
      <c r="A149" s="11"/>
      <c r="B149" s="185"/>
      <c r="C149" s="186"/>
      <c r="D149" s="187" t="s">
        <v>71</v>
      </c>
      <c r="E149" s="188" t="s">
        <v>278</v>
      </c>
      <c r="F149" s="188" t="s">
        <v>279</v>
      </c>
      <c r="G149" s="186"/>
      <c r="H149" s="186"/>
      <c r="I149" s="189"/>
      <c r="J149" s="190">
        <f>BK149</f>
        <v>0</v>
      </c>
      <c r="K149" s="186"/>
      <c r="L149" s="191"/>
      <c r="M149" s="192"/>
      <c r="N149" s="193"/>
      <c r="O149" s="193"/>
      <c r="P149" s="194">
        <f>P150+P298+P373+P398+P417+P434+P449</f>
        <v>0</v>
      </c>
      <c r="Q149" s="193"/>
      <c r="R149" s="194">
        <f>R150+R298+R373+R398+R417+R434+R449</f>
        <v>5.6977300899999994</v>
      </c>
      <c r="S149" s="193"/>
      <c r="T149" s="195">
        <f>T150+T298+T373+T398+T417+T434+T449</f>
        <v>0.27403640000000001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196" t="s">
        <v>82</v>
      </c>
      <c r="AT149" s="197" t="s">
        <v>71</v>
      </c>
      <c r="AU149" s="197" t="s">
        <v>72</v>
      </c>
      <c r="AY149" s="196" t="s">
        <v>130</v>
      </c>
      <c r="BK149" s="198">
        <f>BK150+BK298+BK373+BK398+BK417+BK434+BK449</f>
        <v>0</v>
      </c>
    </row>
    <row r="150" s="11" customFormat="1" ht="22.8" customHeight="1">
      <c r="A150" s="11"/>
      <c r="B150" s="185"/>
      <c r="C150" s="186"/>
      <c r="D150" s="187" t="s">
        <v>71</v>
      </c>
      <c r="E150" s="223" t="s">
        <v>280</v>
      </c>
      <c r="F150" s="223" t="s">
        <v>281</v>
      </c>
      <c r="G150" s="186"/>
      <c r="H150" s="186"/>
      <c r="I150" s="189"/>
      <c r="J150" s="224">
        <f>BK150</f>
        <v>0</v>
      </c>
      <c r="K150" s="186"/>
      <c r="L150" s="191"/>
      <c r="M150" s="192"/>
      <c r="N150" s="193"/>
      <c r="O150" s="193"/>
      <c r="P150" s="194">
        <f>SUM(P151:P297)</f>
        <v>0</v>
      </c>
      <c r="Q150" s="193"/>
      <c r="R150" s="194">
        <f>SUM(R151:R297)</f>
        <v>3.6050027099999999</v>
      </c>
      <c r="S150" s="193"/>
      <c r="T150" s="195">
        <f>SUM(T151:T297)</f>
        <v>0.1227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6" t="s">
        <v>82</v>
      </c>
      <c r="AT150" s="197" t="s">
        <v>71</v>
      </c>
      <c r="AU150" s="197" t="s">
        <v>80</v>
      </c>
      <c r="AY150" s="196" t="s">
        <v>130</v>
      </c>
      <c r="BK150" s="198">
        <f>SUM(BK151:BK297)</f>
        <v>0</v>
      </c>
    </row>
    <row r="151" s="2" customFormat="1" ht="24.15" customHeight="1">
      <c r="A151" s="41"/>
      <c r="B151" s="42"/>
      <c r="C151" s="199" t="s">
        <v>282</v>
      </c>
      <c r="D151" s="199" t="s">
        <v>131</v>
      </c>
      <c r="E151" s="200" t="s">
        <v>283</v>
      </c>
      <c r="F151" s="201" t="s">
        <v>284</v>
      </c>
      <c r="G151" s="202" t="s">
        <v>199</v>
      </c>
      <c r="H151" s="203">
        <v>61.350000000000001</v>
      </c>
      <c r="I151" s="204"/>
      <c r="J151" s="205">
        <f>ROUND(I151*H151,2)</f>
        <v>0</v>
      </c>
      <c r="K151" s="201" t="s">
        <v>200</v>
      </c>
      <c r="L151" s="47"/>
      <c r="M151" s="206" t="s">
        <v>19</v>
      </c>
      <c r="N151" s="207" t="s">
        <v>43</v>
      </c>
      <c r="O151" s="87"/>
      <c r="P151" s="208">
        <f>O151*H151</f>
        <v>0</v>
      </c>
      <c r="Q151" s="208">
        <v>0</v>
      </c>
      <c r="R151" s="208">
        <f>Q151*H151</f>
        <v>0</v>
      </c>
      <c r="S151" s="208">
        <v>0.002</v>
      </c>
      <c r="T151" s="209">
        <f>S151*H151</f>
        <v>0.1227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0" t="s">
        <v>285</v>
      </c>
      <c r="AT151" s="210" t="s">
        <v>131</v>
      </c>
      <c r="AU151" s="210" t="s">
        <v>82</v>
      </c>
      <c r="AY151" s="20" t="s">
        <v>130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20" t="s">
        <v>80</v>
      </c>
      <c r="BK151" s="211">
        <f>ROUND(I151*H151,2)</f>
        <v>0</v>
      </c>
      <c r="BL151" s="20" t="s">
        <v>285</v>
      </c>
      <c r="BM151" s="210" t="s">
        <v>1016</v>
      </c>
    </row>
    <row r="152" s="2" customFormat="1">
      <c r="A152" s="41"/>
      <c r="B152" s="42"/>
      <c r="C152" s="43"/>
      <c r="D152" s="225" t="s">
        <v>202</v>
      </c>
      <c r="E152" s="43"/>
      <c r="F152" s="226" t="s">
        <v>287</v>
      </c>
      <c r="G152" s="43"/>
      <c r="H152" s="43"/>
      <c r="I152" s="227"/>
      <c r="J152" s="43"/>
      <c r="K152" s="43"/>
      <c r="L152" s="47"/>
      <c r="M152" s="228"/>
      <c r="N152" s="229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202</v>
      </c>
      <c r="AU152" s="20" t="s">
        <v>82</v>
      </c>
    </row>
    <row r="153" s="13" customFormat="1">
      <c r="A153" s="13"/>
      <c r="B153" s="230"/>
      <c r="C153" s="231"/>
      <c r="D153" s="232" t="s">
        <v>208</v>
      </c>
      <c r="E153" s="233" t="s">
        <v>19</v>
      </c>
      <c r="F153" s="234" t="s">
        <v>288</v>
      </c>
      <c r="G153" s="231"/>
      <c r="H153" s="233" t="s">
        <v>19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208</v>
      </c>
      <c r="AU153" s="240" t="s">
        <v>82</v>
      </c>
      <c r="AV153" s="13" t="s">
        <v>80</v>
      </c>
      <c r="AW153" s="13" t="s">
        <v>33</v>
      </c>
      <c r="AX153" s="13" t="s">
        <v>72</v>
      </c>
      <c r="AY153" s="240" t="s">
        <v>130</v>
      </c>
    </row>
    <row r="154" s="14" customFormat="1">
      <c r="A154" s="14"/>
      <c r="B154" s="241"/>
      <c r="C154" s="242"/>
      <c r="D154" s="232" t="s">
        <v>208</v>
      </c>
      <c r="E154" s="243" t="s">
        <v>19</v>
      </c>
      <c r="F154" s="244" t="s">
        <v>1017</v>
      </c>
      <c r="G154" s="242"/>
      <c r="H154" s="245">
        <v>61.350000000000001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1" t="s">
        <v>208</v>
      </c>
      <c r="AU154" s="251" t="s">
        <v>82</v>
      </c>
      <c r="AV154" s="14" t="s">
        <v>82</v>
      </c>
      <c r="AW154" s="14" t="s">
        <v>33</v>
      </c>
      <c r="AX154" s="14" t="s">
        <v>72</v>
      </c>
      <c r="AY154" s="251" t="s">
        <v>130</v>
      </c>
    </row>
    <row r="155" s="15" customFormat="1">
      <c r="A155" s="15"/>
      <c r="B155" s="252"/>
      <c r="C155" s="253"/>
      <c r="D155" s="232" t="s">
        <v>208</v>
      </c>
      <c r="E155" s="254" t="s">
        <v>19</v>
      </c>
      <c r="F155" s="255" t="s">
        <v>212</v>
      </c>
      <c r="G155" s="253"/>
      <c r="H155" s="256">
        <v>61.350000000000001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2" t="s">
        <v>208</v>
      </c>
      <c r="AU155" s="262" t="s">
        <v>82</v>
      </c>
      <c r="AV155" s="15" t="s">
        <v>144</v>
      </c>
      <c r="AW155" s="15" t="s">
        <v>33</v>
      </c>
      <c r="AX155" s="15" t="s">
        <v>80</v>
      </c>
      <c r="AY155" s="262" t="s">
        <v>130</v>
      </c>
    </row>
    <row r="156" s="2" customFormat="1" ht="21.75" customHeight="1">
      <c r="A156" s="41"/>
      <c r="B156" s="42"/>
      <c r="C156" s="199" t="s">
        <v>285</v>
      </c>
      <c r="D156" s="199" t="s">
        <v>131</v>
      </c>
      <c r="E156" s="200" t="s">
        <v>290</v>
      </c>
      <c r="F156" s="201" t="s">
        <v>291</v>
      </c>
      <c r="G156" s="202" t="s">
        <v>162</v>
      </c>
      <c r="H156" s="203">
        <v>1</v>
      </c>
      <c r="I156" s="204"/>
      <c r="J156" s="205">
        <f>ROUND(I156*H156,2)</f>
        <v>0</v>
      </c>
      <c r="K156" s="201" t="s">
        <v>200</v>
      </c>
      <c r="L156" s="47"/>
      <c r="M156" s="206" t="s">
        <v>19</v>
      </c>
      <c r="N156" s="207" t="s">
        <v>43</v>
      </c>
      <c r="O156" s="87"/>
      <c r="P156" s="208">
        <f>O156*H156</f>
        <v>0</v>
      </c>
      <c r="Q156" s="208">
        <v>0.00044999999999999999</v>
      </c>
      <c r="R156" s="208">
        <f>Q156*H156</f>
        <v>0.00044999999999999999</v>
      </c>
      <c r="S156" s="208">
        <v>0</v>
      </c>
      <c r="T156" s="20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0" t="s">
        <v>285</v>
      </c>
      <c r="AT156" s="210" t="s">
        <v>131</v>
      </c>
      <c r="AU156" s="210" t="s">
        <v>82</v>
      </c>
      <c r="AY156" s="20" t="s">
        <v>130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20" t="s">
        <v>80</v>
      </c>
      <c r="BK156" s="211">
        <f>ROUND(I156*H156,2)</f>
        <v>0</v>
      </c>
      <c r="BL156" s="20" t="s">
        <v>285</v>
      </c>
      <c r="BM156" s="210" t="s">
        <v>1018</v>
      </c>
    </row>
    <row r="157" s="2" customFormat="1">
      <c r="A157" s="41"/>
      <c r="B157" s="42"/>
      <c r="C157" s="43"/>
      <c r="D157" s="225" t="s">
        <v>202</v>
      </c>
      <c r="E157" s="43"/>
      <c r="F157" s="226" t="s">
        <v>293</v>
      </c>
      <c r="G157" s="43"/>
      <c r="H157" s="43"/>
      <c r="I157" s="227"/>
      <c r="J157" s="43"/>
      <c r="K157" s="43"/>
      <c r="L157" s="47"/>
      <c r="M157" s="228"/>
      <c r="N157" s="22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202</v>
      </c>
      <c r="AU157" s="20" t="s">
        <v>82</v>
      </c>
    </row>
    <row r="158" s="13" customFormat="1">
      <c r="A158" s="13"/>
      <c r="B158" s="230"/>
      <c r="C158" s="231"/>
      <c r="D158" s="232" t="s">
        <v>208</v>
      </c>
      <c r="E158" s="233" t="s">
        <v>19</v>
      </c>
      <c r="F158" s="234" t="s">
        <v>294</v>
      </c>
      <c r="G158" s="231"/>
      <c r="H158" s="233" t="s">
        <v>19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208</v>
      </c>
      <c r="AU158" s="240" t="s">
        <v>82</v>
      </c>
      <c r="AV158" s="13" t="s">
        <v>80</v>
      </c>
      <c r="AW158" s="13" t="s">
        <v>33</v>
      </c>
      <c r="AX158" s="13" t="s">
        <v>72</v>
      </c>
      <c r="AY158" s="240" t="s">
        <v>130</v>
      </c>
    </row>
    <row r="159" s="14" customFormat="1">
      <c r="A159" s="14"/>
      <c r="B159" s="241"/>
      <c r="C159" s="242"/>
      <c r="D159" s="232" t="s">
        <v>208</v>
      </c>
      <c r="E159" s="243" t="s">
        <v>19</v>
      </c>
      <c r="F159" s="244" t="s">
        <v>1019</v>
      </c>
      <c r="G159" s="242"/>
      <c r="H159" s="245">
        <v>1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1" t="s">
        <v>208</v>
      </c>
      <c r="AU159" s="251" t="s">
        <v>82</v>
      </c>
      <c r="AV159" s="14" t="s">
        <v>82</v>
      </c>
      <c r="AW159" s="14" t="s">
        <v>33</v>
      </c>
      <c r="AX159" s="14" t="s">
        <v>72</v>
      </c>
      <c r="AY159" s="251" t="s">
        <v>130</v>
      </c>
    </row>
    <row r="160" s="15" customFormat="1">
      <c r="A160" s="15"/>
      <c r="B160" s="252"/>
      <c r="C160" s="253"/>
      <c r="D160" s="232" t="s">
        <v>208</v>
      </c>
      <c r="E160" s="254" t="s">
        <v>19</v>
      </c>
      <c r="F160" s="255" t="s">
        <v>212</v>
      </c>
      <c r="G160" s="253"/>
      <c r="H160" s="256">
        <v>1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2" t="s">
        <v>208</v>
      </c>
      <c r="AU160" s="262" t="s">
        <v>82</v>
      </c>
      <c r="AV160" s="15" t="s">
        <v>144</v>
      </c>
      <c r="AW160" s="15" t="s">
        <v>33</v>
      </c>
      <c r="AX160" s="15" t="s">
        <v>80</v>
      </c>
      <c r="AY160" s="262" t="s">
        <v>130</v>
      </c>
    </row>
    <row r="161" s="2" customFormat="1" ht="24.15" customHeight="1">
      <c r="A161" s="41"/>
      <c r="B161" s="42"/>
      <c r="C161" s="199" t="s">
        <v>296</v>
      </c>
      <c r="D161" s="199" t="s">
        <v>131</v>
      </c>
      <c r="E161" s="200" t="s">
        <v>297</v>
      </c>
      <c r="F161" s="201" t="s">
        <v>298</v>
      </c>
      <c r="G161" s="202" t="s">
        <v>199</v>
      </c>
      <c r="H161" s="203">
        <v>237.602</v>
      </c>
      <c r="I161" s="204"/>
      <c r="J161" s="205">
        <f>ROUND(I161*H161,2)</f>
        <v>0</v>
      </c>
      <c r="K161" s="201" t="s">
        <v>200</v>
      </c>
      <c r="L161" s="47"/>
      <c r="M161" s="206" t="s">
        <v>19</v>
      </c>
      <c r="N161" s="207" t="s">
        <v>43</v>
      </c>
      <c r="O161" s="87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0" t="s">
        <v>285</v>
      </c>
      <c r="AT161" s="210" t="s">
        <v>131</v>
      </c>
      <c r="AU161" s="210" t="s">
        <v>82</v>
      </c>
      <c r="AY161" s="20" t="s">
        <v>130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20" t="s">
        <v>80</v>
      </c>
      <c r="BK161" s="211">
        <f>ROUND(I161*H161,2)</f>
        <v>0</v>
      </c>
      <c r="BL161" s="20" t="s">
        <v>285</v>
      </c>
      <c r="BM161" s="210" t="s">
        <v>1020</v>
      </c>
    </row>
    <row r="162" s="2" customFormat="1">
      <c r="A162" s="41"/>
      <c r="B162" s="42"/>
      <c r="C162" s="43"/>
      <c r="D162" s="225" t="s">
        <v>202</v>
      </c>
      <c r="E162" s="43"/>
      <c r="F162" s="226" t="s">
        <v>300</v>
      </c>
      <c r="G162" s="43"/>
      <c r="H162" s="43"/>
      <c r="I162" s="227"/>
      <c r="J162" s="43"/>
      <c r="K162" s="43"/>
      <c r="L162" s="47"/>
      <c r="M162" s="228"/>
      <c r="N162" s="22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202</v>
      </c>
      <c r="AU162" s="20" t="s">
        <v>82</v>
      </c>
    </row>
    <row r="163" s="13" customFormat="1">
      <c r="A163" s="13"/>
      <c r="B163" s="230"/>
      <c r="C163" s="231"/>
      <c r="D163" s="232" t="s">
        <v>208</v>
      </c>
      <c r="E163" s="233" t="s">
        <v>19</v>
      </c>
      <c r="F163" s="234" t="s">
        <v>294</v>
      </c>
      <c r="G163" s="231"/>
      <c r="H163" s="233" t="s">
        <v>19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208</v>
      </c>
      <c r="AU163" s="240" t="s">
        <v>82</v>
      </c>
      <c r="AV163" s="13" t="s">
        <v>80</v>
      </c>
      <c r="AW163" s="13" t="s">
        <v>33</v>
      </c>
      <c r="AX163" s="13" t="s">
        <v>72</v>
      </c>
      <c r="AY163" s="240" t="s">
        <v>130</v>
      </c>
    </row>
    <row r="164" s="14" customFormat="1">
      <c r="A164" s="14"/>
      <c r="B164" s="241"/>
      <c r="C164" s="242"/>
      <c r="D164" s="232" t="s">
        <v>208</v>
      </c>
      <c r="E164" s="243" t="s">
        <v>19</v>
      </c>
      <c r="F164" s="244" t="s">
        <v>1021</v>
      </c>
      <c r="G164" s="242"/>
      <c r="H164" s="245">
        <v>237.602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1" t="s">
        <v>208</v>
      </c>
      <c r="AU164" s="251" t="s">
        <v>82</v>
      </c>
      <c r="AV164" s="14" t="s">
        <v>82</v>
      </c>
      <c r="AW164" s="14" t="s">
        <v>33</v>
      </c>
      <c r="AX164" s="14" t="s">
        <v>72</v>
      </c>
      <c r="AY164" s="251" t="s">
        <v>130</v>
      </c>
    </row>
    <row r="165" s="15" customFormat="1">
      <c r="A165" s="15"/>
      <c r="B165" s="252"/>
      <c r="C165" s="253"/>
      <c r="D165" s="232" t="s">
        <v>208</v>
      </c>
      <c r="E165" s="254" t="s">
        <v>19</v>
      </c>
      <c r="F165" s="255" t="s">
        <v>212</v>
      </c>
      <c r="G165" s="253"/>
      <c r="H165" s="256">
        <v>237.602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2" t="s">
        <v>208</v>
      </c>
      <c r="AU165" s="262" t="s">
        <v>82</v>
      </c>
      <c r="AV165" s="15" t="s">
        <v>144</v>
      </c>
      <c r="AW165" s="15" t="s">
        <v>33</v>
      </c>
      <c r="AX165" s="15" t="s">
        <v>80</v>
      </c>
      <c r="AY165" s="262" t="s">
        <v>130</v>
      </c>
    </row>
    <row r="166" s="2" customFormat="1" ht="16.5" customHeight="1">
      <c r="A166" s="41"/>
      <c r="B166" s="42"/>
      <c r="C166" s="263" t="s">
        <v>302</v>
      </c>
      <c r="D166" s="263" t="s">
        <v>213</v>
      </c>
      <c r="E166" s="264" t="s">
        <v>303</v>
      </c>
      <c r="F166" s="265" t="s">
        <v>304</v>
      </c>
      <c r="G166" s="266" t="s">
        <v>305</v>
      </c>
      <c r="H166" s="267">
        <v>101.983</v>
      </c>
      <c r="I166" s="268"/>
      <c r="J166" s="269">
        <f>ROUND(I166*H166,2)</f>
        <v>0</v>
      </c>
      <c r="K166" s="265" t="s">
        <v>200</v>
      </c>
      <c r="L166" s="270"/>
      <c r="M166" s="271" t="s">
        <v>19</v>
      </c>
      <c r="N166" s="272" t="s">
        <v>43</v>
      </c>
      <c r="O166" s="87"/>
      <c r="P166" s="208">
        <f>O166*H166</f>
        <v>0</v>
      </c>
      <c r="Q166" s="208">
        <v>0.001</v>
      </c>
      <c r="R166" s="208">
        <f>Q166*H166</f>
        <v>0.101983</v>
      </c>
      <c r="S166" s="208">
        <v>0</v>
      </c>
      <c r="T166" s="209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0" t="s">
        <v>306</v>
      </c>
      <c r="AT166" s="210" t="s">
        <v>213</v>
      </c>
      <c r="AU166" s="210" t="s">
        <v>82</v>
      </c>
      <c r="AY166" s="20" t="s">
        <v>130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20" t="s">
        <v>80</v>
      </c>
      <c r="BK166" s="211">
        <f>ROUND(I166*H166,2)</f>
        <v>0</v>
      </c>
      <c r="BL166" s="20" t="s">
        <v>285</v>
      </c>
      <c r="BM166" s="210" t="s">
        <v>1022</v>
      </c>
    </row>
    <row r="167" s="13" customFormat="1">
      <c r="A167" s="13"/>
      <c r="B167" s="230"/>
      <c r="C167" s="231"/>
      <c r="D167" s="232" t="s">
        <v>208</v>
      </c>
      <c r="E167" s="233" t="s">
        <v>19</v>
      </c>
      <c r="F167" s="234" t="s">
        <v>217</v>
      </c>
      <c r="G167" s="231"/>
      <c r="H167" s="233" t="s">
        <v>19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208</v>
      </c>
      <c r="AU167" s="240" t="s">
        <v>82</v>
      </c>
      <c r="AV167" s="13" t="s">
        <v>80</v>
      </c>
      <c r="AW167" s="13" t="s">
        <v>33</v>
      </c>
      <c r="AX167" s="13" t="s">
        <v>72</v>
      </c>
      <c r="AY167" s="240" t="s">
        <v>130</v>
      </c>
    </row>
    <row r="168" s="14" customFormat="1">
      <c r="A168" s="14"/>
      <c r="B168" s="241"/>
      <c r="C168" s="242"/>
      <c r="D168" s="232" t="s">
        <v>208</v>
      </c>
      <c r="E168" s="243" t="s">
        <v>19</v>
      </c>
      <c r="F168" s="244" t="s">
        <v>1023</v>
      </c>
      <c r="G168" s="242"/>
      <c r="H168" s="245">
        <v>71.281000000000006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208</v>
      </c>
      <c r="AU168" s="251" t="s">
        <v>82</v>
      </c>
      <c r="AV168" s="14" t="s">
        <v>82</v>
      </c>
      <c r="AW168" s="14" t="s">
        <v>33</v>
      </c>
      <c r="AX168" s="14" t="s">
        <v>72</v>
      </c>
      <c r="AY168" s="251" t="s">
        <v>130</v>
      </c>
    </row>
    <row r="169" s="14" customFormat="1">
      <c r="A169" s="14"/>
      <c r="B169" s="241"/>
      <c r="C169" s="242"/>
      <c r="D169" s="232" t="s">
        <v>208</v>
      </c>
      <c r="E169" s="243" t="s">
        <v>19</v>
      </c>
      <c r="F169" s="244" t="s">
        <v>1024</v>
      </c>
      <c r="G169" s="242"/>
      <c r="H169" s="245">
        <v>21.431000000000001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208</v>
      </c>
      <c r="AU169" s="251" t="s">
        <v>82</v>
      </c>
      <c r="AV169" s="14" t="s">
        <v>82</v>
      </c>
      <c r="AW169" s="14" t="s">
        <v>33</v>
      </c>
      <c r="AX169" s="14" t="s">
        <v>72</v>
      </c>
      <c r="AY169" s="251" t="s">
        <v>130</v>
      </c>
    </row>
    <row r="170" s="15" customFormat="1">
      <c r="A170" s="15"/>
      <c r="B170" s="252"/>
      <c r="C170" s="253"/>
      <c r="D170" s="232" t="s">
        <v>208</v>
      </c>
      <c r="E170" s="254" t="s">
        <v>19</v>
      </c>
      <c r="F170" s="255" t="s">
        <v>212</v>
      </c>
      <c r="G170" s="253"/>
      <c r="H170" s="256">
        <v>92.712000000000003</v>
      </c>
      <c r="I170" s="257"/>
      <c r="J170" s="253"/>
      <c r="K170" s="253"/>
      <c r="L170" s="258"/>
      <c r="M170" s="259"/>
      <c r="N170" s="260"/>
      <c r="O170" s="260"/>
      <c r="P170" s="260"/>
      <c r="Q170" s="260"/>
      <c r="R170" s="260"/>
      <c r="S170" s="260"/>
      <c r="T170" s="26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2" t="s">
        <v>208</v>
      </c>
      <c r="AU170" s="262" t="s">
        <v>82</v>
      </c>
      <c r="AV170" s="15" t="s">
        <v>144</v>
      </c>
      <c r="AW170" s="15" t="s">
        <v>33</v>
      </c>
      <c r="AX170" s="15" t="s">
        <v>80</v>
      </c>
      <c r="AY170" s="262" t="s">
        <v>130</v>
      </c>
    </row>
    <row r="171" s="14" customFormat="1">
      <c r="A171" s="14"/>
      <c r="B171" s="241"/>
      <c r="C171" s="242"/>
      <c r="D171" s="232" t="s">
        <v>208</v>
      </c>
      <c r="E171" s="242"/>
      <c r="F171" s="244" t="s">
        <v>1025</v>
      </c>
      <c r="G171" s="242"/>
      <c r="H171" s="245">
        <v>101.983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1" t="s">
        <v>208</v>
      </c>
      <c r="AU171" s="251" t="s">
        <v>82</v>
      </c>
      <c r="AV171" s="14" t="s">
        <v>82</v>
      </c>
      <c r="AW171" s="14" t="s">
        <v>4</v>
      </c>
      <c r="AX171" s="14" t="s">
        <v>80</v>
      </c>
      <c r="AY171" s="251" t="s">
        <v>130</v>
      </c>
    </row>
    <row r="172" s="2" customFormat="1" ht="16.5" customHeight="1">
      <c r="A172" s="41"/>
      <c r="B172" s="42"/>
      <c r="C172" s="199" t="s">
        <v>311</v>
      </c>
      <c r="D172" s="199" t="s">
        <v>131</v>
      </c>
      <c r="E172" s="200" t="s">
        <v>312</v>
      </c>
      <c r="F172" s="201" t="s">
        <v>313</v>
      </c>
      <c r="G172" s="202" t="s">
        <v>199</v>
      </c>
      <c r="H172" s="203">
        <v>249.482</v>
      </c>
      <c r="I172" s="204"/>
      <c r="J172" s="205">
        <f>ROUND(I172*H172,2)</f>
        <v>0</v>
      </c>
      <c r="K172" s="201" t="s">
        <v>200</v>
      </c>
      <c r="L172" s="47"/>
      <c r="M172" s="206" t="s">
        <v>19</v>
      </c>
      <c r="N172" s="207" t="s">
        <v>43</v>
      </c>
      <c r="O172" s="87"/>
      <c r="P172" s="208">
        <f>O172*H172</f>
        <v>0</v>
      </c>
      <c r="Q172" s="208">
        <v>0.00088000000000000003</v>
      </c>
      <c r="R172" s="208">
        <f>Q172*H172</f>
        <v>0.21954416000000002</v>
      </c>
      <c r="S172" s="208">
        <v>0</v>
      </c>
      <c r="T172" s="209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0" t="s">
        <v>285</v>
      </c>
      <c r="AT172" s="210" t="s">
        <v>131</v>
      </c>
      <c r="AU172" s="210" t="s">
        <v>82</v>
      </c>
      <c r="AY172" s="20" t="s">
        <v>130</v>
      </c>
      <c r="BE172" s="211">
        <f>IF(N172="základní",J172,0)</f>
        <v>0</v>
      </c>
      <c r="BF172" s="211">
        <f>IF(N172="snížená",J172,0)</f>
        <v>0</v>
      </c>
      <c r="BG172" s="211">
        <f>IF(N172="zákl. přenesená",J172,0)</f>
        <v>0</v>
      </c>
      <c r="BH172" s="211">
        <f>IF(N172="sníž. přenesená",J172,0)</f>
        <v>0</v>
      </c>
      <c r="BI172" s="211">
        <f>IF(N172="nulová",J172,0)</f>
        <v>0</v>
      </c>
      <c r="BJ172" s="20" t="s">
        <v>80</v>
      </c>
      <c r="BK172" s="211">
        <f>ROUND(I172*H172,2)</f>
        <v>0</v>
      </c>
      <c r="BL172" s="20" t="s">
        <v>285</v>
      </c>
      <c r="BM172" s="210" t="s">
        <v>1026</v>
      </c>
    </row>
    <row r="173" s="2" customFormat="1">
      <c r="A173" s="41"/>
      <c r="B173" s="42"/>
      <c r="C173" s="43"/>
      <c r="D173" s="225" t="s">
        <v>202</v>
      </c>
      <c r="E173" s="43"/>
      <c r="F173" s="226" t="s">
        <v>315</v>
      </c>
      <c r="G173" s="43"/>
      <c r="H173" s="43"/>
      <c r="I173" s="227"/>
      <c r="J173" s="43"/>
      <c r="K173" s="43"/>
      <c r="L173" s="47"/>
      <c r="M173" s="228"/>
      <c r="N173" s="229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202</v>
      </c>
      <c r="AU173" s="20" t="s">
        <v>82</v>
      </c>
    </row>
    <row r="174" s="13" customFormat="1">
      <c r="A174" s="13"/>
      <c r="B174" s="230"/>
      <c r="C174" s="231"/>
      <c r="D174" s="232" t="s">
        <v>208</v>
      </c>
      <c r="E174" s="233" t="s">
        <v>19</v>
      </c>
      <c r="F174" s="234" t="s">
        <v>294</v>
      </c>
      <c r="G174" s="231"/>
      <c r="H174" s="233" t="s">
        <v>19</v>
      </c>
      <c r="I174" s="235"/>
      <c r="J174" s="231"/>
      <c r="K174" s="231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208</v>
      </c>
      <c r="AU174" s="240" t="s">
        <v>82</v>
      </c>
      <c r="AV174" s="13" t="s">
        <v>80</v>
      </c>
      <c r="AW174" s="13" t="s">
        <v>33</v>
      </c>
      <c r="AX174" s="13" t="s">
        <v>72</v>
      </c>
      <c r="AY174" s="240" t="s">
        <v>130</v>
      </c>
    </row>
    <row r="175" s="14" customFormat="1">
      <c r="A175" s="14"/>
      <c r="B175" s="241"/>
      <c r="C175" s="242"/>
      <c r="D175" s="232" t="s">
        <v>208</v>
      </c>
      <c r="E175" s="243" t="s">
        <v>19</v>
      </c>
      <c r="F175" s="244" t="s">
        <v>1021</v>
      </c>
      <c r="G175" s="242"/>
      <c r="H175" s="245">
        <v>237.602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1" t="s">
        <v>208</v>
      </c>
      <c r="AU175" s="251" t="s">
        <v>82</v>
      </c>
      <c r="AV175" s="14" t="s">
        <v>82</v>
      </c>
      <c r="AW175" s="14" t="s">
        <v>33</v>
      </c>
      <c r="AX175" s="14" t="s">
        <v>72</v>
      </c>
      <c r="AY175" s="251" t="s">
        <v>130</v>
      </c>
    </row>
    <row r="176" s="13" customFormat="1">
      <c r="A176" s="13"/>
      <c r="B176" s="230"/>
      <c r="C176" s="231"/>
      <c r="D176" s="232" t="s">
        <v>208</v>
      </c>
      <c r="E176" s="233" t="s">
        <v>19</v>
      </c>
      <c r="F176" s="234" t="s">
        <v>316</v>
      </c>
      <c r="G176" s="231"/>
      <c r="H176" s="233" t="s">
        <v>19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208</v>
      </c>
      <c r="AU176" s="240" t="s">
        <v>82</v>
      </c>
      <c r="AV176" s="13" t="s">
        <v>80</v>
      </c>
      <c r="AW176" s="13" t="s">
        <v>33</v>
      </c>
      <c r="AX176" s="13" t="s">
        <v>72</v>
      </c>
      <c r="AY176" s="240" t="s">
        <v>130</v>
      </c>
    </row>
    <row r="177" s="13" customFormat="1">
      <c r="A177" s="13"/>
      <c r="B177" s="230"/>
      <c r="C177" s="231"/>
      <c r="D177" s="232" t="s">
        <v>208</v>
      </c>
      <c r="E177" s="233" t="s">
        <v>19</v>
      </c>
      <c r="F177" s="234" t="s">
        <v>294</v>
      </c>
      <c r="G177" s="231"/>
      <c r="H177" s="233" t="s">
        <v>19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208</v>
      </c>
      <c r="AU177" s="240" t="s">
        <v>82</v>
      </c>
      <c r="AV177" s="13" t="s">
        <v>80</v>
      </c>
      <c r="AW177" s="13" t="s">
        <v>33</v>
      </c>
      <c r="AX177" s="13" t="s">
        <v>72</v>
      </c>
      <c r="AY177" s="240" t="s">
        <v>130</v>
      </c>
    </row>
    <row r="178" s="14" customFormat="1">
      <c r="A178" s="14"/>
      <c r="B178" s="241"/>
      <c r="C178" s="242"/>
      <c r="D178" s="232" t="s">
        <v>208</v>
      </c>
      <c r="E178" s="243" t="s">
        <v>19</v>
      </c>
      <c r="F178" s="244" t="s">
        <v>1027</v>
      </c>
      <c r="G178" s="242"/>
      <c r="H178" s="245">
        <v>11.880000000000001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208</v>
      </c>
      <c r="AU178" s="251" t="s">
        <v>82</v>
      </c>
      <c r="AV178" s="14" t="s">
        <v>82</v>
      </c>
      <c r="AW178" s="14" t="s">
        <v>33</v>
      </c>
      <c r="AX178" s="14" t="s">
        <v>72</v>
      </c>
      <c r="AY178" s="251" t="s">
        <v>130</v>
      </c>
    </row>
    <row r="179" s="15" customFormat="1">
      <c r="A179" s="15"/>
      <c r="B179" s="252"/>
      <c r="C179" s="253"/>
      <c r="D179" s="232" t="s">
        <v>208</v>
      </c>
      <c r="E179" s="254" t="s">
        <v>19</v>
      </c>
      <c r="F179" s="255" t="s">
        <v>212</v>
      </c>
      <c r="G179" s="253"/>
      <c r="H179" s="256">
        <v>249.482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2" t="s">
        <v>208</v>
      </c>
      <c r="AU179" s="262" t="s">
        <v>82</v>
      </c>
      <c r="AV179" s="15" t="s">
        <v>144</v>
      </c>
      <c r="AW179" s="15" t="s">
        <v>33</v>
      </c>
      <c r="AX179" s="15" t="s">
        <v>80</v>
      </c>
      <c r="AY179" s="262" t="s">
        <v>130</v>
      </c>
    </row>
    <row r="180" s="2" customFormat="1" ht="24.15" customHeight="1">
      <c r="A180" s="41"/>
      <c r="B180" s="42"/>
      <c r="C180" s="263" t="s">
        <v>318</v>
      </c>
      <c r="D180" s="263" t="s">
        <v>213</v>
      </c>
      <c r="E180" s="264" t="s">
        <v>319</v>
      </c>
      <c r="F180" s="265" t="s">
        <v>320</v>
      </c>
      <c r="G180" s="266" t="s">
        <v>199</v>
      </c>
      <c r="H180" s="267">
        <v>354.10899999999998</v>
      </c>
      <c r="I180" s="268"/>
      <c r="J180" s="269">
        <f>ROUND(I180*H180,2)</f>
        <v>0</v>
      </c>
      <c r="K180" s="265" t="s">
        <v>200</v>
      </c>
      <c r="L180" s="270"/>
      <c r="M180" s="271" t="s">
        <v>19</v>
      </c>
      <c r="N180" s="272" t="s">
        <v>43</v>
      </c>
      <c r="O180" s="87"/>
      <c r="P180" s="208">
        <f>O180*H180</f>
        <v>0</v>
      </c>
      <c r="Q180" s="208">
        <v>0.0054000000000000003</v>
      </c>
      <c r="R180" s="208">
        <f>Q180*H180</f>
        <v>1.9121885999999999</v>
      </c>
      <c r="S180" s="208">
        <v>0</v>
      </c>
      <c r="T180" s="209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0" t="s">
        <v>306</v>
      </c>
      <c r="AT180" s="210" t="s">
        <v>213</v>
      </c>
      <c r="AU180" s="210" t="s">
        <v>82</v>
      </c>
      <c r="AY180" s="20" t="s">
        <v>130</v>
      </c>
      <c r="BE180" s="211">
        <f>IF(N180="základní",J180,0)</f>
        <v>0</v>
      </c>
      <c r="BF180" s="211">
        <f>IF(N180="snížená",J180,0)</f>
        <v>0</v>
      </c>
      <c r="BG180" s="211">
        <f>IF(N180="zákl. přenesená",J180,0)</f>
        <v>0</v>
      </c>
      <c r="BH180" s="211">
        <f>IF(N180="sníž. přenesená",J180,0)</f>
        <v>0</v>
      </c>
      <c r="BI180" s="211">
        <f>IF(N180="nulová",J180,0)</f>
        <v>0</v>
      </c>
      <c r="BJ180" s="20" t="s">
        <v>80</v>
      </c>
      <c r="BK180" s="211">
        <f>ROUND(I180*H180,2)</f>
        <v>0</v>
      </c>
      <c r="BL180" s="20" t="s">
        <v>285</v>
      </c>
      <c r="BM180" s="210" t="s">
        <v>1028</v>
      </c>
    </row>
    <row r="181" s="13" customFormat="1">
      <c r="A181" s="13"/>
      <c r="B181" s="230"/>
      <c r="C181" s="231"/>
      <c r="D181" s="232" t="s">
        <v>208</v>
      </c>
      <c r="E181" s="233" t="s">
        <v>19</v>
      </c>
      <c r="F181" s="234" t="s">
        <v>217</v>
      </c>
      <c r="G181" s="231"/>
      <c r="H181" s="233" t="s">
        <v>19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208</v>
      </c>
      <c r="AU181" s="240" t="s">
        <v>82</v>
      </c>
      <c r="AV181" s="13" t="s">
        <v>80</v>
      </c>
      <c r="AW181" s="13" t="s">
        <v>33</v>
      </c>
      <c r="AX181" s="13" t="s">
        <v>72</v>
      </c>
      <c r="AY181" s="240" t="s">
        <v>130</v>
      </c>
    </row>
    <row r="182" s="14" customFormat="1">
      <c r="A182" s="14"/>
      <c r="B182" s="241"/>
      <c r="C182" s="242"/>
      <c r="D182" s="232" t="s">
        <v>208</v>
      </c>
      <c r="E182" s="243" t="s">
        <v>19</v>
      </c>
      <c r="F182" s="244" t="s">
        <v>1029</v>
      </c>
      <c r="G182" s="242"/>
      <c r="H182" s="245">
        <v>249.482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1" t="s">
        <v>208</v>
      </c>
      <c r="AU182" s="251" t="s">
        <v>82</v>
      </c>
      <c r="AV182" s="14" t="s">
        <v>82</v>
      </c>
      <c r="AW182" s="14" t="s">
        <v>33</v>
      </c>
      <c r="AX182" s="14" t="s">
        <v>72</v>
      </c>
      <c r="AY182" s="251" t="s">
        <v>130</v>
      </c>
    </row>
    <row r="183" s="14" customFormat="1">
      <c r="A183" s="14"/>
      <c r="B183" s="241"/>
      <c r="C183" s="242"/>
      <c r="D183" s="232" t="s">
        <v>208</v>
      </c>
      <c r="E183" s="243" t="s">
        <v>19</v>
      </c>
      <c r="F183" s="244" t="s">
        <v>1030</v>
      </c>
      <c r="G183" s="242"/>
      <c r="H183" s="245">
        <v>71.435000000000002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1" t="s">
        <v>208</v>
      </c>
      <c r="AU183" s="251" t="s">
        <v>82</v>
      </c>
      <c r="AV183" s="14" t="s">
        <v>82</v>
      </c>
      <c r="AW183" s="14" t="s">
        <v>33</v>
      </c>
      <c r="AX183" s="14" t="s">
        <v>72</v>
      </c>
      <c r="AY183" s="251" t="s">
        <v>130</v>
      </c>
    </row>
    <row r="184" s="14" customFormat="1">
      <c r="A184" s="14"/>
      <c r="B184" s="241"/>
      <c r="C184" s="242"/>
      <c r="D184" s="232" t="s">
        <v>208</v>
      </c>
      <c r="E184" s="243" t="s">
        <v>19</v>
      </c>
      <c r="F184" s="244" t="s">
        <v>1031</v>
      </c>
      <c r="G184" s="242"/>
      <c r="H184" s="245">
        <v>1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208</v>
      </c>
      <c r="AU184" s="251" t="s">
        <v>82</v>
      </c>
      <c r="AV184" s="14" t="s">
        <v>82</v>
      </c>
      <c r="AW184" s="14" t="s">
        <v>33</v>
      </c>
      <c r="AX184" s="14" t="s">
        <v>72</v>
      </c>
      <c r="AY184" s="251" t="s">
        <v>130</v>
      </c>
    </row>
    <row r="185" s="15" customFormat="1">
      <c r="A185" s="15"/>
      <c r="B185" s="252"/>
      <c r="C185" s="253"/>
      <c r="D185" s="232" t="s">
        <v>208</v>
      </c>
      <c r="E185" s="254" t="s">
        <v>19</v>
      </c>
      <c r="F185" s="255" t="s">
        <v>212</v>
      </c>
      <c r="G185" s="253"/>
      <c r="H185" s="256">
        <v>321.91699999999997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2" t="s">
        <v>208</v>
      </c>
      <c r="AU185" s="262" t="s">
        <v>82</v>
      </c>
      <c r="AV185" s="15" t="s">
        <v>144</v>
      </c>
      <c r="AW185" s="15" t="s">
        <v>33</v>
      </c>
      <c r="AX185" s="15" t="s">
        <v>80</v>
      </c>
      <c r="AY185" s="262" t="s">
        <v>130</v>
      </c>
    </row>
    <row r="186" s="14" customFormat="1">
      <c r="A186" s="14"/>
      <c r="B186" s="241"/>
      <c r="C186" s="242"/>
      <c r="D186" s="232" t="s">
        <v>208</v>
      </c>
      <c r="E186" s="242"/>
      <c r="F186" s="244" t="s">
        <v>1032</v>
      </c>
      <c r="G186" s="242"/>
      <c r="H186" s="245">
        <v>354.10899999999998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1" t="s">
        <v>208</v>
      </c>
      <c r="AU186" s="251" t="s">
        <v>82</v>
      </c>
      <c r="AV186" s="14" t="s">
        <v>82</v>
      </c>
      <c r="AW186" s="14" t="s">
        <v>4</v>
      </c>
      <c r="AX186" s="14" t="s">
        <v>80</v>
      </c>
      <c r="AY186" s="251" t="s">
        <v>130</v>
      </c>
    </row>
    <row r="187" s="2" customFormat="1" ht="24.15" customHeight="1">
      <c r="A187" s="41"/>
      <c r="B187" s="42"/>
      <c r="C187" s="199" t="s">
        <v>7</v>
      </c>
      <c r="D187" s="199" t="s">
        <v>131</v>
      </c>
      <c r="E187" s="200" t="s">
        <v>326</v>
      </c>
      <c r="F187" s="201" t="s">
        <v>327</v>
      </c>
      <c r="G187" s="202" t="s">
        <v>328</v>
      </c>
      <c r="H187" s="203">
        <v>120.15000000000001</v>
      </c>
      <c r="I187" s="204"/>
      <c r="J187" s="205">
        <f>ROUND(I187*H187,2)</f>
        <v>0</v>
      </c>
      <c r="K187" s="201" t="s">
        <v>200</v>
      </c>
      <c r="L187" s="47"/>
      <c r="M187" s="206" t="s">
        <v>19</v>
      </c>
      <c r="N187" s="207" t="s">
        <v>43</v>
      </c>
      <c r="O187" s="87"/>
      <c r="P187" s="208">
        <f>O187*H187</f>
        <v>0</v>
      </c>
      <c r="Q187" s="208">
        <v>0.00059999999999999995</v>
      </c>
      <c r="R187" s="208">
        <f>Q187*H187</f>
        <v>0.072090000000000001</v>
      </c>
      <c r="S187" s="208">
        <v>0</v>
      </c>
      <c r="T187" s="209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0" t="s">
        <v>285</v>
      </c>
      <c r="AT187" s="210" t="s">
        <v>131</v>
      </c>
      <c r="AU187" s="210" t="s">
        <v>82</v>
      </c>
      <c r="AY187" s="20" t="s">
        <v>130</v>
      </c>
      <c r="BE187" s="211">
        <f>IF(N187="základní",J187,0)</f>
        <v>0</v>
      </c>
      <c r="BF187" s="211">
        <f>IF(N187="snížená",J187,0)</f>
        <v>0</v>
      </c>
      <c r="BG187" s="211">
        <f>IF(N187="zákl. přenesená",J187,0)</f>
        <v>0</v>
      </c>
      <c r="BH187" s="211">
        <f>IF(N187="sníž. přenesená",J187,0)</f>
        <v>0</v>
      </c>
      <c r="BI187" s="211">
        <f>IF(N187="nulová",J187,0)</f>
        <v>0</v>
      </c>
      <c r="BJ187" s="20" t="s">
        <v>80</v>
      </c>
      <c r="BK187" s="211">
        <f>ROUND(I187*H187,2)</f>
        <v>0</v>
      </c>
      <c r="BL187" s="20" t="s">
        <v>285</v>
      </c>
      <c r="BM187" s="210" t="s">
        <v>1033</v>
      </c>
    </row>
    <row r="188" s="2" customFormat="1">
      <c r="A188" s="41"/>
      <c r="B188" s="42"/>
      <c r="C188" s="43"/>
      <c r="D188" s="225" t="s">
        <v>202</v>
      </c>
      <c r="E188" s="43"/>
      <c r="F188" s="226" t="s">
        <v>330</v>
      </c>
      <c r="G188" s="43"/>
      <c r="H188" s="43"/>
      <c r="I188" s="227"/>
      <c r="J188" s="43"/>
      <c r="K188" s="43"/>
      <c r="L188" s="47"/>
      <c r="M188" s="228"/>
      <c r="N188" s="229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202</v>
      </c>
      <c r="AU188" s="20" t="s">
        <v>82</v>
      </c>
    </row>
    <row r="189" s="13" customFormat="1">
      <c r="A189" s="13"/>
      <c r="B189" s="230"/>
      <c r="C189" s="231"/>
      <c r="D189" s="232" t="s">
        <v>208</v>
      </c>
      <c r="E189" s="233" t="s">
        <v>19</v>
      </c>
      <c r="F189" s="234" t="s">
        <v>294</v>
      </c>
      <c r="G189" s="231"/>
      <c r="H189" s="233" t="s">
        <v>19</v>
      </c>
      <c r="I189" s="235"/>
      <c r="J189" s="231"/>
      <c r="K189" s="231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208</v>
      </c>
      <c r="AU189" s="240" t="s">
        <v>82</v>
      </c>
      <c r="AV189" s="13" t="s">
        <v>80</v>
      </c>
      <c r="AW189" s="13" t="s">
        <v>33</v>
      </c>
      <c r="AX189" s="13" t="s">
        <v>72</v>
      </c>
      <c r="AY189" s="240" t="s">
        <v>130</v>
      </c>
    </row>
    <row r="190" s="14" customFormat="1">
      <c r="A190" s="14"/>
      <c r="B190" s="241"/>
      <c r="C190" s="242"/>
      <c r="D190" s="232" t="s">
        <v>208</v>
      </c>
      <c r="E190" s="243" t="s">
        <v>19</v>
      </c>
      <c r="F190" s="244" t="s">
        <v>1034</v>
      </c>
      <c r="G190" s="242"/>
      <c r="H190" s="245">
        <v>42.759999999999998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1" t="s">
        <v>208</v>
      </c>
      <c r="AU190" s="251" t="s">
        <v>82</v>
      </c>
      <c r="AV190" s="14" t="s">
        <v>82</v>
      </c>
      <c r="AW190" s="14" t="s">
        <v>33</v>
      </c>
      <c r="AX190" s="14" t="s">
        <v>72</v>
      </c>
      <c r="AY190" s="251" t="s">
        <v>130</v>
      </c>
    </row>
    <row r="191" s="14" customFormat="1">
      <c r="A191" s="14"/>
      <c r="B191" s="241"/>
      <c r="C191" s="242"/>
      <c r="D191" s="232" t="s">
        <v>208</v>
      </c>
      <c r="E191" s="243" t="s">
        <v>19</v>
      </c>
      <c r="F191" s="244" t="s">
        <v>1035</v>
      </c>
      <c r="G191" s="242"/>
      <c r="H191" s="245">
        <v>40.229999999999997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1" t="s">
        <v>208</v>
      </c>
      <c r="AU191" s="251" t="s">
        <v>82</v>
      </c>
      <c r="AV191" s="14" t="s">
        <v>82</v>
      </c>
      <c r="AW191" s="14" t="s">
        <v>33</v>
      </c>
      <c r="AX191" s="14" t="s">
        <v>72</v>
      </c>
      <c r="AY191" s="251" t="s">
        <v>130</v>
      </c>
    </row>
    <row r="192" s="14" customFormat="1">
      <c r="A192" s="14"/>
      <c r="B192" s="241"/>
      <c r="C192" s="242"/>
      <c r="D192" s="232" t="s">
        <v>208</v>
      </c>
      <c r="E192" s="243" t="s">
        <v>19</v>
      </c>
      <c r="F192" s="244" t="s">
        <v>1036</v>
      </c>
      <c r="G192" s="242"/>
      <c r="H192" s="245">
        <v>23.5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1" t="s">
        <v>208</v>
      </c>
      <c r="AU192" s="251" t="s">
        <v>82</v>
      </c>
      <c r="AV192" s="14" t="s">
        <v>82</v>
      </c>
      <c r="AW192" s="14" t="s">
        <v>33</v>
      </c>
      <c r="AX192" s="14" t="s">
        <v>72</v>
      </c>
      <c r="AY192" s="251" t="s">
        <v>130</v>
      </c>
    </row>
    <row r="193" s="14" customFormat="1">
      <c r="A193" s="14"/>
      <c r="B193" s="241"/>
      <c r="C193" s="242"/>
      <c r="D193" s="232" t="s">
        <v>208</v>
      </c>
      <c r="E193" s="243" t="s">
        <v>19</v>
      </c>
      <c r="F193" s="244" t="s">
        <v>1037</v>
      </c>
      <c r="G193" s="242"/>
      <c r="H193" s="245">
        <v>13.66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1" t="s">
        <v>208</v>
      </c>
      <c r="AU193" s="251" t="s">
        <v>82</v>
      </c>
      <c r="AV193" s="14" t="s">
        <v>82</v>
      </c>
      <c r="AW193" s="14" t="s">
        <v>33</v>
      </c>
      <c r="AX193" s="14" t="s">
        <v>72</v>
      </c>
      <c r="AY193" s="251" t="s">
        <v>130</v>
      </c>
    </row>
    <row r="194" s="15" customFormat="1">
      <c r="A194" s="15"/>
      <c r="B194" s="252"/>
      <c r="C194" s="253"/>
      <c r="D194" s="232" t="s">
        <v>208</v>
      </c>
      <c r="E194" s="254" t="s">
        <v>19</v>
      </c>
      <c r="F194" s="255" t="s">
        <v>212</v>
      </c>
      <c r="G194" s="253"/>
      <c r="H194" s="256">
        <v>120.15000000000001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2" t="s">
        <v>208</v>
      </c>
      <c r="AU194" s="262" t="s">
        <v>82</v>
      </c>
      <c r="AV194" s="15" t="s">
        <v>144</v>
      </c>
      <c r="AW194" s="15" t="s">
        <v>33</v>
      </c>
      <c r="AX194" s="15" t="s">
        <v>80</v>
      </c>
      <c r="AY194" s="262" t="s">
        <v>130</v>
      </c>
    </row>
    <row r="195" s="2" customFormat="1" ht="24.15" customHeight="1">
      <c r="A195" s="41"/>
      <c r="B195" s="42"/>
      <c r="C195" s="199" t="s">
        <v>334</v>
      </c>
      <c r="D195" s="199" t="s">
        <v>131</v>
      </c>
      <c r="E195" s="200" t="s">
        <v>335</v>
      </c>
      <c r="F195" s="201" t="s">
        <v>336</v>
      </c>
      <c r="G195" s="202" t="s">
        <v>328</v>
      </c>
      <c r="H195" s="203">
        <v>82.989999999999995</v>
      </c>
      <c r="I195" s="204"/>
      <c r="J195" s="205">
        <f>ROUND(I195*H195,2)</f>
        <v>0</v>
      </c>
      <c r="K195" s="201" t="s">
        <v>200</v>
      </c>
      <c r="L195" s="47"/>
      <c r="M195" s="206" t="s">
        <v>19</v>
      </c>
      <c r="N195" s="207" t="s">
        <v>43</v>
      </c>
      <c r="O195" s="87"/>
      <c r="P195" s="208">
        <f>O195*H195</f>
        <v>0</v>
      </c>
      <c r="Q195" s="208">
        <v>0.00059999999999999995</v>
      </c>
      <c r="R195" s="208">
        <f>Q195*H195</f>
        <v>0.049793999999999991</v>
      </c>
      <c r="S195" s="208">
        <v>0</v>
      </c>
      <c r="T195" s="209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0" t="s">
        <v>285</v>
      </c>
      <c r="AT195" s="210" t="s">
        <v>131</v>
      </c>
      <c r="AU195" s="210" t="s">
        <v>82</v>
      </c>
      <c r="AY195" s="20" t="s">
        <v>130</v>
      </c>
      <c r="BE195" s="211">
        <f>IF(N195="základní",J195,0)</f>
        <v>0</v>
      </c>
      <c r="BF195" s="211">
        <f>IF(N195="snížená",J195,0)</f>
        <v>0</v>
      </c>
      <c r="BG195" s="211">
        <f>IF(N195="zákl. přenesená",J195,0)</f>
        <v>0</v>
      </c>
      <c r="BH195" s="211">
        <f>IF(N195="sníž. přenesená",J195,0)</f>
        <v>0</v>
      </c>
      <c r="BI195" s="211">
        <f>IF(N195="nulová",J195,0)</f>
        <v>0</v>
      </c>
      <c r="BJ195" s="20" t="s">
        <v>80</v>
      </c>
      <c r="BK195" s="211">
        <f>ROUND(I195*H195,2)</f>
        <v>0</v>
      </c>
      <c r="BL195" s="20" t="s">
        <v>285</v>
      </c>
      <c r="BM195" s="210" t="s">
        <v>1038</v>
      </c>
    </row>
    <row r="196" s="2" customFormat="1">
      <c r="A196" s="41"/>
      <c r="B196" s="42"/>
      <c r="C196" s="43"/>
      <c r="D196" s="225" t="s">
        <v>202</v>
      </c>
      <c r="E196" s="43"/>
      <c r="F196" s="226" t="s">
        <v>338</v>
      </c>
      <c r="G196" s="43"/>
      <c r="H196" s="43"/>
      <c r="I196" s="227"/>
      <c r="J196" s="43"/>
      <c r="K196" s="43"/>
      <c r="L196" s="47"/>
      <c r="M196" s="228"/>
      <c r="N196" s="229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202</v>
      </c>
      <c r="AU196" s="20" t="s">
        <v>82</v>
      </c>
    </row>
    <row r="197" s="13" customFormat="1">
      <c r="A197" s="13"/>
      <c r="B197" s="230"/>
      <c r="C197" s="231"/>
      <c r="D197" s="232" t="s">
        <v>208</v>
      </c>
      <c r="E197" s="233" t="s">
        <v>19</v>
      </c>
      <c r="F197" s="234" t="s">
        <v>294</v>
      </c>
      <c r="G197" s="231"/>
      <c r="H197" s="233" t="s">
        <v>19</v>
      </c>
      <c r="I197" s="235"/>
      <c r="J197" s="231"/>
      <c r="K197" s="231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208</v>
      </c>
      <c r="AU197" s="240" t="s">
        <v>82</v>
      </c>
      <c r="AV197" s="13" t="s">
        <v>80</v>
      </c>
      <c r="AW197" s="13" t="s">
        <v>33</v>
      </c>
      <c r="AX197" s="13" t="s">
        <v>72</v>
      </c>
      <c r="AY197" s="240" t="s">
        <v>130</v>
      </c>
    </row>
    <row r="198" s="14" customFormat="1">
      <c r="A198" s="14"/>
      <c r="B198" s="241"/>
      <c r="C198" s="242"/>
      <c r="D198" s="232" t="s">
        <v>208</v>
      </c>
      <c r="E198" s="243" t="s">
        <v>19</v>
      </c>
      <c r="F198" s="244" t="s">
        <v>1034</v>
      </c>
      <c r="G198" s="242"/>
      <c r="H198" s="245">
        <v>42.759999999999998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1" t="s">
        <v>208</v>
      </c>
      <c r="AU198" s="251" t="s">
        <v>82</v>
      </c>
      <c r="AV198" s="14" t="s">
        <v>82</v>
      </c>
      <c r="AW198" s="14" t="s">
        <v>33</v>
      </c>
      <c r="AX198" s="14" t="s">
        <v>72</v>
      </c>
      <c r="AY198" s="251" t="s">
        <v>130</v>
      </c>
    </row>
    <row r="199" s="14" customFormat="1">
      <c r="A199" s="14"/>
      <c r="B199" s="241"/>
      <c r="C199" s="242"/>
      <c r="D199" s="232" t="s">
        <v>208</v>
      </c>
      <c r="E199" s="243" t="s">
        <v>19</v>
      </c>
      <c r="F199" s="244" t="s">
        <v>1035</v>
      </c>
      <c r="G199" s="242"/>
      <c r="H199" s="245">
        <v>40.229999999999997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1" t="s">
        <v>208</v>
      </c>
      <c r="AU199" s="251" t="s">
        <v>82</v>
      </c>
      <c r="AV199" s="14" t="s">
        <v>82</v>
      </c>
      <c r="AW199" s="14" t="s">
        <v>33</v>
      </c>
      <c r="AX199" s="14" t="s">
        <v>72</v>
      </c>
      <c r="AY199" s="251" t="s">
        <v>130</v>
      </c>
    </row>
    <row r="200" s="15" customFormat="1">
      <c r="A200" s="15"/>
      <c r="B200" s="252"/>
      <c r="C200" s="253"/>
      <c r="D200" s="232" t="s">
        <v>208</v>
      </c>
      <c r="E200" s="254" t="s">
        <v>19</v>
      </c>
      <c r="F200" s="255" t="s">
        <v>212</v>
      </c>
      <c r="G200" s="253"/>
      <c r="H200" s="256">
        <v>82.989999999999995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2" t="s">
        <v>208</v>
      </c>
      <c r="AU200" s="262" t="s">
        <v>82</v>
      </c>
      <c r="AV200" s="15" t="s">
        <v>144</v>
      </c>
      <c r="AW200" s="15" t="s">
        <v>33</v>
      </c>
      <c r="AX200" s="15" t="s">
        <v>80</v>
      </c>
      <c r="AY200" s="262" t="s">
        <v>130</v>
      </c>
    </row>
    <row r="201" s="2" customFormat="1" ht="24.15" customHeight="1">
      <c r="A201" s="41"/>
      <c r="B201" s="42"/>
      <c r="C201" s="199" t="s">
        <v>339</v>
      </c>
      <c r="D201" s="199" t="s">
        <v>131</v>
      </c>
      <c r="E201" s="200" t="s">
        <v>351</v>
      </c>
      <c r="F201" s="201" t="s">
        <v>352</v>
      </c>
      <c r="G201" s="202" t="s">
        <v>199</v>
      </c>
      <c r="H201" s="203">
        <v>12.225</v>
      </c>
      <c r="I201" s="204"/>
      <c r="J201" s="205">
        <f>ROUND(I201*H201,2)</f>
        <v>0</v>
      </c>
      <c r="K201" s="201" t="s">
        <v>200</v>
      </c>
      <c r="L201" s="47"/>
      <c r="M201" s="206" t="s">
        <v>19</v>
      </c>
      <c r="N201" s="207" t="s">
        <v>43</v>
      </c>
      <c r="O201" s="87"/>
      <c r="P201" s="208">
        <f>O201*H201</f>
        <v>0</v>
      </c>
      <c r="Q201" s="208">
        <v>0.010800000000000001</v>
      </c>
      <c r="R201" s="208">
        <f>Q201*H201</f>
        <v>0.13203000000000001</v>
      </c>
      <c r="S201" s="208">
        <v>0</v>
      </c>
      <c r="T201" s="209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0" t="s">
        <v>285</v>
      </c>
      <c r="AT201" s="210" t="s">
        <v>131</v>
      </c>
      <c r="AU201" s="210" t="s">
        <v>82</v>
      </c>
      <c r="AY201" s="20" t="s">
        <v>130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20" t="s">
        <v>80</v>
      </c>
      <c r="BK201" s="211">
        <f>ROUND(I201*H201,2)</f>
        <v>0</v>
      </c>
      <c r="BL201" s="20" t="s">
        <v>285</v>
      </c>
      <c r="BM201" s="210" t="s">
        <v>1039</v>
      </c>
    </row>
    <row r="202" s="2" customFormat="1">
      <c r="A202" s="41"/>
      <c r="B202" s="42"/>
      <c r="C202" s="43"/>
      <c r="D202" s="225" t="s">
        <v>202</v>
      </c>
      <c r="E202" s="43"/>
      <c r="F202" s="226" t="s">
        <v>354</v>
      </c>
      <c r="G202" s="43"/>
      <c r="H202" s="43"/>
      <c r="I202" s="227"/>
      <c r="J202" s="43"/>
      <c r="K202" s="43"/>
      <c r="L202" s="47"/>
      <c r="M202" s="228"/>
      <c r="N202" s="229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202</v>
      </c>
      <c r="AU202" s="20" t="s">
        <v>82</v>
      </c>
    </row>
    <row r="203" s="13" customFormat="1">
      <c r="A203" s="13"/>
      <c r="B203" s="230"/>
      <c r="C203" s="231"/>
      <c r="D203" s="232" t="s">
        <v>208</v>
      </c>
      <c r="E203" s="233" t="s">
        <v>19</v>
      </c>
      <c r="F203" s="234" t="s">
        <v>294</v>
      </c>
      <c r="G203" s="231"/>
      <c r="H203" s="233" t="s">
        <v>19</v>
      </c>
      <c r="I203" s="235"/>
      <c r="J203" s="231"/>
      <c r="K203" s="231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208</v>
      </c>
      <c r="AU203" s="240" t="s">
        <v>82</v>
      </c>
      <c r="AV203" s="13" t="s">
        <v>80</v>
      </c>
      <c r="AW203" s="13" t="s">
        <v>33</v>
      </c>
      <c r="AX203" s="13" t="s">
        <v>72</v>
      </c>
      <c r="AY203" s="240" t="s">
        <v>130</v>
      </c>
    </row>
    <row r="204" s="14" customFormat="1">
      <c r="A204" s="14"/>
      <c r="B204" s="241"/>
      <c r="C204" s="242"/>
      <c r="D204" s="232" t="s">
        <v>208</v>
      </c>
      <c r="E204" s="243" t="s">
        <v>19</v>
      </c>
      <c r="F204" s="244" t="s">
        <v>1040</v>
      </c>
      <c r="G204" s="242"/>
      <c r="H204" s="245">
        <v>5.5590000000000002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1" t="s">
        <v>208</v>
      </c>
      <c r="AU204" s="251" t="s">
        <v>82</v>
      </c>
      <c r="AV204" s="14" t="s">
        <v>82</v>
      </c>
      <c r="AW204" s="14" t="s">
        <v>33</v>
      </c>
      <c r="AX204" s="14" t="s">
        <v>72</v>
      </c>
      <c r="AY204" s="251" t="s">
        <v>130</v>
      </c>
    </row>
    <row r="205" s="14" customFormat="1">
      <c r="A205" s="14"/>
      <c r="B205" s="241"/>
      <c r="C205" s="242"/>
      <c r="D205" s="232" t="s">
        <v>208</v>
      </c>
      <c r="E205" s="243" t="s">
        <v>19</v>
      </c>
      <c r="F205" s="244" t="s">
        <v>1041</v>
      </c>
      <c r="G205" s="242"/>
      <c r="H205" s="245">
        <v>6.6660000000000004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1" t="s">
        <v>208</v>
      </c>
      <c r="AU205" s="251" t="s">
        <v>82</v>
      </c>
      <c r="AV205" s="14" t="s">
        <v>82</v>
      </c>
      <c r="AW205" s="14" t="s">
        <v>33</v>
      </c>
      <c r="AX205" s="14" t="s">
        <v>72</v>
      </c>
      <c r="AY205" s="251" t="s">
        <v>130</v>
      </c>
    </row>
    <row r="206" s="15" customFormat="1">
      <c r="A206" s="15"/>
      <c r="B206" s="252"/>
      <c r="C206" s="253"/>
      <c r="D206" s="232" t="s">
        <v>208</v>
      </c>
      <c r="E206" s="254" t="s">
        <v>19</v>
      </c>
      <c r="F206" s="255" t="s">
        <v>212</v>
      </c>
      <c r="G206" s="253"/>
      <c r="H206" s="256">
        <v>12.225</v>
      </c>
      <c r="I206" s="257"/>
      <c r="J206" s="253"/>
      <c r="K206" s="253"/>
      <c r="L206" s="258"/>
      <c r="M206" s="259"/>
      <c r="N206" s="260"/>
      <c r="O206" s="260"/>
      <c r="P206" s="260"/>
      <c r="Q206" s="260"/>
      <c r="R206" s="260"/>
      <c r="S206" s="260"/>
      <c r="T206" s="261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2" t="s">
        <v>208</v>
      </c>
      <c r="AU206" s="262" t="s">
        <v>82</v>
      </c>
      <c r="AV206" s="15" t="s">
        <v>144</v>
      </c>
      <c r="AW206" s="15" t="s">
        <v>33</v>
      </c>
      <c r="AX206" s="15" t="s">
        <v>80</v>
      </c>
      <c r="AY206" s="262" t="s">
        <v>130</v>
      </c>
    </row>
    <row r="207" s="2" customFormat="1" ht="37.8" customHeight="1">
      <c r="A207" s="41"/>
      <c r="B207" s="42"/>
      <c r="C207" s="199" t="s">
        <v>345</v>
      </c>
      <c r="D207" s="199" t="s">
        <v>131</v>
      </c>
      <c r="E207" s="200" t="s">
        <v>358</v>
      </c>
      <c r="F207" s="201" t="s">
        <v>359</v>
      </c>
      <c r="G207" s="202" t="s">
        <v>199</v>
      </c>
      <c r="H207" s="203">
        <v>90.040999999999997</v>
      </c>
      <c r="I207" s="204"/>
      <c r="J207" s="205">
        <f>ROUND(I207*H207,2)</f>
        <v>0</v>
      </c>
      <c r="K207" s="201" t="s">
        <v>200</v>
      </c>
      <c r="L207" s="47"/>
      <c r="M207" s="206" t="s">
        <v>19</v>
      </c>
      <c r="N207" s="207" t="s">
        <v>43</v>
      </c>
      <c r="O207" s="87"/>
      <c r="P207" s="208">
        <f>O207*H207</f>
        <v>0</v>
      </c>
      <c r="Q207" s="208">
        <v>5.0000000000000002E-05</v>
      </c>
      <c r="R207" s="208">
        <f>Q207*H207</f>
        <v>0.0045020499999999996</v>
      </c>
      <c r="S207" s="208">
        <v>0</v>
      </c>
      <c r="T207" s="209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0" t="s">
        <v>285</v>
      </c>
      <c r="AT207" s="210" t="s">
        <v>131</v>
      </c>
      <c r="AU207" s="210" t="s">
        <v>82</v>
      </c>
      <c r="AY207" s="20" t="s">
        <v>130</v>
      </c>
      <c r="BE207" s="211">
        <f>IF(N207="základní",J207,0)</f>
        <v>0</v>
      </c>
      <c r="BF207" s="211">
        <f>IF(N207="snížená",J207,0)</f>
        <v>0</v>
      </c>
      <c r="BG207" s="211">
        <f>IF(N207="zákl. přenesená",J207,0)</f>
        <v>0</v>
      </c>
      <c r="BH207" s="211">
        <f>IF(N207="sníž. přenesená",J207,0)</f>
        <v>0</v>
      </c>
      <c r="BI207" s="211">
        <f>IF(N207="nulová",J207,0)</f>
        <v>0</v>
      </c>
      <c r="BJ207" s="20" t="s">
        <v>80</v>
      </c>
      <c r="BK207" s="211">
        <f>ROUND(I207*H207,2)</f>
        <v>0</v>
      </c>
      <c r="BL207" s="20" t="s">
        <v>285</v>
      </c>
      <c r="BM207" s="210" t="s">
        <v>1042</v>
      </c>
    </row>
    <row r="208" s="2" customFormat="1">
      <c r="A208" s="41"/>
      <c r="B208" s="42"/>
      <c r="C208" s="43"/>
      <c r="D208" s="225" t="s">
        <v>202</v>
      </c>
      <c r="E208" s="43"/>
      <c r="F208" s="226" t="s">
        <v>361</v>
      </c>
      <c r="G208" s="43"/>
      <c r="H208" s="43"/>
      <c r="I208" s="227"/>
      <c r="J208" s="43"/>
      <c r="K208" s="43"/>
      <c r="L208" s="47"/>
      <c r="M208" s="228"/>
      <c r="N208" s="229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202</v>
      </c>
      <c r="AU208" s="20" t="s">
        <v>82</v>
      </c>
    </row>
    <row r="209" s="13" customFormat="1">
      <c r="A209" s="13"/>
      <c r="B209" s="230"/>
      <c r="C209" s="231"/>
      <c r="D209" s="232" t="s">
        <v>208</v>
      </c>
      <c r="E209" s="233" t="s">
        <v>19</v>
      </c>
      <c r="F209" s="234" t="s">
        <v>362</v>
      </c>
      <c r="G209" s="231"/>
      <c r="H209" s="233" t="s">
        <v>19</v>
      </c>
      <c r="I209" s="235"/>
      <c r="J209" s="231"/>
      <c r="K209" s="231"/>
      <c r="L209" s="236"/>
      <c r="M209" s="237"/>
      <c r="N209" s="238"/>
      <c r="O209" s="238"/>
      <c r="P209" s="238"/>
      <c r="Q209" s="238"/>
      <c r="R209" s="238"/>
      <c r="S209" s="238"/>
      <c r="T209" s="23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0" t="s">
        <v>208</v>
      </c>
      <c r="AU209" s="240" t="s">
        <v>82</v>
      </c>
      <c r="AV209" s="13" t="s">
        <v>80</v>
      </c>
      <c r="AW209" s="13" t="s">
        <v>33</v>
      </c>
      <c r="AX209" s="13" t="s">
        <v>72</v>
      </c>
      <c r="AY209" s="240" t="s">
        <v>130</v>
      </c>
    </row>
    <row r="210" s="14" customFormat="1">
      <c r="A210" s="14"/>
      <c r="B210" s="241"/>
      <c r="C210" s="242"/>
      <c r="D210" s="232" t="s">
        <v>208</v>
      </c>
      <c r="E210" s="243" t="s">
        <v>19</v>
      </c>
      <c r="F210" s="244" t="s">
        <v>1043</v>
      </c>
      <c r="G210" s="242"/>
      <c r="H210" s="245">
        <v>90.040999999999997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1" t="s">
        <v>208</v>
      </c>
      <c r="AU210" s="251" t="s">
        <v>82</v>
      </c>
      <c r="AV210" s="14" t="s">
        <v>82</v>
      </c>
      <c r="AW210" s="14" t="s">
        <v>33</v>
      </c>
      <c r="AX210" s="14" t="s">
        <v>72</v>
      </c>
      <c r="AY210" s="251" t="s">
        <v>130</v>
      </c>
    </row>
    <row r="211" s="15" customFormat="1">
      <c r="A211" s="15"/>
      <c r="B211" s="252"/>
      <c r="C211" s="253"/>
      <c r="D211" s="232" t="s">
        <v>208</v>
      </c>
      <c r="E211" s="254" t="s">
        <v>19</v>
      </c>
      <c r="F211" s="255" t="s">
        <v>212</v>
      </c>
      <c r="G211" s="253"/>
      <c r="H211" s="256">
        <v>90.040999999999997</v>
      </c>
      <c r="I211" s="257"/>
      <c r="J211" s="253"/>
      <c r="K211" s="253"/>
      <c r="L211" s="258"/>
      <c r="M211" s="259"/>
      <c r="N211" s="260"/>
      <c r="O211" s="260"/>
      <c r="P211" s="260"/>
      <c r="Q211" s="260"/>
      <c r="R211" s="260"/>
      <c r="S211" s="260"/>
      <c r="T211" s="261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2" t="s">
        <v>208</v>
      </c>
      <c r="AU211" s="262" t="s">
        <v>82</v>
      </c>
      <c r="AV211" s="15" t="s">
        <v>144</v>
      </c>
      <c r="AW211" s="15" t="s">
        <v>33</v>
      </c>
      <c r="AX211" s="15" t="s">
        <v>80</v>
      </c>
      <c r="AY211" s="262" t="s">
        <v>130</v>
      </c>
    </row>
    <row r="212" s="2" customFormat="1" ht="37.8" customHeight="1">
      <c r="A212" s="41"/>
      <c r="B212" s="42"/>
      <c r="C212" s="199" t="s">
        <v>350</v>
      </c>
      <c r="D212" s="199" t="s">
        <v>131</v>
      </c>
      <c r="E212" s="200" t="s">
        <v>367</v>
      </c>
      <c r="F212" s="201" t="s">
        <v>368</v>
      </c>
      <c r="G212" s="202" t="s">
        <v>199</v>
      </c>
      <c r="H212" s="203">
        <v>116.676</v>
      </c>
      <c r="I212" s="204"/>
      <c r="J212" s="205">
        <f>ROUND(I212*H212,2)</f>
        <v>0</v>
      </c>
      <c r="K212" s="201" t="s">
        <v>200</v>
      </c>
      <c r="L212" s="47"/>
      <c r="M212" s="206" t="s">
        <v>19</v>
      </c>
      <c r="N212" s="207" t="s">
        <v>43</v>
      </c>
      <c r="O212" s="87"/>
      <c r="P212" s="208">
        <f>O212*H212</f>
        <v>0</v>
      </c>
      <c r="Q212" s="208">
        <v>0.00010000000000000001</v>
      </c>
      <c r="R212" s="208">
        <f>Q212*H212</f>
        <v>0.0116676</v>
      </c>
      <c r="S212" s="208">
        <v>0</v>
      </c>
      <c r="T212" s="209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0" t="s">
        <v>285</v>
      </c>
      <c r="AT212" s="210" t="s">
        <v>131</v>
      </c>
      <c r="AU212" s="210" t="s">
        <v>82</v>
      </c>
      <c r="AY212" s="20" t="s">
        <v>130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20" t="s">
        <v>80</v>
      </c>
      <c r="BK212" s="211">
        <f>ROUND(I212*H212,2)</f>
        <v>0</v>
      </c>
      <c r="BL212" s="20" t="s">
        <v>285</v>
      </c>
      <c r="BM212" s="210" t="s">
        <v>1044</v>
      </c>
    </row>
    <row r="213" s="2" customFormat="1">
      <c r="A213" s="41"/>
      <c r="B213" s="42"/>
      <c r="C213" s="43"/>
      <c r="D213" s="225" t="s">
        <v>202</v>
      </c>
      <c r="E213" s="43"/>
      <c r="F213" s="226" t="s">
        <v>370</v>
      </c>
      <c r="G213" s="43"/>
      <c r="H213" s="43"/>
      <c r="I213" s="227"/>
      <c r="J213" s="43"/>
      <c r="K213" s="43"/>
      <c r="L213" s="47"/>
      <c r="M213" s="228"/>
      <c r="N213" s="229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202</v>
      </c>
      <c r="AU213" s="20" t="s">
        <v>82</v>
      </c>
    </row>
    <row r="214" s="13" customFormat="1">
      <c r="A214" s="13"/>
      <c r="B214" s="230"/>
      <c r="C214" s="231"/>
      <c r="D214" s="232" t="s">
        <v>208</v>
      </c>
      <c r="E214" s="233" t="s">
        <v>19</v>
      </c>
      <c r="F214" s="234" t="s">
        <v>362</v>
      </c>
      <c r="G214" s="231"/>
      <c r="H214" s="233" t="s">
        <v>19</v>
      </c>
      <c r="I214" s="235"/>
      <c r="J214" s="231"/>
      <c r="K214" s="231"/>
      <c r="L214" s="236"/>
      <c r="M214" s="237"/>
      <c r="N214" s="238"/>
      <c r="O214" s="238"/>
      <c r="P214" s="238"/>
      <c r="Q214" s="238"/>
      <c r="R214" s="238"/>
      <c r="S214" s="238"/>
      <c r="T214" s="23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0" t="s">
        <v>208</v>
      </c>
      <c r="AU214" s="240" t="s">
        <v>82</v>
      </c>
      <c r="AV214" s="13" t="s">
        <v>80</v>
      </c>
      <c r="AW214" s="13" t="s">
        <v>33</v>
      </c>
      <c r="AX214" s="13" t="s">
        <v>72</v>
      </c>
      <c r="AY214" s="240" t="s">
        <v>130</v>
      </c>
    </row>
    <row r="215" s="14" customFormat="1">
      <c r="A215" s="14"/>
      <c r="B215" s="241"/>
      <c r="C215" s="242"/>
      <c r="D215" s="232" t="s">
        <v>208</v>
      </c>
      <c r="E215" s="243" t="s">
        <v>19</v>
      </c>
      <c r="F215" s="244" t="s">
        <v>1045</v>
      </c>
      <c r="G215" s="242"/>
      <c r="H215" s="245">
        <v>124.476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1" t="s">
        <v>208</v>
      </c>
      <c r="AU215" s="251" t="s">
        <v>82</v>
      </c>
      <c r="AV215" s="14" t="s">
        <v>82</v>
      </c>
      <c r="AW215" s="14" t="s">
        <v>33</v>
      </c>
      <c r="AX215" s="14" t="s">
        <v>72</v>
      </c>
      <c r="AY215" s="251" t="s">
        <v>130</v>
      </c>
    </row>
    <row r="216" s="14" customFormat="1">
      <c r="A216" s="14"/>
      <c r="B216" s="241"/>
      <c r="C216" s="242"/>
      <c r="D216" s="232" t="s">
        <v>208</v>
      </c>
      <c r="E216" s="243" t="s">
        <v>19</v>
      </c>
      <c r="F216" s="244" t="s">
        <v>1046</v>
      </c>
      <c r="G216" s="242"/>
      <c r="H216" s="245">
        <v>-6.6500000000000004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1" t="s">
        <v>208</v>
      </c>
      <c r="AU216" s="251" t="s">
        <v>82</v>
      </c>
      <c r="AV216" s="14" t="s">
        <v>82</v>
      </c>
      <c r="AW216" s="14" t="s">
        <v>33</v>
      </c>
      <c r="AX216" s="14" t="s">
        <v>72</v>
      </c>
      <c r="AY216" s="251" t="s">
        <v>130</v>
      </c>
    </row>
    <row r="217" s="14" customFormat="1">
      <c r="A217" s="14"/>
      <c r="B217" s="241"/>
      <c r="C217" s="242"/>
      <c r="D217" s="232" t="s">
        <v>208</v>
      </c>
      <c r="E217" s="243" t="s">
        <v>19</v>
      </c>
      <c r="F217" s="244" t="s">
        <v>1047</v>
      </c>
      <c r="G217" s="242"/>
      <c r="H217" s="245">
        <v>-1.1499999999999999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1" t="s">
        <v>208</v>
      </c>
      <c r="AU217" s="251" t="s">
        <v>82</v>
      </c>
      <c r="AV217" s="14" t="s">
        <v>82</v>
      </c>
      <c r="AW217" s="14" t="s">
        <v>33</v>
      </c>
      <c r="AX217" s="14" t="s">
        <v>72</v>
      </c>
      <c r="AY217" s="251" t="s">
        <v>130</v>
      </c>
    </row>
    <row r="218" s="15" customFormat="1">
      <c r="A218" s="15"/>
      <c r="B218" s="252"/>
      <c r="C218" s="253"/>
      <c r="D218" s="232" t="s">
        <v>208</v>
      </c>
      <c r="E218" s="254" t="s">
        <v>19</v>
      </c>
      <c r="F218" s="255" t="s">
        <v>212</v>
      </c>
      <c r="G218" s="253"/>
      <c r="H218" s="256">
        <v>116.676</v>
      </c>
      <c r="I218" s="257"/>
      <c r="J218" s="253"/>
      <c r="K218" s="253"/>
      <c r="L218" s="258"/>
      <c r="M218" s="259"/>
      <c r="N218" s="260"/>
      <c r="O218" s="260"/>
      <c r="P218" s="260"/>
      <c r="Q218" s="260"/>
      <c r="R218" s="260"/>
      <c r="S218" s="260"/>
      <c r="T218" s="26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2" t="s">
        <v>208</v>
      </c>
      <c r="AU218" s="262" t="s">
        <v>82</v>
      </c>
      <c r="AV218" s="15" t="s">
        <v>144</v>
      </c>
      <c r="AW218" s="15" t="s">
        <v>33</v>
      </c>
      <c r="AX218" s="15" t="s">
        <v>80</v>
      </c>
      <c r="AY218" s="262" t="s">
        <v>130</v>
      </c>
    </row>
    <row r="219" s="2" customFormat="1" ht="37.8" customHeight="1">
      <c r="A219" s="41"/>
      <c r="B219" s="42"/>
      <c r="C219" s="199" t="s">
        <v>357</v>
      </c>
      <c r="D219" s="199" t="s">
        <v>131</v>
      </c>
      <c r="E219" s="200" t="s">
        <v>374</v>
      </c>
      <c r="F219" s="201" t="s">
        <v>375</v>
      </c>
      <c r="G219" s="202" t="s">
        <v>199</v>
      </c>
      <c r="H219" s="203">
        <v>29.460000000000001</v>
      </c>
      <c r="I219" s="204"/>
      <c r="J219" s="205">
        <f>ROUND(I219*H219,2)</f>
        <v>0</v>
      </c>
      <c r="K219" s="201" t="s">
        <v>200</v>
      </c>
      <c r="L219" s="47"/>
      <c r="M219" s="206" t="s">
        <v>19</v>
      </c>
      <c r="N219" s="207" t="s">
        <v>43</v>
      </c>
      <c r="O219" s="87"/>
      <c r="P219" s="208">
        <f>O219*H219</f>
        <v>0</v>
      </c>
      <c r="Q219" s="208">
        <v>0.00014999999999999999</v>
      </c>
      <c r="R219" s="208">
        <f>Q219*H219</f>
        <v>0.0044189999999999993</v>
      </c>
      <c r="S219" s="208">
        <v>0</v>
      </c>
      <c r="T219" s="209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0" t="s">
        <v>285</v>
      </c>
      <c r="AT219" s="210" t="s">
        <v>131</v>
      </c>
      <c r="AU219" s="210" t="s">
        <v>82</v>
      </c>
      <c r="AY219" s="20" t="s">
        <v>130</v>
      </c>
      <c r="BE219" s="211">
        <f>IF(N219="základní",J219,0)</f>
        <v>0</v>
      </c>
      <c r="BF219" s="211">
        <f>IF(N219="snížená",J219,0)</f>
        <v>0</v>
      </c>
      <c r="BG219" s="211">
        <f>IF(N219="zákl. přenesená",J219,0)</f>
        <v>0</v>
      </c>
      <c r="BH219" s="211">
        <f>IF(N219="sníž. přenesená",J219,0)</f>
        <v>0</v>
      </c>
      <c r="BI219" s="211">
        <f>IF(N219="nulová",J219,0)</f>
        <v>0</v>
      </c>
      <c r="BJ219" s="20" t="s">
        <v>80</v>
      </c>
      <c r="BK219" s="211">
        <f>ROUND(I219*H219,2)</f>
        <v>0</v>
      </c>
      <c r="BL219" s="20" t="s">
        <v>285</v>
      </c>
      <c r="BM219" s="210" t="s">
        <v>1048</v>
      </c>
    </row>
    <row r="220" s="2" customFormat="1">
      <c r="A220" s="41"/>
      <c r="B220" s="42"/>
      <c r="C220" s="43"/>
      <c r="D220" s="225" t="s">
        <v>202</v>
      </c>
      <c r="E220" s="43"/>
      <c r="F220" s="226" t="s">
        <v>377</v>
      </c>
      <c r="G220" s="43"/>
      <c r="H220" s="43"/>
      <c r="I220" s="227"/>
      <c r="J220" s="43"/>
      <c r="K220" s="43"/>
      <c r="L220" s="47"/>
      <c r="M220" s="228"/>
      <c r="N220" s="229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202</v>
      </c>
      <c r="AU220" s="20" t="s">
        <v>82</v>
      </c>
    </row>
    <row r="221" s="13" customFormat="1">
      <c r="A221" s="13"/>
      <c r="B221" s="230"/>
      <c r="C221" s="231"/>
      <c r="D221" s="232" t="s">
        <v>208</v>
      </c>
      <c r="E221" s="233" t="s">
        <v>19</v>
      </c>
      <c r="F221" s="234" t="s">
        <v>362</v>
      </c>
      <c r="G221" s="231"/>
      <c r="H221" s="233" t="s">
        <v>19</v>
      </c>
      <c r="I221" s="235"/>
      <c r="J221" s="231"/>
      <c r="K221" s="231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208</v>
      </c>
      <c r="AU221" s="240" t="s">
        <v>82</v>
      </c>
      <c r="AV221" s="13" t="s">
        <v>80</v>
      </c>
      <c r="AW221" s="13" t="s">
        <v>33</v>
      </c>
      <c r="AX221" s="13" t="s">
        <v>72</v>
      </c>
      <c r="AY221" s="240" t="s">
        <v>130</v>
      </c>
    </row>
    <row r="222" s="14" customFormat="1">
      <c r="A222" s="14"/>
      <c r="B222" s="241"/>
      <c r="C222" s="242"/>
      <c r="D222" s="232" t="s">
        <v>208</v>
      </c>
      <c r="E222" s="243" t="s">
        <v>19</v>
      </c>
      <c r="F222" s="244" t="s">
        <v>1049</v>
      </c>
      <c r="G222" s="242"/>
      <c r="H222" s="245">
        <v>29.460000000000001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1" t="s">
        <v>208</v>
      </c>
      <c r="AU222" s="251" t="s">
        <v>82</v>
      </c>
      <c r="AV222" s="14" t="s">
        <v>82</v>
      </c>
      <c r="AW222" s="14" t="s">
        <v>33</v>
      </c>
      <c r="AX222" s="14" t="s">
        <v>72</v>
      </c>
      <c r="AY222" s="251" t="s">
        <v>130</v>
      </c>
    </row>
    <row r="223" s="15" customFormat="1">
      <c r="A223" s="15"/>
      <c r="B223" s="252"/>
      <c r="C223" s="253"/>
      <c r="D223" s="232" t="s">
        <v>208</v>
      </c>
      <c r="E223" s="254" t="s">
        <v>19</v>
      </c>
      <c r="F223" s="255" t="s">
        <v>212</v>
      </c>
      <c r="G223" s="253"/>
      <c r="H223" s="256">
        <v>29.460000000000001</v>
      </c>
      <c r="I223" s="257"/>
      <c r="J223" s="253"/>
      <c r="K223" s="253"/>
      <c r="L223" s="258"/>
      <c r="M223" s="259"/>
      <c r="N223" s="260"/>
      <c r="O223" s="260"/>
      <c r="P223" s="260"/>
      <c r="Q223" s="260"/>
      <c r="R223" s="260"/>
      <c r="S223" s="260"/>
      <c r="T223" s="261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2" t="s">
        <v>208</v>
      </c>
      <c r="AU223" s="262" t="s">
        <v>82</v>
      </c>
      <c r="AV223" s="15" t="s">
        <v>144</v>
      </c>
      <c r="AW223" s="15" t="s">
        <v>33</v>
      </c>
      <c r="AX223" s="15" t="s">
        <v>80</v>
      </c>
      <c r="AY223" s="262" t="s">
        <v>130</v>
      </c>
    </row>
    <row r="224" s="2" customFormat="1" ht="21.75" customHeight="1">
      <c r="A224" s="41"/>
      <c r="B224" s="42"/>
      <c r="C224" s="263" t="s">
        <v>366</v>
      </c>
      <c r="D224" s="263" t="s">
        <v>213</v>
      </c>
      <c r="E224" s="264" t="s">
        <v>381</v>
      </c>
      <c r="F224" s="265" t="s">
        <v>382</v>
      </c>
      <c r="G224" s="266" t="s">
        <v>199</v>
      </c>
      <c r="H224" s="267">
        <v>382.91800000000001</v>
      </c>
      <c r="I224" s="268"/>
      <c r="J224" s="269">
        <f>ROUND(I224*H224,2)</f>
        <v>0</v>
      </c>
      <c r="K224" s="265" t="s">
        <v>200</v>
      </c>
      <c r="L224" s="270"/>
      <c r="M224" s="271" t="s">
        <v>19</v>
      </c>
      <c r="N224" s="272" t="s">
        <v>43</v>
      </c>
      <c r="O224" s="87"/>
      <c r="P224" s="208">
        <f>O224*H224</f>
        <v>0</v>
      </c>
      <c r="Q224" s="208">
        <v>0.0022000000000000001</v>
      </c>
      <c r="R224" s="208">
        <f>Q224*H224</f>
        <v>0.84241960000000005</v>
      </c>
      <c r="S224" s="208">
        <v>0</v>
      </c>
      <c r="T224" s="209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0" t="s">
        <v>306</v>
      </c>
      <c r="AT224" s="210" t="s">
        <v>213</v>
      </c>
      <c r="AU224" s="210" t="s">
        <v>82</v>
      </c>
      <c r="AY224" s="20" t="s">
        <v>130</v>
      </c>
      <c r="BE224" s="211">
        <f>IF(N224="základní",J224,0)</f>
        <v>0</v>
      </c>
      <c r="BF224" s="211">
        <f>IF(N224="snížená",J224,0)</f>
        <v>0</v>
      </c>
      <c r="BG224" s="211">
        <f>IF(N224="zákl. přenesená",J224,0)</f>
        <v>0</v>
      </c>
      <c r="BH224" s="211">
        <f>IF(N224="sníž. přenesená",J224,0)</f>
        <v>0</v>
      </c>
      <c r="BI224" s="211">
        <f>IF(N224="nulová",J224,0)</f>
        <v>0</v>
      </c>
      <c r="BJ224" s="20" t="s">
        <v>80</v>
      </c>
      <c r="BK224" s="211">
        <f>ROUND(I224*H224,2)</f>
        <v>0</v>
      </c>
      <c r="BL224" s="20" t="s">
        <v>285</v>
      </c>
      <c r="BM224" s="210" t="s">
        <v>1050</v>
      </c>
    </row>
    <row r="225" s="13" customFormat="1">
      <c r="A225" s="13"/>
      <c r="B225" s="230"/>
      <c r="C225" s="231"/>
      <c r="D225" s="232" t="s">
        <v>208</v>
      </c>
      <c r="E225" s="233" t="s">
        <v>19</v>
      </c>
      <c r="F225" s="234" t="s">
        <v>217</v>
      </c>
      <c r="G225" s="231"/>
      <c r="H225" s="233" t="s">
        <v>19</v>
      </c>
      <c r="I225" s="235"/>
      <c r="J225" s="231"/>
      <c r="K225" s="231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208</v>
      </c>
      <c r="AU225" s="240" t="s">
        <v>82</v>
      </c>
      <c r="AV225" s="13" t="s">
        <v>80</v>
      </c>
      <c r="AW225" s="13" t="s">
        <v>33</v>
      </c>
      <c r="AX225" s="13" t="s">
        <v>72</v>
      </c>
      <c r="AY225" s="240" t="s">
        <v>130</v>
      </c>
    </row>
    <row r="226" s="14" customFormat="1">
      <c r="A226" s="14"/>
      <c r="B226" s="241"/>
      <c r="C226" s="242"/>
      <c r="D226" s="232" t="s">
        <v>208</v>
      </c>
      <c r="E226" s="243" t="s">
        <v>19</v>
      </c>
      <c r="F226" s="244" t="s">
        <v>1051</v>
      </c>
      <c r="G226" s="242"/>
      <c r="H226" s="245">
        <v>236.17699999999999</v>
      </c>
      <c r="I226" s="246"/>
      <c r="J226" s="242"/>
      <c r="K226" s="242"/>
      <c r="L226" s="247"/>
      <c r="M226" s="248"/>
      <c r="N226" s="249"/>
      <c r="O226" s="249"/>
      <c r="P226" s="249"/>
      <c r="Q226" s="249"/>
      <c r="R226" s="249"/>
      <c r="S226" s="249"/>
      <c r="T226" s="25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1" t="s">
        <v>208</v>
      </c>
      <c r="AU226" s="251" t="s">
        <v>82</v>
      </c>
      <c r="AV226" s="14" t="s">
        <v>82</v>
      </c>
      <c r="AW226" s="14" t="s">
        <v>33</v>
      </c>
      <c r="AX226" s="14" t="s">
        <v>72</v>
      </c>
      <c r="AY226" s="251" t="s">
        <v>130</v>
      </c>
    </row>
    <row r="227" s="14" customFormat="1">
      <c r="A227" s="14"/>
      <c r="B227" s="241"/>
      <c r="C227" s="242"/>
      <c r="D227" s="232" t="s">
        <v>208</v>
      </c>
      <c r="E227" s="243" t="s">
        <v>19</v>
      </c>
      <c r="F227" s="244" t="s">
        <v>1052</v>
      </c>
      <c r="G227" s="242"/>
      <c r="H227" s="245">
        <v>92.367000000000004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1" t="s">
        <v>208</v>
      </c>
      <c r="AU227" s="251" t="s">
        <v>82</v>
      </c>
      <c r="AV227" s="14" t="s">
        <v>82</v>
      </c>
      <c r="AW227" s="14" t="s">
        <v>33</v>
      </c>
      <c r="AX227" s="14" t="s">
        <v>72</v>
      </c>
      <c r="AY227" s="251" t="s">
        <v>130</v>
      </c>
    </row>
    <row r="228" s="15" customFormat="1">
      <c r="A228" s="15"/>
      <c r="B228" s="252"/>
      <c r="C228" s="253"/>
      <c r="D228" s="232" t="s">
        <v>208</v>
      </c>
      <c r="E228" s="254" t="s">
        <v>19</v>
      </c>
      <c r="F228" s="255" t="s">
        <v>212</v>
      </c>
      <c r="G228" s="253"/>
      <c r="H228" s="256">
        <v>328.54399999999998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2" t="s">
        <v>208</v>
      </c>
      <c r="AU228" s="262" t="s">
        <v>82</v>
      </c>
      <c r="AV228" s="15" t="s">
        <v>144</v>
      </c>
      <c r="AW228" s="15" t="s">
        <v>33</v>
      </c>
      <c r="AX228" s="15" t="s">
        <v>80</v>
      </c>
      <c r="AY228" s="262" t="s">
        <v>130</v>
      </c>
    </row>
    <row r="229" s="14" customFormat="1">
      <c r="A229" s="14"/>
      <c r="B229" s="241"/>
      <c r="C229" s="242"/>
      <c r="D229" s="232" t="s">
        <v>208</v>
      </c>
      <c r="E229" s="242"/>
      <c r="F229" s="244" t="s">
        <v>1053</v>
      </c>
      <c r="G229" s="242"/>
      <c r="H229" s="245">
        <v>382.91800000000001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1" t="s">
        <v>208</v>
      </c>
      <c r="AU229" s="251" t="s">
        <v>82</v>
      </c>
      <c r="AV229" s="14" t="s">
        <v>82</v>
      </c>
      <c r="AW229" s="14" t="s">
        <v>4</v>
      </c>
      <c r="AX229" s="14" t="s">
        <v>80</v>
      </c>
      <c r="AY229" s="251" t="s">
        <v>130</v>
      </c>
    </row>
    <row r="230" s="2" customFormat="1" ht="21.75" customHeight="1">
      <c r="A230" s="41"/>
      <c r="B230" s="42"/>
      <c r="C230" s="199" t="s">
        <v>373</v>
      </c>
      <c r="D230" s="199" t="s">
        <v>131</v>
      </c>
      <c r="E230" s="200" t="s">
        <v>390</v>
      </c>
      <c r="F230" s="201" t="s">
        <v>391</v>
      </c>
      <c r="G230" s="202" t="s">
        <v>199</v>
      </c>
      <c r="H230" s="203">
        <v>237.602</v>
      </c>
      <c r="I230" s="204"/>
      <c r="J230" s="205">
        <f>ROUND(I230*H230,2)</f>
        <v>0</v>
      </c>
      <c r="K230" s="201" t="s">
        <v>200</v>
      </c>
      <c r="L230" s="47"/>
      <c r="M230" s="206" t="s">
        <v>19</v>
      </c>
      <c r="N230" s="207" t="s">
        <v>43</v>
      </c>
      <c r="O230" s="87"/>
      <c r="P230" s="208">
        <f>O230*H230</f>
        <v>0</v>
      </c>
      <c r="Q230" s="208">
        <v>0</v>
      </c>
      <c r="R230" s="208">
        <f>Q230*H230</f>
        <v>0</v>
      </c>
      <c r="S230" s="208">
        <v>0</v>
      </c>
      <c r="T230" s="209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0" t="s">
        <v>285</v>
      </c>
      <c r="AT230" s="210" t="s">
        <v>131</v>
      </c>
      <c r="AU230" s="210" t="s">
        <v>82</v>
      </c>
      <c r="AY230" s="20" t="s">
        <v>130</v>
      </c>
      <c r="BE230" s="211">
        <f>IF(N230="základní",J230,0)</f>
        <v>0</v>
      </c>
      <c r="BF230" s="211">
        <f>IF(N230="snížená",J230,0)</f>
        <v>0</v>
      </c>
      <c r="BG230" s="211">
        <f>IF(N230="zákl. přenesená",J230,0)</f>
        <v>0</v>
      </c>
      <c r="BH230" s="211">
        <f>IF(N230="sníž. přenesená",J230,0)</f>
        <v>0</v>
      </c>
      <c r="BI230" s="211">
        <f>IF(N230="nulová",J230,0)</f>
        <v>0</v>
      </c>
      <c r="BJ230" s="20" t="s">
        <v>80</v>
      </c>
      <c r="BK230" s="211">
        <f>ROUND(I230*H230,2)</f>
        <v>0</v>
      </c>
      <c r="BL230" s="20" t="s">
        <v>285</v>
      </c>
      <c r="BM230" s="210" t="s">
        <v>1054</v>
      </c>
    </row>
    <row r="231" s="2" customFormat="1">
      <c r="A231" s="41"/>
      <c r="B231" s="42"/>
      <c r="C231" s="43"/>
      <c r="D231" s="225" t="s">
        <v>202</v>
      </c>
      <c r="E231" s="43"/>
      <c r="F231" s="226" t="s">
        <v>393</v>
      </c>
      <c r="G231" s="43"/>
      <c r="H231" s="43"/>
      <c r="I231" s="227"/>
      <c r="J231" s="43"/>
      <c r="K231" s="43"/>
      <c r="L231" s="47"/>
      <c r="M231" s="228"/>
      <c r="N231" s="229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202</v>
      </c>
      <c r="AU231" s="20" t="s">
        <v>82</v>
      </c>
    </row>
    <row r="232" s="13" customFormat="1">
      <c r="A232" s="13"/>
      <c r="B232" s="230"/>
      <c r="C232" s="231"/>
      <c r="D232" s="232" t="s">
        <v>208</v>
      </c>
      <c r="E232" s="233" t="s">
        <v>19</v>
      </c>
      <c r="F232" s="234" t="s">
        <v>294</v>
      </c>
      <c r="G232" s="231"/>
      <c r="H232" s="233" t="s">
        <v>19</v>
      </c>
      <c r="I232" s="235"/>
      <c r="J232" s="231"/>
      <c r="K232" s="231"/>
      <c r="L232" s="236"/>
      <c r="M232" s="237"/>
      <c r="N232" s="238"/>
      <c r="O232" s="238"/>
      <c r="P232" s="238"/>
      <c r="Q232" s="238"/>
      <c r="R232" s="238"/>
      <c r="S232" s="238"/>
      <c r="T232" s="23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0" t="s">
        <v>208</v>
      </c>
      <c r="AU232" s="240" t="s">
        <v>82</v>
      </c>
      <c r="AV232" s="13" t="s">
        <v>80</v>
      </c>
      <c r="AW232" s="13" t="s">
        <v>33</v>
      </c>
      <c r="AX232" s="13" t="s">
        <v>72</v>
      </c>
      <c r="AY232" s="240" t="s">
        <v>130</v>
      </c>
    </row>
    <row r="233" s="14" customFormat="1">
      <c r="A233" s="14"/>
      <c r="B233" s="241"/>
      <c r="C233" s="242"/>
      <c r="D233" s="232" t="s">
        <v>208</v>
      </c>
      <c r="E233" s="243" t="s">
        <v>19</v>
      </c>
      <c r="F233" s="244" t="s">
        <v>1021</v>
      </c>
      <c r="G233" s="242"/>
      <c r="H233" s="245">
        <v>237.602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1" t="s">
        <v>208</v>
      </c>
      <c r="AU233" s="251" t="s">
        <v>82</v>
      </c>
      <c r="AV233" s="14" t="s">
        <v>82</v>
      </c>
      <c r="AW233" s="14" t="s">
        <v>33</v>
      </c>
      <c r="AX233" s="14" t="s">
        <v>72</v>
      </c>
      <c r="AY233" s="251" t="s">
        <v>130</v>
      </c>
    </row>
    <row r="234" s="15" customFormat="1">
      <c r="A234" s="15"/>
      <c r="B234" s="252"/>
      <c r="C234" s="253"/>
      <c r="D234" s="232" t="s">
        <v>208</v>
      </c>
      <c r="E234" s="254" t="s">
        <v>19</v>
      </c>
      <c r="F234" s="255" t="s">
        <v>212</v>
      </c>
      <c r="G234" s="253"/>
      <c r="H234" s="256">
        <v>237.602</v>
      </c>
      <c r="I234" s="257"/>
      <c r="J234" s="253"/>
      <c r="K234" s="253"/>
      <c r="L234" s="258"/>
      <c r="M234" s="259"/>
      <c r="N234" s="260"/>
      <c r="O234" s="260"/>
      <c r="P234" s="260"/>
      <c r="Q234" s="260"/>
      <c r="R234" s="260"/>
      <c r="S234" s="260"/>
      <c r="T234" s="261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2" t="s">
        <v>208</v>
      </c>
      <c r="AU234" s="262" t="s">
        <v>82</v>
      </c>
      <c r="AV234" s="15" t="s">
        <v>144</v>
      </c>
      <c r="AW234" s="15" t="s">
        <v>33</v>
      </c>
      <c r="AX234" s="15" t="s">
        <v>80</v>
      </c>
      <c r="AY234" s="262" t="s">
        <v>130</v>
      </c>
    </row>
    <row r="235" s="2" customFormat="1" ht="21.75" customHeight="1">
      <c r="A235" s="41"/>
      <c r="B235" s="42"/>
      <c r="C235" s="263" t="s">
        <v>380</v>
      </c>
      <c r="D235" s="263" t="s">
        <v>213</v>
      </c>
      <c r="E235" s="264" t="s">
        <v>396</v>
      </c>
      <c r="F235" s="265" t="s">
        <v>397</v>
      </c>
      <c r="G235" s="266" t="s">
        <v>199</v>
      </c>
      <c r="H235" s="267">
        <v>356.62</v>
      </c>
      <c r="I235" s="268"/>
      <c r="J235" s="269">
        <f>ROUND(I235*H235,2)</f>
        <v>0</v>
      </c>
      <c r="K235" s="265" t="s">
        <v>19</v>
      </c>
      <c r="L235" s="270"/>
      <c r="M235" s="271" t="s">
        <v>19</v>
      </c>
      <c r="N235" s="272" t="s">
        <v>43</v>
      </c>
      <c r="O235" s="87"/>
      <c r="P235" s="208">
        <f>O235*H235</f>
        <v>0</v>
      </c>
      <c r="Q235" s="208">
        <v>0.00010000000000000001</v>
      </c>
      <c r="R235" s="208">
        <f>Q235*H235</f>
        <v>0.035661999999999999</v>
      </c>
      <c r="S235" s="208">
        <v>0</v>
      </c>
      <c r="T235" s="209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0" t="s">
        <v>306</v>
      </c>
      <c r="AT235" s="210" t="s">
        <v>213</v>
      </c>
      <c r="AU235" s="210" t="s">
        <v>82</v>
      </c>
      <c r="AY235" s="20" t="s">
        <v>130</v>
      </c>
      <c r="BE235" s="211">
        <f>IF(N235="základní",J235,0)</f>
        <v>0</v>
      </c>
      <c r="BF235" s="211">
        <f>IF(N235="snížená",J235,0)</f>
        <v>0</v>
      </c>
      <c r="BG235" s="211">
        <f>IF(N235="zákl. přenesená",J235,0)</f>
        <v>0</v>
      </c>
      <c r="BH235" s="211">
        <f>IF(N235="sníž. přenesená",J235,0)</f>
        <v>0</v>
      </c>
      <c r="BI235" s="211">
        <f>IF(N235="nulová",J235,0)</f>
        <v>0</v>
      </c>
      <c r="BJ235" s="20" t="s">
        <v>80</v>
      </c>
      <c r="BK235" s="211">
        <f>ROUND(I235*H235,2)</f>
        <v>0</v>
      </c>
      <c r="BL235" s="20" t="s">
        <v>285</v>
      </c>
      <c r="BM235" s="210" t="s">
        <v>1055</v>
      </c>
    </row>
    <row r="236" s="13" customFormat="1">
      <c r="A236" s="13"/>
      <c r="B236" s="230"/>
      <c r="C236" s="231"/>
      <c r="D236" s="232" t="s">
        <v>208</v>
      </c>
      <c r="E236" s="233" t="s">
        <v>19</v>
      </c>
      <c r="F236" s="234" t="s">
        <v>217</v>
      </c>
      <c r="G236" s="231"/>
      <c r="H236" s="233" t="s">
        <v>19</v>
      </c>
      <c r="I236" s="235"/>
      <c r="J236" s="231"/>
      <c r="K236" s="231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208</v>
      </c>
      <c r="AU236" s="240" t="s">
        <v>82</v>
      </c>
      <c r="AV236" s="13" t="s">
        <v>80</v>
      </c>
      <c r="AW236" s="13" t="s">
        <v>33</v>
      </c>
      <c r="AX236" s="13" t="s">
        <v>72</v>
      </c>
      <c r="AY236" s="240" t="s">
        <v>130</v>
      </c>
    </row>
    <row r="237" s="14" customFormat="1">
      <c r="A237" s="14"/>
      <c r="B237" s="241"/>
      <c r="C237" s="242"/>
      <c r="D237" s="232" t="s">
        <v>208</v>
      </c>
      <c r="E237" s="243" t="s">
        <v>19</v>
      </c>
      <c r="F237" s="244" t="s">
        <v>1056</v>
      </c>
      <c r="G237" s="242"/>
      <c r="H237" s="245">
        <v>237.602</v>
      </c>
      <c r="I237" s="246"/>
      <c r="J237" s="242"/>
      <c r="K237" s="242"/>
      <c r="L237" s="247"/>
      <c r="M237" s="248"/>
      <c r="N237" s="249"/>
      <c r="O237" s="249"/>
      <c r="P237" s="249"/>
      <c r="Q237" s="249"/>
      <c r="R237" s="249"/>
      <c r="S237" s="249"/>
      <c r="T237" s="25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1" t="s">
        <v>208</v>
      </c>
      <c r="AU237" s="251" t="s">
        <v>82</v>
      </c>
      <c r="AV237" s="14" t="s">
        <v>82</v>
      </c>
      <c r="AW237" s="14" t="s">
        <v>33</v>
      </c>
      <c r="AX237" s="14" t="s">
        <v>72</v>
      </c>
      <c r="AY237" s="251" t="s">
        <v>130</v>
      </c>
    </row>
    <row r="238" s="14" customFormat="1">
      <c r="A238" s="14"/>
      <c r="B238" s="241"/>
      <c r="C238" s="242"/>
      <c r="D238" s="232" t="s">
        <v>208</v>
      </c>
      <c r="E238" s="243" t="s">
        <v>19</v>
      </c>
      <c r="F238" s="244" t="s">
        <v>1057</v>
      </c>
      <c r="G238" s="242"/>
      <c r="H238" s="245">
        <v>86.597999999999999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1" t="s">
        <v>208</v>
      </c>
      <c r="AU238" s="251" t="s">
        <v>82</v>
      </c>
      <c r="AV238" s="14" t="s">
        <v>82</v>
      </c>
      <c r="AW238" s="14" t="s">
        <v>33</v>
      </c>
      <c r="AX238" s="14" t="s">
        <v>72</v>
      </c>
      <c r="AY238" s="251" t="s">
        <v>130</v>
      </c>
    </row>
    <row r="239" s="15" customFormat="1">
      <c r="A239" s="15"/>
      <c r="B239" s="252"/>
      <c r="C239" s="253"/>
      <c r="D239" s="232" t="s">
        <v>208</v>
      </c>
      <c r="E239" s="254" t="s">
        <v>19</v>
      </c>
      <c r="F239" s="255" t="s">
        <v>212</v>
      </c>
      <c r="G239" s="253"/>
      <c r="H239" s="256">
        <v>324.19999999999999</v>
      </c>
      <c r="I239" s="257"/>
      <c r="J239" s="253"/>
      <c r="K239" s="253"/>
      <c r="L239" s="258"/>
      <c r="M239" s="259"/>
      <c r="N239" s="260"/>
      <c r="O239" s="260"/>
      <c r="P239" s="260"/>
      <c r="Q239" s="260"/>
      <c r="R239" s="260"/>
      <c r="S239" s="260"/>
      <c r="T239" s="261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2" t="s">
        <v>208</v>
      </c>
      <c r="AU239" s="262" t="s">
        <v>82</v>
      </c>
      <c r="AV239" s="15" t="s">
        <v>144</v>
      </c>
      <c r="AW239" s="15" t="s">
        <v>33</v>
      </c>
      <c r="AX239" s="15" t="s">
        <v>80</v>
      </c>
      <c r="AY239" s="262" t="s">
        <v>130</v>
      </c>
    </row>
    <row r="240" s="14" customFormat="1">
      <c r="A240" s="14"/>
      <c r="B240" s="241"/>
      <c r="C240" s="242"/>
      <c r="D240" s="232" t="s">
        <v>208</v>
      </c>
      <c r="E240" s="242"/>
      <c r="F240" s="244" t="s">
        <v>1058</v>
      </c>
      <c r="G240" s="242"/>
      <c r="H240" s="245">
        <v>356.62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1" t="s">
        <v>208</v>
      </c>
      <c r="AU240" s="251" t="s">
        <v>82</v>
      </c>
      <c r="AV240" s="14" t="s">
        <v>82</v>
      </c>
      <c r="AW240" s="14" t="s">
        <v>4</v>
      </c>
      <c r="AX240" s="14" t="s">
        <v>80</v>
      </c>
      <c r="AY240" s="251" t="s">
        <v>130</v>
      </c>
    </row>
    <row r="241" s="2" customFormat="1" ht="16.5" customHeight="1">
      <c r="A241" s="41"/>
      <c r="B241" s="42"/>
      <c r="C241" s="199" t="s">
        <v>389</v>
      </c>
      <c r="D241" s="199" t="s">
        <v>131</v>
      </c>
      <c r="E241" s="200" t="s">
        <v>402</v>
      </c>
      <c r="F241" s="201" t="s">
        <v>403</v>
      </c>
      <c r="G241" s="202" t="s">
        <v>328</v>
      </c>
      <c r="H241" s="203">
        <v>50.729999999999997</v>
      </c>
      <c r="I241" s="204"/>
      <c r="J241" s="205">
        <f>ROUND(I241*H241,2)</f>
        <v>0</v>
      </c>
      <c r="K241" s="201" t="s">
        <v>200</v>
      </c>
      <c r="L241" s="47"/>
      <c r="M241" s="206" t="s">
        <v>19</v>
      </c>
      <c r="N241" s="207" t="s">
        <v>43</v>
      </c>
      <c r="O241" s="87"/>
      <c r="P241" s="208">
        <f>O241*H241</f>
        <v>0</v>
      </c>
      <c r="Q241" s="208">
        <v>0.00032000000000000003</v>
      </c>
      <c r="R241" s="208">
        <f>Q241*H241</f>
        <v>0.016233600000000001</v>
      </c>
      <c r="S241" s="208">
        <v>0</v>
      </c>
      <c r="T241" s="209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0" t="s">
        <v>285</v>
      </c>
      <c r="AT241" s="210" t="s">
        <v>131</v>
      </c>
      <c r="AU241" s="210" t="s">
        <v>82</v>
      </c>
      <c r="AY241" s="20" t="s">
        <v>130</v>
      </c>
      <c r="BE241" s="211">
        <f>IF(N241="základní",J241,0)</f>
        <v>0</v>
      </c>
      <c r="BF241" s="211">
        <f>IF(N241="snížená",J241,0)</f>
        <v>0</v>
      </c>
      <c r="BG241" s="211">
        <f>IF(N241="zákl. přenesená",J241,0)</f>
        <v>0</v>
      </c>
      <c r="BH241" s="211">
        <f>IF(N241="sníž. přenesená",J241,0)</f>
        <v>0</v>
      </c>
      <c r="BI241" s="211">
        <f>IF(N241="nulová",J241,0)</f>
        <v>0</v>
      </c>
      <c r="BJ241" s="20" t="s">
        <v>80</v>
      </c>
      <c r="BK241" s="211">
        <f>ROUND(I241*H241,2)</f>
        <v>0</v>
      </c>
      <c r="BL241" s="20" t="s">
        <v>285</v>
      </c>
      <c r="BM241" s="210" t="s">
        <v>1059</v>
      </c>
    </row>
    <row r="242" s="2" customFormat="1">
      <c r="A242" s="41"/>
      <c r="B242" s="42"/>
      <c r="C242" s="43"/>
      <c r="D242" s="225" t="s">
        <v>202</v>
      </c>
      <c r="E242" s="43"/>
      <c r="F242" s="226" t="s">
        <v>405</v>
      </c>
      <c r="G242" s="43"/>
      <c r="H242" s="43"/>
      <c r="I242" s="227"/>
      <c r="J242" s="43"/>
      <c r="K242" s="43"/>
      <c r="L242" s="47"/>
      <c r="M242" s="228"/>
      <c r="N242" s="229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202</v>
      </c>
      <c r="AU242" s="20" t="s">
        <v>82</v>
      </c>
    </row>
    <row r="243" s="13" customFormat="1">
      <c r="A243" s="13"/>
      <c r="B243" s="230"/>
      <c r="C243" s="231"/>
      <c r="D243" s="232" t="s">
        <v>208</v>
      </c>
      <c r="E243" s="233" t="s">
        <v>19</v>
      </c>
      <c r="F243" s="234" t="s">
        <v>294</v>
      </c>
      <c r="G243" s="231"/>
      <c r="H243" s="233" t="s">
        <v>19</v>
      </c>
      <c r="I243" s="235"/>
      <c r="J243" s="231"/>
      <c r="K243" s="231"/>
      <c r="L243" s="236"/>
      <c r="M243" s="237"/>
      <c r="N243" s="238"/>
      <c r="O243" s="238"/>
      <c r="P243" s="238"/>
      <c r="Q243" s="238"/>
      <c r="R243" s="238"/>
      <c r="S243" s="238"/>
      <c r="T243" s="23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0" t="s">
        <v>208</v>
      </c>
      <c r="AU243" s="240" t="s">
        <v>82</v>
      </c>
      <c r="AV243" s="13" t="s">
        <v>80</v>
      </c>
      <c r="AW243" s="13" t="s">
        <v>33</v>
      </c>
      <c r="AX243" s="13" t="s">
        <v>72</v>
      </c>
      <c r="AY243" s="240" t="s">
        <v>130</v>
      </c>
    </row>
    <row r="244" s="14" customFormat="1">
      <c r="A244" s="14"/>
      <c r="B244" s="241"/>
      <c r="C244" s="242"/>
      <c r="D244" s="232" t="s">
        <v>208</v>
      </c>
      <c r="E244" s="243" t="s">
        <v>19</v>
      </c>
      <c r="F244" s="244" t="s">
        <v>1060</v>
      </c>
      <c r="G244" s="242"/>
      <c r="H244" s="245">
        <v>43.899999999999999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1" t="s">
        <v>208</v>
      </c>
      <c r="AU244" s="251" t="s">
        <v>82</v>
      </c>
      <c r="AV244" s="14" t="s">
        <v>82</v>
      </c>
      <c r="AW244" s="14" t="s">
        <v>33</v>
      </c>
      <c r="AX244" s="14" t="s">
        <v>72</v>
      </c>
      <c r="AY244" s="251" t="s">
        <v>130</v>
      </c>
    </row>
    <row r="245" s="14" customFormat="1">
      <c r="A245" s="14"/>
      <c r="B245" s="241"/>
      <c r="C245" s="242"/>
      <c r="D245" s="232" t="s">
        <v>208</v>
      </c>
      <c r="E245" s="243" t="s">
        <v>19</v>
      </c>
      <c r="F245" s="244" t="s">
        <v>1061</v>
      </c>
      <c r="G245" s="242"/>
      <c r="H245" s="245">
        <v>6.8300000000000001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1" t="s">
        <v>208</v>
      </c>
      <c r="AU245" s="251" t="s">
        <v>82</v>
      </c>
      <c r="AV245" s="14" t="s">
        <v>82</v>
      </c>
      <c r="AW245" s="14" t="s">
        <v>33</v>
      </c>
      <c r="AX245" s="14" t="s">
        <v>72</v>
      </c>
      <c r="AY245" s="251" t="s">
        <v>130</v>
      </c>
    </row>
    <row r="246" s="15" customFormat="1">
      <c r="A246" s="15"/>
      <c r="B246" s="252"/>
      <c r="C246" s="253"/>
      <c r="D246" s="232" t="s">
        <v>208</v>
      </c>
      <c r="E246" s="254" t="s">
        <v>19</v>
      </c>
      <c r="F246" s="255" t="s">
        <v>212</v>
      </c>
      <c r="G246" s="253"/>
      <c r="H246" s="256">
        <v>50.729999999999997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2" t="s">
        <v>208</v>
      </c>
      <c r="AU246" s="262" t="s">
        <v>82</v>
      </c>
      <c r="AV246" s="15" t="s">
        <v>144</v>
      </c>
      <c r="AW246" s="15" t="s">
        <v>33</v>
      </c>
      <c r="AX246" s="15" t="s">
        <v>80</v>
      </c>
      <c r="AY246" s="262" t="s">
        <v>130</v>
      </c>
    </row>
    <row r="247" s="2" customFormat="1" ht="16.5" customHeight="1">
      <c r="A247" s="41"/>
      <c r="B247" s="42"/>
      <c r="C247" s="199" t="s">
        <v>395</v>
      </c>
      <c r="D247" s="199" t="s">
        <v>131</v>
      </c>
      <c r="E247" s="200" t="s">
        <v>914</v>
      </c>
      <c r="F247" s="201" t="s">
        <v>915</v>
      </c>
      <c r="G247" s="202" t="s">
        <v>328</v>
      </c>
      <c r="H247" s="203">
        <v>6.8300000000000001</v>
      </c>
      <c r="I247" s="204"/>
      <c r="J247" s="205">
        <f>ROUND(I247*H247,2)</f>
        <v>0</v>
      </c>
      <c r="K247" s="201" t="s">
        <v>200</v>
      </c>
      <c r="L247" s="47"/>
      <c r="M247" s="206" t="s">
        <v>19</v>
      </c>
      <c r="N247" s="207" t="s">
        <v>43</v>
      </c>
      <c r="O247" s="87"/>
      <c r="P247" s="208">
        <f>O247*H247</f>
        <v>0</v>
      </c>
      <c r="Q247" s="208">
        <v>0.00046999999999999999</v>
      </c>
      <c r="R247" s="208">
        <f>Q247*H247</f>
        <v>0.0032101</v>
      </c>
      <c r="S247" s="208">
        <v>0</v>
      </c>
      <c r="T247" s="209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0" t="s">
        <v>285</v>
      </c>
      <c r="AT247" s="210" t="s">
        <v>131</v>
      </c>
      <c r="AU247" s="210" t="s">
        <v>82</v>
      </c>
      <c r="AY247" s="20" t="s">
        <v>130</v>
      </c>
      <c r="BE247" s="211">
        <f>IF(N247="základní",J247,0)</f>
        <v>0</v>
      </c>
      <c r="BF247" s="211">
        <f>IF(N247="snížená",J247,0)</f>
        <v>0</v>
      </c>
      <c r="BG247" s="211">
        <f>IF(N247="zákl. přenesená",J247,0)</f>
        <v>0</v>
      </c>
      <c r="BH247" s="211">
        <f>IF(N247="sníž. přenesená",J247,0)</f>
        <v>0</v>
      </c>
      <c r="BI247" s="211">
        <f>IF(N247="nulová",J247,0)</f>
        <v>0</v>
      </c>
      <c r="BJ247" s="20" t="s">
        <v>80</v>
      </c>
      <c r="BK247" s="211">
        <f>ROUND(I247*H247,2)</f>
        <v>0</v>
      </c>
      <c r="BL247" s="20" t="s">
        <v>285</v>
      </c>
      <c r="BM247" s="210" t="s">
        <v>1062</v>
      </c>
    </row>
    <row r="248" s="2" customFormat="1">
      <c r="A248" s="41"/>
      <c r="B248" s="42"/>
      <c r="C248" s="43"/>
      <c r="D248" s="225" t="s">
        <v>202</v>
      </c>
      <c r="E248" s="43"/>
      <c r="F248" s="226" t="s">
        <v>917</v>
      </c>
      <c r="G248" s="43"/>
      <c r="H248" s="43"/>
      <c r="I248" s="227"/>
      <c r="J248" s="43"/>
      <c r="K248" s="43"/>
      <c r="L248" s="47"/>
      <c r="M248" s="228"/>
      <c r="N248" s="229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202</v>
      </c>
      <c r="AU248" s="20" t="s">
        <v>82</v>
      </c>
    </row>
    <row r="249" s="13" customFormat="1">
      <c r="A249" s="13"/>
      <c r="B249" s="230"/>
      <c r="C249" s="231"/>
      <c r="D249" s="232" t="s">
        <v>208</v>
      </c>
      <c r="E249" s="233" t="s">
        <v>19</v>
      </c>
      <c r="F249" s="234" t="s">
        <v>294</v>
      </c>
      <c r="G249" s="231"/>
      <c r="H249" s="233" t="s">
        <v>19</v>
      </c>
      <c r="I249" s="235"/>
      <c r="J249" s="231"/>
      <c r="K249" s="231"/>
      <c r="L249" s="236"/>
      <c r="M249" s="237"/>
      <c r="N249" s="238"/>
      <c r="O249" s="238"/>
      <c r="P249" s="238"/>
      <c r="Q249" s="238"/>
      <c r="R249" s="238"/>
      <c r="S249" s="238"/>
      <c r="T249" s="23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0" t="s">
        <v>208</v>
      </c>
      <c r="AU249" s="240" t="s">
        <v>82</v>
      </c>
      <c r="AV249" s="13" t="s">
        <v>80</v>
      </c>
      <c r="AW249" s="13" t="s">
        <v>33</v>
      </c>
      <c r="AX249" s="13" t="s">
        <v>72</v>
      </c>
      <c r="AY249" s="240" t="s">
        <v>130</v>
      </c>
    </row>
    <row r="250" s="14" customFormat="1">
      <c r="A250" s="14"/>
      <c r="B250" s="241"/>
      <c r="C250" s="242"/>
      <c r="D250" s="232" t="s">
        <v>208</v>
      </c>
      <c r="E250" s="243" t="s">
        <v>19</v>
      </c>
      <c r="F250" s="244" t="s">
        <v>1061</v>
      </c>
      <c r="G250" s="242"/>
      <c r="H250" s="245">
        <v>6.8300000000000001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1" t="s">
        <v>208</v>
      </c>
      <c r="AU250" s="251" t="s">
        <v>82</v>
      </c>
      <c r="AV250" s="14" t="s">
        <v>82</v>
      </c>
      <c r="AW250" s="14" t="s">
        <v>33</v>
      </c>
      <c r="AX250" s="14" t="s">
        <v>72</v>
      </c>
      <c r="AY250" s="251" t="s">
        <v>130</v>
      </c>
    </row>
    <row r="251" s="15" customFormat="1">
      <c r="A251" s="15"/>
      <c r="B251" s="252"/>
      <c r="C251" s="253"/>
      <c r="D251" s="232" t="s">
        <v>208</v>
      </c>
      <c r="E251" s="254" t="s">
        <v>19</v>
      </c>
      <c r="F251" s="255" t="s">
        <v>212</v>
      </c>
      <c r="G251" s="253"/>
      <c r="H251" s="256">
        <v>6.8300000000000001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2" t="s">
        <v>208</v>
      </c>
      <c r="AU251" s="262" t="s">
        <v>82</v>
      </c>
      <c r="AV251" s="15" t="s">
        <v>144</v>
      </c>
      <c r="AW251" s="15" t="s">
        <v>33</v>
      </c>
      <c r="AX251" s="15" t="s">
        <v>80</v>
      </c>
      <c r="AY251" s="262" t="s">
        <v>130</v>
      </c>
    </row>
    <row r="252" s="2" customFormat="1" ht="24.15" customHeight="1">
      <c r="A252" s="41"/>
      <c r="B252" s="42"/>
      <c r="C252" s="263" t="s">
        <v>306</v>
      </c>
      <c r="D252" s="263" t="s">
        <v>213</v>
      </c>
      <c r="E252" s="264" t="s">
        <v>319</v>
      </c>
      <c r="F252" s="265" t="s">
        <v>320</v>
      </c>
      <c r="G252" s="266" t="s">
        <v>199</v>
      </c>
      <c r="H252" s="267">
        <v>15.829000000000001</v>
      </c>
      <c r="I252" s="268"/>
      <c r="J252" s="269">
        <f>ROUND(I252*H252,2)</f>
        <v>0</v>
      </c>
      <c r="K252" s="265" t="s">
        <v>200</v>
      </c>
      <c r="L252" s="270"/>
      <c r="M252" s="271" t="s">
        <v>19</v>
      </c>
      <c r="N252" s="272" t="s">
        <v>43</v>
      </c>
      <c r="O252" s="87"/>
      <c r="P252" s="208">
        <f>O252*H252</f>
        <v>0</v>
      </c>
      <c r="Q252" s="208">
        <v>0.0054000000000000003</v>
      </c>
      <c r="R252" s="208">
        <f>Q252*H252</f>
        <v>0.085476600000000014</v>
      </c>
      <c r="S252" s="208">
        <v>0</v>
      </c>
      <c r="T252" s="209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0" t="s">
        <v>306</v>
      </c>
      <c r="AT252" s="210" t="s">
        <v>213</v>
      </c>
      <c r="AU252" s="210" t="s">
        <v>82</v>
      </c>
      <c r="AY252" s="20" t="s">
        <v>130</v>
      </c>
      <c r="BE252" s="211">
        <f>IF(N252="základní",J252,0)</f>
        <v>0</v>
      </c>
      <c r="BF252" s="211">
        <f>IF(N252="snížená",J252,0)</f>
        <v>0</v>
      </c>
      <c r="BG252" s="211">
        <f>IF(N252="zákl. přenesená",J252,0)</f>
        <v>0</v>
      </c>
      <c r="BH252" s="211">
        <f>IF(N252="sníž. přenesená",J252,0)</f>
        <v>0</v>
      </c>
      <c r="BI252" s="211">
        <f>IF(N252="nulová",J252,0)</f>
        <v>0</v>
      </c>
      <c r="BJ252" s="20" t="s">
        <v>80</v>
      </c>
      <c r="BK252" s="211">
        <f>ROUND(I252*H252,2)</f>
        <v>0</v>
      </c>
      <c r="BL252" s="20" t="s">
        <v>285</v>
      </c>
      <c r="BM252" s="210" t="s">
        <v>1063</v>
      </c>
    </row>
    <row r="253" s="13" customFormat="1">
      <c r="A253" s="13"/>
      <c r="B253" s="230"/>
      <c r="C253" s="231"/>
      <c r="D253" s="232" t="s">
        <v>208</v>
      </c>
      <c r="E253" s="233" t="s">
        <v>19</v>
      </c>
      <c r="F253" s="234" t="s">
        <v>217</v>
      </c>
      <c r="G253" s="231"/>
      <c r="H253" s="233" t="s">
        <v>19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208</v>
      </c>
      <c r="AU253" s="240" t="s">
        <v>82</v>
      </c>
      <c r="AV253" s="13" t="s">
        <v>80</v>
      </c>
      <c r="AW253" s="13" t="s">
        <v>33</v>
      </c>
      <c r="AX253" s="13" t="s">
        <v>72</v>
      </c>
      <c r="AY253" s="240" t="s">
        <v>130</v>
      </c>
    </row>
    <row r="254" s="13" customFormat="1">
      <c r="A254" s="13"/>
      <c r="B254" s="230"/>
      <c r="C254" s="231"/>
      <c r="D254" s="232" t="s">
        <v>208</v>
      </c>
      <c r="E254" s="233" t="s">
        <v>19</v>
      </c>
      <c r="F254" s="234" t="s">
        <v>294</v>
      </c>
      <c r="G254" s="231"/>
      <c r="H254" s="233" t="s">
        <v>19</v>
      </c>
      <c r="I254" s="235"/>
      <c r="J254" s="231"/>
      <c r="K254" s="231"/>
      <c r="L254" s="236"/>
      <c r="M254" s="237"/>
      <c r="N254" s="238"/>
      <c r="O254" s="238"/>
      <c r="P254" s="238"/>
      <c r="Q254" s="238"/>
      <c r="R254" s="238"/>
      <c r="S254" s="238"/>
      <c r="T254" s="23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0" t="s">
        <v>208</v>
      </c>
      <c r="AU254" s="240" t="s">
        <v>82</v>
      </c>
      <c r="AV254" s="13" t="s">
        <v>80</v>
      </c>
      <c r="AW254" s="13" t="s">
        <v>33</v>
      </c>
      <c r="AX254" s="13" t="s">
        <v>72</v>
      </c>
      <c r="AY254" s="240" t="s">
        <v>130</v>
      </c>
    </row>
    <row r="255" s="14" customFormat="1">
      <c r="A255" s="14"/>
      <c r="B255" s="241"/>
      <c r="C255" s="242"/>
      <c r="D255" s="232" t="s">
        <v>208</v>
      </c>
      <c r="E255" s="243" t="s">
        <v>19</v>
      </c>
      <c r="F255" s="244" t="s">
        <v>1064</v>
      </c>
      <c r="G255" s="242"/>
      <c r="H255" s="245">
        <v>10.975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1" t="s">
        <v>208</v>
      </c>
      <c r="AU255" s="251" t="s">
        <v>82</v>
      </c>
      <c r="AV255" s="14" t="s">
        <v>82</v>
      </c>
      <c r="AW255" s="14" t="s">
        <v>33</v>
      </c>
      <c r="AX255" s="14" t="s">
        <v>72</v>
      </c>
      <c r="AY255" s="251" t="s">
        <v>130</v>
      </c>
    </row>
    <row r="256" s="14" customFormat="1">
      <c r="A256" s="14"/>
      <c r="B256" s="241"/>
      <c r="C256" s="242"/>
      <c r="D256" s="232" t="s">
        <v>208</v>
      </c>
      <c r="E256" s="243" t="s">
        <v>19</v>
      </c>
      <c r="F256" s="244" t="s">
        <v>1065</v>
      </c>
      <c r="G256" s="242"/>
      <c r="H256" s="245">
        <v>0.95599999999999996</v>
      </c>
      <c r="I256" s="246"/>
      <c r="J256" s="242"/>
      <c r="K256" s="242"/>
      <c r="L256" s="247"/>
      <c r="M256" s="248"/>
      <c r="N256" s="249"/>
      <c r="O256" s="249"/>
      <c r="P256" s="249"/>
      <c r="Q256" s="249"/>
      <c r="R256" s="249"/>
      <c r="S256" s="249"/>
      <c r="T256" s="25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1" t="s">
        <v>208</v>
      </c>
      <c r="AU256" s="251" t="s">
        <v>82</v>
      </c>
      <c r="AV256" s="14" t="s">
        <v>82</v>
      </c>
      <c r="AW256" s="14" t="s">
        <v>33</v>
      </c>
      <c r="AX256" s="14" t="s">
        <v>72</v>
      </c>
      <c r="AY256" s="251" t="s">
        <v>130</v>
      </c>
    </row>
    <row r="257" s="14" customFormat="1">
      <c r="A257" s="14"/>
      <c r="B257" s="241"/>
      <c r="C257" s="242"/>
      <c r="D257" s="232" t="s">
        <v>208</v>
      </c>
      <c r="E257" s="243" t="s">
        <v>19</v>
      </c>
      <c r="F257" s="244" t="s">
        <v>1066</v>
      </c>
      <c r="G257" s="242"/>
      <c r="H257" s="245">
        <v>2.4590000000000001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1" t="s">
        <v>208</v>
      </c>
      <c r="AU257" s="251" t="s">
        <v>82</v>
      </c>
      <c r="AV257" s="14" t="s">
        <v>82</v>
      </c>
      <c r="AW257" s="14" t="s">
        <v>33</v>
      </c>
      <c r="AX257" s="14" t="s">
        <v>72</v>
      </c>
      <c r="AY257" s="251" t="s">
        <v>130</v>
      </c>
    </row>
    <row r="258" s="15" customFormat="1">
      <c r="A258" s="15"/>
      <c r="B258" s="252"/>
      <c r="C258" s="253"/>
      <c r="D258" s="232" t="s">
        <v>208</v>
      </c>
      <c r="E258" s="254" t="s">
        <v>19</v>
      </c>
      <c r="F258" s="255" t="s">
        <v>212</v>
      </c>
      <c r="G258" s="253"/>
      <c r="H258" s="256">
        <v>14.390000000000001</v>
      </c>
      <c r="I258" s="257"/>
      <c r="J258" s="253"/>
      <c r="K258" s="253"/>
      <c r="L258" s="258"/>
      <c r="M258" s="259"/>
      <c r="N258" s="260"/>
      <c r="O258" s="260"/>
      <c r="P258" s="260"/>
      <c r="Q258" s="260"/>
      <c r="R258" s="260"/>
      <c r="S258" s="260"/>
      <c r="T258" s="261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2" t="s">
        <v>208</v>
      </c>
      <c r="AU258" s="262" t="s">
        <v>82</v>
      </c>
      <c r="AV258" s="15" t="s">
        <v>144</v>
      </c>
      <c r="AW258" s="15" t="s">
        <v>33</v>
      </c>
      <c r="AX258" s="15" t="s">
        <v>80</v>
      </c>
      <c r="AY258" s="262" t="s">
        <v>130</v>
      </c>
    </row>
    <row r="259" s="14" customFormat="1">
      <c r="A259" s="14"/>
      <c r="B259" s="241"/>
      <c r="C259" s="242"/>
      <c r="D259" s="232" t="s">
        <v>208</v>
      </c>
      <c r="E259" s="242"/>
      <c r="F259" s="244" t="s">
        <v>1067</v>
      </c>
      <c r="G259" s="242"/>
      <c r="H259" s="245">
        <v>15.829000000000001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1" t="s">
        <v>208</v>
      </c>
      <c r="AU259" s="251" t="s">
        <v>82</v>
      </c>
      <c r="AV259" s="14" t="s">
        <v>82</v>
      </c>
      <c r="AW259" s="14" t="s">
        <v>4</v>
      </c>
      <c r="AX259" s="14" t="s">
        <v>80</v>
      </c>
      <c r="AY259" s="251" t="s">
        <v>130</v>
      </c>
    </row>
    <row r="260" s="2" customFormat="1" ht="24.15" customHeight="1">
      <c r="A260" s="41"/>
      <c r="B260" s="42"/>
      <c r="C260" s="199" t="s">
        <v>407</v>
      </c>
      <c r="D260" s="199" t="s">
        <v>131</v>
      </c>
      <c r="E260" s="200" t="s">
        <v>412</v>
      </c>
      <c r="F260" s="201" t="s">
        <v>413</v>
      </c>
      <c r="G260" s="202" t="s">
        <v>199</v>
      </c>
      <c r="H260" s="203">
        <v>71.435000000000002</v>
      </c>
      <c r="I260" s="204"/>
      <c r="J260" s="205">
        <f>ROUND(I260*H260,2)</f>
        <v>0</v>
      </c>
      <c r="K260" s="201" t="s">
        <v>200</v>
      </c>
      <c r="L260" s="47"/>
      <c r="M260" s="206" t="s">
        <v>19</v>
      </c>
      <c r="N260" s="207" t="s">
        <v>43</v>
      </c>
      <c r="O260" s="87"/>
      <c r="P260" s="208">
        <f>O260*H260</f>
        <v>0</v>
      </c>
      <c r="Q260" s="208">
        <v>0</v>
      </c>
      <c r="R260" s="208">
        <f>Q260*H260</f>
        <v>0</v>
      </c>
      <c r="S260" s="208">
        <v>0</v>
      </c>
      <c r="T260" s="209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0" t="s">
        <v>285</v>
      </c>
      <c r="AT260" s="210" t="s">
        <v>131</v>
      </c>
      <c r="AU260" s="210" t="s">
        <v>82</v>
      </c>
      <c r="AY260" s="20" t="s">
        <v>130</v>
      </c>
      <c r="BE260" s="211">
        <f>IF(N260="základní",J260,0)</f>
        <v>0</v>
      </c>
      <c r="BF260" s="211">
        <f>IF(N260="snížená",J260,0)</f>
        <v>0</v>
      </c>
      <c r="BG260" s="211">
        <f>IF(N260="zákl. přenesená",J260,0)</f>
        <v>0</v>
      </c>
      <c r="BH260" s="211">
        <f>IF(N260="sníž. přenesená",J260,0)</f>
        <v>0</v>
      </c>
      <c r="BI260" s="211">
        <f>IF(N260="nulová",J260,0)</f>
        <v>0</v>
      </c>
      <c r="BJ260" s="20" t="s">
        <v>80</v>
      </c>
      <c r="BK260" s="211">
        <f>ROUND(I260*H260,2)</f>
        <v>0</v>
      </c>
      <c r="BL260" s="20" t="s">
        <v>285</v>
      </c>
      <c r="BM260" s="210" t="s">
        <v>1068</v>
      </c>
    </row>
    <row r="261" s="2" customFormat="1">
      <c r="A261" s="41"/>
      <c r="B261" s="42"/>
      <c r="C261" s="43"/>
      <c r="D261" s="225" t="s">
        <v>202</v>
      </c>
      <c r="E261" s="43"/>
      <c r="F261" s="226" t="s">
        <v>415</v>
      </c>
      <c r="G261" s="43"/>
      <c r="H261" s="43"/>
      <c r="I261" s="227"/>
      <c r="J261" s="43"/>
      <c r="K261" s="43"/>
      <c r="L261" s="47"/>
      <c r="M261" s="228"/>
      <c r="N261" s="229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202</v>
      </c>
      <c r="AU261" s="20" t="s">
        <v>82</v>
      </c>
    </row>
    <row r="262" s="13" customFormat="1">
      <c r="A262" s="13"/>
      <c r="B262" s="230"/>
      <c r="C262" s="231"/>
      <c r="D262" s="232" t="s">
        <v>208</v>
      </c>
      <c r="E262" s="233" t="s">
        <v>19</v>
      </c>
      <c r="F262" s="234" t="s">
        <v>294</v>
      </c>
      <c r="G262" s="231"/>
      <c r="H262" s="233" t="s">
        <v>19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208</v>
      </c>
      <c r="AU262" s="240" t="s">
        <v>82</v>
      </c>
      <c r="AV262" s="13" t="s">
        <v>80</v>
      </c>
      <c r="AW262" s="13" t="s">
        <v>33</v>
      </c>
      <c r="AX262" s="13" t="s">
        <v>72</v>
      </c>
      <c r="AY262" s="240" t="s">
        <v>130</v>
      </c>
    </row>
    <row r="263" s="14" customFormat="1">
      <c r="A263" s="14"/>
      <c r="B263" s="241"/>
      <c r="C263" s="242"/>
      <c r="D263" s="232" t="s">
        <v>208</v>
      </c>
      <c r="E263" s="243" t="s">
        <v>19</v>
      </c>
      <c r="F263" s="244" t="s">
        <v>1069</v>
      </c>
      <c r="G263" s="242"/>
      <c r="H263" s="245">
        <v>38.484000000000002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1" t="s">
        <v>208</v>
      </c>
      <c r="AU263" s="251" t="s">
        <v>82</v>
      </c>
      <c r="AV263" s="14" t="s">
        <v>82</v>
      </c>
      <c r="AW263" s="14" t="s">
        <v>33</v>
      </c>
      <c r="AX263" s="14" t="s">
        <v>72</v>
      </c>
      <c r="AY263" s="251" t="s">
        <v>130</v>
      </c>
    </row>
    <row r="264" s="14" customFormat="1">
      <c r="A264" s="14"/>
      <c r="B264" s="241"/>
      <c r="C264" s="242"/>
      <c r="D264" s="232" t="s">
        <v>208</v>
      </c>
      <c r="E264" s="243" t="s">
        <v>19</v>
      </c>
      <c r="F264" s="244" t="s">
        <v>1070</v>
      </c>
      <c r="G264" s="242"/>
      <c r="H264" s="245">
        <v>4.4649999999999999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1" t="s">
        <v>208</v>
      </c>
      <c r="AU264" s="251" t="s">
        <v>82</v>
      </c>
      <c r="AV264" s="14" t="s">
        <v>82</v>
      </c>
      <c r="AW264" s="14" t="s">
        <v>33</v>
      </c>
      <c r="AX264" s="14" t="s">
        <v>72</v>
      </c>
      <c r="AY264" s="251" t="s">
        <v>130</v>
      </c>
    </row>
    <row r="265" s="14" customFormat="1">
      <c r="A265" s="14"/>
      <c r="B265" s="241"/>
      <c r="C265" s="242"/>
      <c r="D265" s="232" t="s">
        <v>208</v>
      </c>
      <c r="E265" s="243" t="s">
        <v>19</v>
      </c>
      <c r="F265" s="244" t="s">
        <v>1071</v>
      </c>
      <c r="G265" s="242"/>
      <c r="H265" s="245">
        <v>18.103999999999999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1" t="s">
        <v>208</v>
      </c>
      <c r="AU265" s="251" t="s">
        <v>82</v>
      </c>
      <c r="AV265" s="14" t="s">
        <v>82</v>
      </c>
      <c r="AW265" s="14" t="s">
        <v>33</v>
      </c>
      <c r="AX265" s="14" t="s">
        <v>72</v>
      </c>
      <c r="AY265" s="251" t="s">
        <v>130</v>
      </c>
    </row>
    <row r="266" s="14" customFormat="1">
      <c r="A266" s="14"/>
      <c r="B266" s="241"/>
      <c r="C266" s="242"/>
      <c r="D266" s="232" t="s">
        <v>208</v>
      </c>
      <c r="E266" s="243" t="s">
        <v>19</v>
      </c>
      <c r="F266" s="244" t="s">
        <v>1072</v>
      </c>
      <c r="G266" s="242"/>
      <c r="H266" s="245">
        <v>10.382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1" t="s">
        <v>208</v>
      </c>
      <c r="AU266" s="251" t="s">
        <v>82</v>
      </c>
      <c r="AV266" s="14" t="s">
        <v>82</v>
      </c>
      <c r="AW266" s="14" t="s">
        <v>33</v>
      </c>
      <c r="AX266" s="14" t="s">
        <v>72</v>
      </c>
      <c r="AY266" s="251" t="s">
        <v>130</v>
      </c>
    </row>
    <row r="267" s="15" customFormat="1">
      <c r="A267" s="15"/>
      <c r="B267" s="252"/>
      <c r="C267" s="253"/>
      <c r="D267" s="232" t="s">
        <v>208</v>
      </c>
      <c r="E267" s="254" t="s">
        <v>19</v>
      </c>
      <c r="F267" s="255" t="s">
        <v>212</v>
      </c>
      <c r="G267" s="253"/>
      <c r="H267" s="256">
        <v>71.435000000000002</v>
      </c>
      <c r="I267" s="257"/>
      <c r="J267" s="253"/>
      <c r="K267" s="253"/>
      <c r="L267" s="258"/>
      <c r="M267" s="259"/>
      <c r="N267" s="260"/>
      <c r="O267" s="260"/>
      <c r="P267" s="260"/>
      <c r="Q267" s="260"/>
      <c r="R267" s="260"/>
      <c r="S267" s="260"/>
      <c r="T267" s="26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2" t="s">
        <v>208</v>
      </c>
      <c r="AU267" s="262" t="s">
        <v>82</v>
      </c>
      <c r="AV267" s="15" t="s">
        <v>144</v>
      </c>
      <c r="AW267" s="15" t="s">
        <v>33</v>
      </c>
      <c r="AX267" s="15" t="s">
        <v>80</v>
      </c>
      <c r="AY267" s="262" t="s">
        <v>130</v>
      </c>
    </row>
    <row r="268" s="2" customFormat="1" ht="24.15" customHeight="1">
      <c r="A268" s="41"/>
      <c r="B268" s="42"/>
      <c r="C268" s="199" t="s">
        <v>411</v>
      </c>
      <c r="D268" s="199" t="s">
        <v>131</v>
      </c>
      <c r="E268" s="200" t="s">
        <v>418</v>
      </c>
      <c r="F268" s="201" t="s">
        <v>419</v>
      </c>
      <c r="G268" s="202" t="s">
        <v>199</v>
      </c>
      <c r="H268" s="203">
        <v>86.597999999999999</v>
      </c>
      <c r="I268" s="204"/>
      <c r="J268" s="205">
        <f>ROUND(I268*H268,2)</f>
        <v>0</v>
      </c>
      <c r="K268" s="201" t="s">
        <v>200</v>
      </c>
      <c r="L268" s="47"/>
      <c r="M268" s="206" t="s">
        <v>19</v>
      </c>
      <c r="N268" s="207" t="s">
        <v>43</v>
      </c>
      <c r="O268" s="87"/>
      <c r="P268" s="208">
        <f>O268*H268</f>
        <v>0</v>
      </c>
      <c r="Q268" s="208">
        <v>0</v>
      </c>
      <c r="R268" s="208">
        <f>Q268*H268</f>
        <v>0</v>
      </c>
      <c r="S268" s="208">
        <v>0</v>
      </c>
      <c r="T268" s="209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0" t="s">
        <v>285</v>
      </c>
      <c r="AT268" s="210" t="s">
        <v>131</v>
      </c>
      <c r="AU268" s="210" t="s">
        <v>82</v>
      </c>
      <c r="AY268" s="20" t="s">
        <v>130</v>
      </c>
      <c r="BE268" s="211">
        <f>IF(N268="základní",J268,0)</f>
        <v>0</v>
      </c>
      <c r="BF268" s="211">
        <f>IF(N268="snížená",J268,0)</f>
        <v>0</v>
      </c>
      <c r="BG268" s="211">
        <f>IF(N268="zákl. přenesená",J268,0)</f>
        <v>0</v>
      </c>
      <c r="BH268" s="211">
        <f>IF(N268="sníž. přenesená",J268,0)</f>
        <v>0</v>
      </c>
      <c r="BI268" s="211">
        <f>IF(N268="nulová",J268,0)</f>
        <v>0</v>
      </c>
      <c r="BJ268" s="20" t="s">
        <v>80</v>
      </c>
      <c r="BK268" s="211">
        <f>ROUND(I268*H268,2)</f>
        <v>0</v>
      </c>
      <c r="BL268" s="20" t="s">
        <v>285</v>
      </c>
      <c r="BM268" s="210" t="s">
        <v>1073</v>
      </c>
    </row>
    <row r="269" s="2" customFormat="1">
      <c r="A269" s="41"/>
      <c r="B269" s="42"/>
      <c r="C269" s="43"/>
      <c r="D269" s="225" t="s">
        <v>202</v>
      </c>
      <c r="E269" s="43"/>
      <c r="F269" s="226" t="s">
        <v>421</v>
      </c>
      <c r="G269" s="43"/>
      <c r="H269" s="43"/>
      <c r="I269" s="227"/>
      <c r="J269" s="43"/>
      <c r="K269" s="43"/>
      <c r="L269" s="47"/>
      <c r="M269" s="228"/>
      <c r="N269" s="229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202</v>
      </c>
      <c r="AU269" s="20" t="s">
        <v>82</v>
      </c>
    </row>
    <row r="270" s="13" customFormat="1">
      <c r="A270" s="13"/>
      <c r="B270" s="230"/>
      <c r="C270" s="231"/>
      <c r="D270" s="232" t="s">
        <v>208</v>
      </c>
      <c r="E270" s="233" t="s">
        <v>19</v>
      </c>
      <c r="F270" s="234" t="s">
        <v>294</v>
      </c>
      <c r="G270" s="231"/>
      <c r="H270" s="233" t="s">
        <v>19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0" t="s">
        <v>208</v>
      </c>
      <c r="AU270" s="240" t="s">
        <v>82</v>
      </c>
      <c r="AV270" s="13" t="s">
        <v>80</v>
      </c>
      <c r="AW270" s="13" t="s">
        <v>33</v>
      </c>
      <c r="AX270" s="13" t="s">
        <v>72</v>
      </c>
      <c r="AY270" s="240" t="s">
        <v>130</v>
      </c>
    </row>
    <row r="271" s="14" customFormat="1">
      <c r="A271" s="14"/>
      <c r="B271" s="241"/>
      <c r="C271" s="242"/>
      <c r="D271" s="232" t="s">
        <v>208</v>
      </c>
      <c r="E271" s="243" t="s">
        <v>19</v>
      </c>
      <c r="F271" s="244" t="s">
        <v>1074</v>
      </c>
      <c r="G271" s="242"/>
      <c r="H271" s="245">
        <v>41.905000000000001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1" t="s">
        <v>208</v>
      </c>
      <c r="AU271" s="251" t="s">
        <v>82</v>
      </c>
      <c r="AV271" s="14" t="s">
        <v>82</v>
      </c>
      <c r="AW271" s="14" t="s">
        <v>33</v>
      </c>
      <c r="AX271" s="14" t="s">
        <v>72</v>
      </c>
      <c r="AY271" s="251" t="s">
        <v>130</v>
      </c>
    </row>
    <row r="272" s="14" customFormat="1">
      <c r="A272" s="14"/>
      <c r="B272" s="241"/>
      <c r="C272" s="242"/>
      <c r="D272" s="232" t="s">
        <v>208</v>
      </c>
      <c r="E272" s="243" t="s">
        <v>19</v>
      </c>
      <c r="F272" s="244" t="s">
        <v>1075</v>
      </c>
      <c r="G272" s="242"/>
      <c r="H272" s="245">
        <v>21.149999999999999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1" t="s">
        <v>208</v>
      </c>
      <c r="AU272" s="251" t="s">
        <v>82</v>
      </c>
      <c r="AV272" s="14" t="s">
        <v>82</v>
      </c>
      <c r="AW272" s="14" t="s">
        <v>33</v>
      </c>
      <c r="AX272" s="14" t="s">
        <v>72</v>
      </c>
      <c r="AY272" s="251" t="s">
        <v>130</v>
      </c>
    </row>
    <row r="273" s="14" customFormat="1">
      <c r="A273" s="14"/>
      <c r="B273" s="241"/>
      <c r="C273" s="242"/>
      <c r="D273" s="232" t="s">
        <v>208</v>
      </c>
      <c r="E273" s="243" t="s">
        <v>19</v>
      </c>
      <c r="F273" s="244" t="s">
        <v>1076</v>
      </c>
      <c r="G273" s="242"/>
      <c r="H273" s="245">
        <v>12.069000000000001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1" t="s">
        <v>208</v>
      </c>
      <c r="AU273" s="251" t="s">
        <v>82</v>
      </c>
      <c r="AV273" s="14" t="s">
        <v>82</v>
      </c>
      <c r="AW273" s="14" t="s">
        <v>33</v>
      </c>
      <c r="AX273" s="14" t="s">
        <v>72</v>
      </c>
      <c r="AY273" s="251" t="s">
        <v>130</v>
      </c>
    </row>
    <row r="274" s="14" customFormat="1">
      <c r="A274" s="14"/>
      <c r="B274" s="241"/>
      <c r="C274" s="242"/>
      <c r="D274" s="232" t="s">
        <v>208</v>
      </c>
      <c r="E274" s="243" t="s">
        <v>19</v>
      </c>
      <c r="F274" s="244" t="s">
        <v>1077</v>
      </c>
      <c r="G274" s="242"/>
      <c r="H274" s="245">
        <v>11.474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1" t="s">
        <v>208</v>
      </c>
      <c r="AU274" s="251" t="s">
        <v>82</v>
      </c>
      <c r="AV274" s="14" t="s">
        <v>82</v>
      </c>
      <c r="AW274" s="14" t="s">
        <v>33</v>
      </c>
      <c r="AX274" s="14" t="s">
        <v>72</v>
      </c>
      <c r="AY274" s="251" t="s">
        <v>130</v>
      </c>
    </row>
    <row r="275" s="15" customFormat="1">
      <c r="A275" s="15"/>
      <c r="B275" s="252"/>
      <c r="C275" s="253"/>
      <c r="D275" s="232" t="s">
        <v>208</v>
      </c>
      <c r="E275" s="254" t="s">
        <v>19</v>
      </c>
      <c r="F275" s="255" t="s">
        <v>212</v>
      </c>
      <c r="G275" s="253"/>
      <c r="H275" s="256">
        <v>86.597999999999999</v>
      </c>
      <c r="I275" s="257"/>
      <c r="J275" s="253"/>
      <c r="K275" s="253"/>
      <c r="L275" s="258"/>
      <c r="M275" s="259"/>
      <c r="N275" s="260"/>
      <c r="O275" s="260"/>
      <c r="P275" s="260"/>
      <c r="Q275" s="260"/>
      <c r="R275" s="260"/>
      <c r="S275" s="260"/>
      <c r="T275" s="26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2" t="s">
        <v>208</v>
      </c>
      <c r="AU275" s="262" t="s">
        <v>82</v>
      </c>
      <c r="AV275" s="15" t="s">
        <v>144</v>
      </c>
      <c r="AW275" s="15" t="s">
        <v>33</v>
      </c>
      <c r="AX275" s="15" t="s">
        <v>80</v>
      </c>
      <c r="AY275" s="262" t="s">
        <v>130</v>
      </c>
    </row>
    <row r="276" s="2" customFormat="1" ht="24.15" customHeight="1">
      <c r="A276" s="41"/>
      <c r="B276" s="42"/>
      <c r="C276" s="199" t="s">
        <v>417</v>
      </c>
      <c r="D276" s="199" t="s">
        <v>131</v>
      </c>
      <c r="E276" s="200" t="s">
        <v>425</v>
      </c>
      <c r="F276" s="201" t="s">
        <v>426</v>
      </c>
      <c r="G276" s="202" t="s">
        <v>199</v>
      </c>
      <c r="H276" s="203">
        <v>71.435000000000002</v>
      </c>
      <c r="I276" s="204"/>
      <c r="J276" s="205">
        <f>ROUND(I276*H276,2)</f>
        <v>0</v>
      </c>
      <c r="K276" s="201" t="s">
        <v>200</v>
      </c>
      <c r="L276" s="47"/>
      <c r="M276" s="206" t="s">
        <v>19</v>
      </c>
      <c r="N276" s="207" t="s">
        <v>43</v>
      </c>
      <c r="O276" s="87"/>
      <c r="P276" s="208">
        <f>O276*H276</f>
        <v>0</v>
      </c>
      <c r="Q276" s="208">
        <v>0.00093999999999999997</v>
      </c>
      <c r="R276" s="208">
        <f>Q276*H276</f>
        <v>0.067148899999999997</v>
      </c>
      <c r="S276" s="208">
        <v>0</v>
      </c>
      <c r="T276" s="209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0" t="s">
        <v>285</v>
      </c>
      <c r="AT276" s="210" t="s">
        <v>131</v>
      </c>
      <c r="AU276" s="210" t="s">
        <v>82</v>
      </c>
      <c r="AY276" s="20" t="s">
        <v>130</v>
      </c>
      <c r="BE276" s="211">
        <f>IF(N276="základní",J276,0)</f>
        <v>0</v>
      </c>
      <c r="BF276" s="211">
        <f>IF(N276="snížená",J276,0)</f>
        <v>0</v>
      </c>
      <c r="BG276" s="211">
        <f>IF(N276="zákl. přenesená",J276,0)</f>
        <v>0</v>
      </c>
      <c r="BH276" s="211">
        <f>IF(N276="sníž. přenesená",J276,0)</f>
        <v>0</v>
      </c>
      <c r="BI276" s="211">
        <f>IF(N276="nulová",J276,0)</f>
        <v>0</v>
      </c>
      <c r="BJ276" s="20" t="s">
        <v>80</v>
      </c>
      <c r="BK276" s="211">
        <f>ROUND(I276*H276,2)</f>
        <v>0</v>
      </c>
      <c r="BL276" s="20" t="s">
        <v>285</v>
      </c>
      <c r="BM276" s="210" t="s">
        <v>1078</v>
      </c>
    </row>
    <row r="277" s="2" customFormat="1">
      <c r="A277" s="41"/>
      <c r="B277" s="42"/>
      <c r="C277" s="43"/>
      <c r="D277" s="225" t="s">
        <v>202</v>
      </c>
      <c r="E277" s="43"/>
      <c r="F277" s="226" t="s">
        <v>428</v>
      </c>
      <c r="G277" s="43"/>
      <c r="H277" s="43"/>
      <c r="I277" s="227"/>
      <c r="J277" s="43"/>
      <c r="K277" s="43"/>
      <c r="L277" s="47"/>
      <c r="M277" s="228"/>
      <c r="N277" s="229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202</v>
      </c>
      <c r="AU277" s="20" t="s">
        <v>82</v>
      </c>
    </row>
    <row r="278" s="13" customFormat="1">
      <c r="A278" s="13"/>
      <c r="B278" s="230"/>
      <c r="C278" s="231"/>
      <c r="D278" s="232" t="s">
        <v>208</v>
      </c>
      <c r="E278" s="233" t="s">
        <v>19</v>
      </c>
      <c r="F278" s="234" t="s">
        <v>294</v>
      </c>
      <c r="G278" s="231"/>
      <c r="H278" s="233" t="s">
        <v>19</v>
      </c>
      <c r="I278" s="235"/>
      <c r="J278" s="231"/>
      <c r="K278" s="231"/>
      <c r="L278" s="236"/>
      <c r="M278" s="237"/>
      <c r="N278" s="238"/>
      <c r="O278" s="238"/>
      <c r="P278" s="238"/>
      <c r="Q278" s="238"/>
      <c r="R278" s="238"/>
      <c r="S278" s="238"/>
      <c r="T278" s="23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0" t="s">
        <v>208</v>
      </c>
      <c r="AU278" s="240" t="s">
        <v>82</v>
      </c>
      <c r="AV278" s="13" t="s">
        <v>80</v>
      </c>
      <c r="AW278" s="13" t="s">
        <v>33</v>
      </c>
      <c r="AX278" s="13" t="s">
        <v>72</v>
      </c>
      <c r="AY278" s="240" t="s">
        <v>130</v>
      </c>
    </row>
    <row r="279" s="14" customFormat="1">
      <c r="A279" s="14"/>
      <c r="B279" s="241"/>
      <c r="C279" s="242"/>
      <c r="D279" s="232" t="s">
        <v>208</v>
      </c>
      <c r="E279" s="243" t="s">
        <v>19</v>
      </c>
      <c r="F279" s="244" t="s">
        <v>1069</v>
      </c>
      <c r="G279" s="242"/>
      <c r="H279" s="245">
        <v>38.484000000000002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1" t="s">
        <v>208</v>
      </c>
      <c r="AU279" s="251" t="s">
        <v>82</v>
      </c>
      <c r="AV279" s="14" t="s">
        <v>82</v>
      </c>
      <c r="AW279" s="14" t="s">
        <v>33</v>
      </c>
      <c r="AX279" s="14" t="s">
        <v>72</v>
      </c>
      <c r="AY279" s="251" t="s">
        <v>130</v>
      </c>
    </row>
    <row r="280" s="14" customFormat="1">
      <c r="A280" s="14"/>
      <c r="B280" s="241"/>
      <c r="C280" s="242"/>
      <c r="D280" s="232" t="s">
        <v>208</v>
      </c>
      <c r="E280" s="243" t="s">
        <v>19</v>
      </c>
      <c r="F280" s="244" t="s">
        <v>1070</v>
      </c>
      <c r="G280" s="242"/>
      <c r="H280" s="245">
        <v>4.4649999999999999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1" t="s">
        <v>208</v>
      </c>
      <c r="AU280" s="251" t="s">
        <v>82</v>
      </c>
      <c r="AV280" s="14" t="s">
        <v>82</v>
      </c>
      <c r="AW280" s="14" t="s">
        <v>33</v>
      </c>
      <c r="AX280" s="14" t="s">
        <v>72</v>
      </c>
      <c r="AY280" s="251" t="s">
        <v>130</v>
      </c>
    </row>
    <row r="281" s="14" customFormat="1">
      <c r="A281" s="14"/>
      <c r="B281" s="241"/>
      <c r="C281" s="242"/>
      <c r="D281" s="232" t="s">
        <v>208</v>
      </c>
      <c r="E281" s="243" t="s">
        <v>19</v>
      </c>
      <c r="F281" s="244" t="s">
        <v>1071</v>
      </c>
      <c r="G281" s="242"/>
      <c r="H281" s="245">
        <v>18.103999999999999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1" t="s">
        <v>208</v>
      </c>
      <c r="AU281" s="251" t="s">
        <v>82</v>
      </c>
      <c r="AV281" s="14" t="s">
        <v>82</v>
      </c>
      <c r="AW281" s="14" t="s">
        <v>33</v>
      </c>
      <c r="AX281" s="14" t="s">
        <v>72</v>
      </c>
      <c r="AY281" s="251" t="s">
        <v>130</v>
      </c>
    </row>
    <row r="282" s="14" customFormat="1">
      <c r="A282" s="14"/>
      <c r="B282" s="241"/>
      <c r="C282" s="242"/>
      <c r="D282" s="232" t="s">
        <v>208</v>
      </c>
      <c r="E282" s="243" t="s">
        <v>19</v>
      </c>
      <c r="F282" s="244" t="s">
        <v>1072</v>
      </c>
      <c r="G282" s="242"/>
      <c r="H282" s="245">
        <v>10.382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1" t="s">
        <v>208</v>
      </c>
      <c r="AU282" s="251" t="s">
        <v>82</v>
      </c>
      <c r="AV282" s="14" t="s">
        <v>82</v>
      </c>
      <c r="AW282" s="14" t="s">
        <v>33</v>
      </c>
      <c r="AX282" s="14" t="s">
        <v>72</v>
      </c>
      <c r="AY282" s="251" t="s">
        <v>130</v>
      </c>
    </row>
    <row r="283" s="15" customFormat="1">
      <c r="A283" s="15"/>
      <c r="B283" s="252"/>
      <c r="C283" s="253"/>
      <c r="D283" s="232" t="s">
        <v>208</v>
      </c>
      <c r="E283" s="254" t="s">
        <v>19</v>
      </c>
      <c r="F283" s="255" t="s">
        <v>212</v>
      </c>
      <c r="G283" s="253"/>
      <c r="H283" s="256">
        <v>71.435000000000002</v>
      </c>
      <c r="I283" s="257"/>
      <c r="J283" s="253"/>
      <c r="K283" s="253"/>
      <c r="L283" s="258"/>
      <c r="M283" s="259"/>
      <c r="N283" s="260"/>
      <c r="O283" s="260"/>
      <c r="P283" s="260"/>
      <c r="Q283" s="260"/>
      <c r="R283" s="260"/>
      <c r="S283" s="260"/>
      <c r="T283" s="261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2" t="s">
        <v>208</v>
      </c>
      <c r="AU283" s="262" t="s">
        <v>82</v>
      </c>
      <c r="AV283" s="15" t="s">
        <v>144</v>
      </c>
      <c r="AW283" s="15" t="s">
        <v>33</v>
      </c>
      <c r="AX283" s="15" t="s">
        <v>80</v>
      </c>
      <c r="AY283" s="262" t="s">
        <v>130</v>
      </c>
    </row>
    <row r="284" s="2" customFormat="1" ht="24.15" customHeight="1">
      <c r="A284" s="41"/>
      <c r="B284" s="42"/>
      <c r="C284" s="199" t="s">
        <v>424</v>
      </c>
      <c r="D284" s="199" t="s">
        <v>131</v>
      </c>
      <c r="E284" s="200" t="s">
        <v>430</v>
      </c>
      <c r="F284" s="201" t="s">
        <v>431</v>
      </c>
      <c r="G284" s="202" t="s">
        <v>199</v>
      </c>
      <c r="H284" s="203">
        <v>92.367000000000004</v>
      </c>
      <c r="I284" s="204"/>
      <c r="J284" s="205">
        <f>ROUND(I284*H284,2)</f>
        <v>0</v>
      </c>
      <c r="K284" s="201" t="s">
        <v>200</v>
      </c>
      <c r="L284" s="47"/>
      <c r="M284" s="206" t="s">
        <v>19</v>
      </c>
      <c r="N284" s="207" t="s">
        <v>43</v>
      </c>
      <c r="O284" s="87"/>
      <c r="P284" s="208">
        <f>O284*H284</f>
        <v>0</v>
      </c>
      <c r="Q284" s="208">
        <v>0.00050000000000000001</v>
      </c>
      <c r="R284" s="208">
        <f>Q284*H284</f>
        <v>0.046183500000000002</v>
      </c>
      <c r="S284" s="208">
        <v>0</v>
      </c>
      <c r="T284" s="209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0" t="s">
        <v>285</v>
      </c>
      <c r="AT284" s="210" t="s">
        <v>131</v>
      </c>
      <c r="AU284" s="210" t="s">
        <v>82</v>
      </c>
      <c r="AY284" s="20" t="s">
        <v>130</v>
      </c>
      <c r="BE284" s="211">
        <f>IF(N284="základní",J284,0)</f>
        <v>0</v>
      </c>
      <c r="BF284" s="211">
        <f>IF(N284="snížená",J284,0)</f>
        <v>0</v>
      </c>
      <c r="BG284" s="211">
        <f>IF(N284="zákl. přenesená",J284,0)</f>
        <v>0</v>
      </c>
      <c r="BH284" s="211">
        <f>IF(N284="sníž. přenesená",J284,0)</f>
        <v>0</v>
      </c>
      <c r="BI284" s="211">
        <f>IF(N284="nulová",J284,0)</f>
        <v>0</v>
      </c>
      <c r="BJ284" s="20" t="s">
        <v>80</v>
      </c>
      <c r="BK284" s="211">
        <f>ROUND(I284*H284,2)</f>
        <v>0</v>
      </c>
      <c r="BL284" s="20" t="s">
        <v>285</v>
      </c>
      <c r="BM284" s="210" t="s">
        <v>1079</v>
      </c>
    </row>
    <row r="285" s="2" customFormat="1">
      <c r="A285" s="41"/>
      <c r="B285" s="42"/>
      <c r="C285" s="43"/>
      <c r="D285" s="225" t="s">
        <v>202</v>
      </c>
      <c r="E285" s="43"/>
      <c r="F285" s="226" t="s">
        <v>433</v>
      </c>
      <c r="G285" s="43"/>
      <c r="H285" s="43"/>
      <c r="I285" s="227"/>
      <c r="J285" s="43"/>
      <c r="K285" s="43"/>
      <c r="L285" s="47"/>
      <c r="M285" s="228"/>
      <c r="N285" s="229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202</v>
      </c>
      <c r="AU285" s="20" t="s">
        <v>82</v>
      </c>
    </row>
    <row r="286" s="13" customFormat="1">
      <c r="A286" s="13"/>
      <c r="B286" s="230"/>
      <c r="C286" s="231"/>
      <c r="D286" s="232" t="s">
        <v>208</v>
      </c>
      <c r="E286" s="233" t="s">
        <v>19</v>
      </c>
      <c r="F286" s="234" t="s">
        <v>294</v>
      </c>
      <c r="G286" s="231"/>
      <c r="H286" s="233" t="s">
        <v>19</v>
      </c>
      <c r="I286" s="235"/>
      <c r="J286" s="231"/>
      <c r="K286" s="231"/>
      <c r="L286" s="236"/>
      <c r="M286" s="237"/>
      <c r="N286" s="238"/>
      <c r="O286" s="238"/>
      <c r="P286" s="238"/>
      <c r="Q286" s="238"/>
      <c r="R286" s="238"/>
      <c r="S286" s="238"/>
      <c r="T286" s="23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0" t="s">
        <v>208</v>
      </c>
      <c r="AU286" s="240" t="s">
        <v>82</v>
      </c>
      <c r="AV286" s="13" t="s">
        <v>80</v>
      </c>
      <c r="AW286" s="13" t="s">
        <v>33</v>
      </c>
      <c r="AX286" s="13" t="s">
        <v>72</v>
      </c>
      <c r="AY286" s="240" t="s">
        <v>130</v>
      </c>
    </row>
    <row r="287" s="14" customFormat="1">
      <c r="A287" s="14"/>
      <c r="B287" s="241"/>
      <c r="C287" s="242"/>
      <c r="D287" s="232" t="s">
        <v>208</v>
      </c>
      <c r="E287" s="243" t="s">
        <v>19</v>
      </c>
      <c r="F287" s="244" t="s">
        <v>1080</v>
      </c>
      <c r="G287" s="242"/>
      <c r="H287" s="245">
        <v>49.173999999999999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1" t="s">
        <v>208</v>
      </c>
      <c r="AU287" s="251" t="s">
        <v>82</v>
      </c>
      <c r="AV287" s="14" t="s">
        <v>82</v>
      </c>
      <c r="AW287" s="14" t="s">
        <v>33</v>
      </c>
      <c r="AX287" s="14" t="s">
        <v>72</v>
      </c>
      <c r="AY287" s="251" t="s">
        <v>130</v>
      </c>
    </row>
    <row r="288" s="14" customFormat="1">
      <c r="A288" s="14"/>
      <c r="B288" s="241"/>
      <c r="C288" s="242"/>
      <c r="D288" s="232" t="s">
        <v>208</v>
      </c>
      <c r="E288" s="243" t="s">
        <v>19</v>
      </c>
      <c r="F288" s="244" t="s">
        <v>1081</v>
      </c>
      <c r="G288" s="242"/>
      <c r="H288" s="245">
        <v>7.5199999999999996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1" t="s">
        <v>208</v>
      </c>
      <c r="AU288" s="251" t="s">
        <v>82</v>
      </c>
      <c r="AV288" s="14" t="s">
        <v>82</v>
      </c>
      <c r="AW288" s="14" t="s">
        <v>33</v>
      </c>
      <c r="AX288" s="14" t="s">
        <v>72</v>
      </c>
      <c r="AY288" s="251" t="s">
        <v>130</v>
      </c>
    </row>
    <row r="289" s="14" customFormat="1">
      <c r="A289" s="14"/>
      <c r="B289" s="241"/>
      <c r="C289" s="242"/>
      <c r="D289" s="232" t="s">
        <v>208</v>
      </c>
      <c r="E289" s="243" t="s">
        <v>19</v>
      </c>
      <c r="F289" s="244" t="s">
        <v>1082</v>
      </c>
      <c r="G289" s="242"/>
      <c r="H289" s="245">
        <v>20.920000000000002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1" t="s">
        <v>208</v>
      </c>
      <c r="AU289" s="251" t="s">
        <v>82</v>
      </c>
      <c r="AV289" s="14" t="s">
        <v>82</v>
      </c>
      <c r="AW289" s="14" t="s">
        <v>33</v>
      </c>
      <c r="AX289" s="14" t="s">
        <v>72</v>
      </c>
      <c r="AY289" s="251" t="s">
        <v>130</v>
      </c>
    </row>
    <row r="290" s="14" customFormat="1">
      <c r="A290" s="14"/>
      <c r="B290" s="241"/>
      <c r="C290" s="242"/>
      <c r="D290" s="232" t="s">
        <v>208</v>
      </c>
      <c r="E290" s="243" t="s">
        <v>19</v>
      </c>
      <c r="F290" s="244" t="s">
        <v>1083</v>
      </c>
      <c r="G290" s="242"/>
      <c r="H290" s="245">
        <v>14.753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1" t="s">
        <v>208</v>
      </c>
      <c r="AU290" s="251" t="s">
        <v>82</v>
      </c>
      <c r="AV290" s="14" t="s">
        <v>82</v>
      </c>
      <c r="AW290" s="14" t="s">
        <v>33</v>
      </c>
      <c r="AX290" s="14" t="s">
        <v>72</v>
      </c>
      <c r="AY290" s="251" t="s">
        <v>130</v>
      </c>
    </row>
    <row r="291" s="15" customFormat="1">
      <c r="A291" s="15"/>
      <c r="B291" s="252"/>
      <c r="C291" s="253"/>
      <c r="D291" s="232" t="s">
        <v>208</v>
      </c>
      <c r="E291" s="254" t="s">
        <v>19</v>
      </c>
      <c r="F291" s="255" t="s">
        <v>212</v>
      </c>
      <c r="G291" s="253"/>
      <c r="H291" s="256">
        <v>92.367000000000004</v>
      </c>
      <c r="I291" s="257"/>
      <c r="J291" s="253"/>
      <c r="K291" s="253"/>
      <c r="L291" s="258"/>
      <c r="M291" s="259"/>
      <c r="N291" s="260"/>
      <c r="O291" s="260"/>
      <c r="P291" s="260"/>
      <c r="Q291" s="260"/>
      <c r="R291" s="260"/>
      <c r="S291" s="260"/>
      <c r="T291" s="261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2" t="s">
        <v>208</v>
      </c>
      <c r="AU291" s="262" t="s">
        <v>82</v>
      </c>
      <c r="AV291" s="15" t="s">
        <v>144</v>
      </c>
      <c r="AW291" s="15" t="s">
        <v>33</v>
      </c>
      <c r="AX291" s="15" t="s">
        <v>80</v>
      </c>
      <c r="AY291" s="262" t="s">
        <v>130</v>
      </c>
    </row>
    <row r="292" s="2" customFormat="1" ht="21.75" customHeight="1">
      <c r="A292" s="41"/>
      <c r="B292" s="42"/>
      <c r="C292" s="199" t="s">
        <v>429</v>
      </c>
      <c r="D292" s="199" t="s">
        <v>131</v>
      </c>
      <c r="E292" s="200" t="s">
        <v>437</v>
      </c>
      <c r="F292" s="201" t="s">
        <v>438</v>
      </c>
      <c r="G292" s="202" t="s">
        <v>162</v>
      </c>
      <c r="H292" s="203">
        <v>1</v>
      </c>
      <c r="I292" s="204"/>
      <c r="J292" s="205">
        <f>ROUND(I292*H292,2)</f>
        <v>0</v>
      </c>
      <c r="K292" s="201" t="s">
        <v>19</v>
      </c>
      <c r="L292" s="47"/>
      <c r="M292" s="206" t="s">
        <v>19</v>
      </c>
      <c r="N292" s="207" t="s">
        <v>43</v>
      </c>
      <c r="O292" s="87"/>
      <c r="P292" s="208">
        <f>O292*H292</f>
        <v>0</v>
      </c>
      <c r="Q292" s="208">
        <v>0</v>
      </c>
      <c r="R292" s="208">
        <f>Q292*H292</f>
        <v>0</v>
      </c>
      <c r="S292" s="208">
        <v>0</v>
      </c>
      <c r="T292" s="209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0" t="s">
        <v>285</v>
      </c>
      <c r="AT292" s="210" t="s">
        <v>131</v>
      </c>
      <c r="AU292" s="210" t="s">
        <v>82</v>
      </c>
      <c r="AY292" s="20" t="s">
        <v>130</v>
      </c>
      <c r="BE292" s="211">
        <f>IF(N292="základní",J292,0)</f>
        <v>0</v>
      </c>
      <c r="BF292" s="211">
        <f>IF(N292="snížená",J292,0)</f>
        <v>0</v>
      </c>
      <c r="BG292" s="211">
        <f>IF(N292="zákl. přenesená",J292,0)</f>
        <v>0</v>
      </c>
      <c r="BH292" s="211">
        <f>IF(N292="sníž. přenesená",J292,0)</f>
        <v>0</v>
      </c>
      <c r="BI292" s="211">
        <f>IF(N292="nulová",J292,0)</f>
        <v>0</v>
      </c>
      <c r="BJ292" s="20" t="s">
        <v>80</v>
      </c>
      <c r="BK292" s="211">
        <f>ROUND(I292*H292,2)</f>
        <v>0</v>
      </c>
      <c r="BL292" s="20" t="s">
        <v>285</v>
      </c>
      <c r="BM292" s="210" t="s">
        <v>1084</v>
      </c>
    </row>
    <row r="293" s="13" customFormat="1">
      <c r="A293" s="13"/>
      <c r="B293" s="230"/>
      <c r="C293" s="231"/>
      <c r="D293" s="232" t="s">
        <v>208</v>
      </c>
      <c r="E293" s="233" t="s">
        <v>19</v>
      </c>
      <c r="F293" s="234" t="s">
        <v>294</v>
      </c>
      <c r="G293" s="231"/>
      <c r="H293" s="233" t="s">
        <v>19</v>
      </c>
      <c r="I293" s="235"/>
      <c r="J293" s="231"/>
      <c r="K293" s="231"/>
      <c r="L293" s="236"/>
      <c r="M293" s="237"/>
      <c r="N293" s="238"/>
      <c r="O293" s="238"/>
      <c r="P293" s="238"/>
      <c r="Q293" s="238"/>
      <c r="R293" s="238"/>
      <c r="S293" s="238"/>
      <c r="T293" s="23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0" t="s">
        <v>208</v>
      </c>
      <c r="AU293" s="240" t="s">
        <v>82</v>
      </c>
      <c r="AV293" s="13" t="s">
        <v>80</v>
      </c>
      <c r="AW293" s="13" t="s">
        <v>33</v>
      </c>
      <c r="AX293" s="13" t="s">
        <v>72</v>
      </c>
      <c r="AY293" s="240" t="s">
        <v>130</v>
      </c>
    </row>
    <row r="294" s="14" customFormat="1">
      <c r="A294" s="14"/>
      <c r="B294" s="241"/>
      <c r="C294" s="242"/>
      <c r="D294" s="232" t="s">
        <v>208</v>
      </c>
      <c r="E294" s="243" t="s">
        <v>19</v>
      </c>
      <c r="F294" s="244" t="s">
        <v>1019</v>
      </c>
      <c r="G294" s="242"/>
      <c r="H294" s="245">
        <v>1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1" t="s">
        <v>208</v>
      </c>
      <c r="AU294" s="251" t="s">
        <v>82</v>
      </c>
      <c r="AV294" s="14" t="s">
        <v>82</v>
      </c>
      <c r="AW294" s="14" t="s">
        <v>33</v>
      </c>
      <c r="AX294" s="14" t="s">
        <v>72</v>
      </c>
      <c r="AY294" s="251" t="s">
        <v>130</v>
      </c>
    </row>
    <row r="295" s="15" customFormat="1">
      <c r="A295" s="15"/>
      <c r="B295" s="252"/>
      <c r="C295" s="253"/>
      <c r="D295" s="232" t="s">
        <v>208</v>
      </c>
      <c r="E295" s="254" t="s">
        <v>19</v>
      </c>
      <c r="F295" s="255" t="s">
        <v>212</v>
      </c>
      <c r="G295" s="253"/>
      <c r="H295" s="256">
        <v>1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2" t="s">
        <v>208</v>
      </c>
      <c r="AU295" s="262" t="s">
        <v>82</v>
      </c>
      <c r="AV295" s="15" t="s">
        <v>144</v>
      </c>
      <c r="AW295" s="15" t="s">
        <v>33</v>
      </c>
      <c r="AX295" s="15" t="s">
        <v>80</v>
      </c>
      <c r="AY295" s="262" t="s">
        <v>130</v>
      </c>
    </row>
    <row r="296" s="2" customFormat="1" ht="24.15" customHeight="1">
      <c r="A296" s="41"/>
      <c r="B296" s="42"/>
      <c r="C296" s="199" t="s">
        <v>436</v>
      </c>
      <c r="D296" s="199" t="s">
        <v>131</v>
      </c>
      <c r="E296" s="200" t="s">
        <v>762</v>
      </c>
      <c r="F296" s="201" t="s">
        <v>763</v>
      </c>
      <c r="G296" s="202" t="s">
        <v>443</v>
      </c>
      <c r="H296" s="284"/>
      <c r="I296" s="204"/>
      <c r="J296" s="205">
        <f>ROUND(I296*H296,2)</f>
        <v>0</v>
      </c>
      <c r="K296" s="201" t="s">
        <v>200</v>
      </c>
      <c r="L296" s="47"/>
      <c r="M296" s="206" t="s">
        <v>19</v>
      </c>
      <c r="N296" s="207" t="s">
        <v>43</v>
      </c>
      <c r="O296" s="87"/>
      <c r="P296" s="208">
        <f>O296*H296</f>
        <v>0</v>
      </c>
      <c r="Q296" s="208">
        <v>0</v>
      </c>
      <c r="R296" s="208">
        <f>Q296*H296</f>
        <v>0</v>
      </c>
      <c r="S296" s="208">
        <v>0</v>
      </c>
      <c r="T296" s="209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0" t="s">
        <v>285</v>
      </c>
      <c r="AT296" s="210" t="s">
        <v>131</v>
      </c>
      <c r="AU296" s="210" t="s">
        <v>82</v>
      </c>
      <c r="AY296" s="20" t="s">
        <v>130</v>
      </c>
      <c r="BE296" s="211">
        <f>IF(N296="základní",J296,0)</f>
        <v>0</v>
      </c>
      <c r="BF296" s="211">
        <f>IF(N296="snížená",J296,0)</f>
        <v>0</v>
      </c>
      <c r="BG296" s="211">
        <f>IF(N296="zákl. přenesená",J296,0)</f>
        <v>0</v>
      </c>
      <c r="BH296" s="211">
        <f>IF(N296="sníž. přenesená",J296,0)</f>
        <v>0</v>
      </c>
      <c r="BI296" s="211">
        <f>IF(N296="nulová",J296,0)</f>
        <v>0</v>
      </c>
      <c r="BJ296" s="20" t="s">
        <v>80</v>
      </c>
      <c r="BK296" s="211">
        <f>ROUND(I296*H296,2)</f>
        <v>0</v>
      </c>
      <c r="BL296" s="20" t="s">
        <v>285</v>
      </c>
      <c r="BM296" s="210" t="s">
        <v>1085</v>
      </c>
    </row>
    <row r="297" s="2" customFormat="1">
      <c r="A297" s="41"/>
      <c r="B297" s="42"/>
      <c r="C297" s="43"/>
      <c r="D297" s="225" t="s">
        <v>202</v>
      </c>
      <c r="E297" s="43"/>
      <c r="F297" s="226" t="s">
        <v>765</v>
      </c>
      <c r="G297" s="43"/>
      <c r="H297" s="43"/>
      <c r="I297" s="227"/>
      <c r="J297" s="43"/>
      <c r="K297" s="43"/>
      <c r="L297" s="47"/>
      <c r="M297" s="228"/>
      <c r="N297" s="229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202</v>
      </c>
      <c r="AU297" s="20" t="s">
        <v>82</v>
      </c>
    </row>
    <row r="298" s="11" customFormat="1" ht="22.8" customHeight="1">
      <c r="A298" s="11"/>
      <c r="B298" s="185"/>
      <c r="C298" s="186"/>
      <c r="D298" s="187" t="s">
        <v>71</v>
      </c>
      <c r="E298" s="223" t="s">
        <v>446</v>
      </c>
      <c r="F298" s="223" t="s">
        <v>447</v>
      </c>
      <c r="G298" s="186"/>
      <c r="H298" s="186"/>
      <c r="I298" s="189"/>
      <c r="J298" s="224">
        <f>BK298</f>
        <v>0</v>
      </c>
      <c r="K298" s="186"/>
      <c r="L298" s="191"/>
      <c r="M298" s="192"/>
      <c r="N298" s="193"/>
      <c r="O298" s="193"/>
      <c r="P298" s="194">
        <f>SUM(P299:P372)</f>
        <v>0</v>
      </c>
      <c r="Q298" s="193"/>
      <c r="R298" s="194">
        <f>SUM(R299:R372)</f>
        <v>1.3010399800000001</v>
      </c>
      <c r="S298" s="193"/>
      <c r="T298" s="195">
        <f>SUM(T299:T372)</f>
        <v>0</v>
      </c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R298" s="196" t="s">
        <v>82</v>
      </c>
      <c r="AT298" s="197" t="s">
        <v>71</v>
      </c>
      <c r="AU298" s="197" t="s">
        <v>80</v>
      </c>
      <c r="AY298" s="196" t="s">
        <v>130</v>
      </c>
      <c r="BK298" s="198">
        <f>SUM(BK299:BK372)</f>
        <v>0</v>
      </c>
    </row>
    <row r="299" s="2" customFormat="1" ht="24.15" customHeight="1">
      <c r="A299" s="41"/>
      <c r="B299" s="42"/>
      <c r="C299" s="199" t="s">
        <v>440</v>
      </c>
      <c r="D299" s="199" t="s">
        <v>131</v>
      </c>
      <c r="E299" s="200" t="s">
        <v>449</v>
      </c>
      <c r="F299" s="201" t="s">
        <v>450</v>
      </c>
      <c r="G299" s="202" t="s">
        <v>199</v>
      </c>
      <c r="H299" s="203">
        <v>38.222999999999999</v>
      </c>
      <c r="I299" s="204"/>
      <c r="J299" s="205">
        <f>ROUND(I299*H299,2)</f>
        <v>0</v>
      </c>
      <c r="K299" s="201" t="s">
        <v>200</v>
      </c>
      <c r="L299" s="47"/>
      <c r="M299" s="206" t="s">
        <v>19</v>
      </c>
      <c r="N299" s="207" t="s">
        <v>43</v>
      </c>
      <c r="O299" s="87"/>
      <c r="P299" s="208">
        <f>O299*H299</f>
        <v>0</v>
      </c>
      <c r="Q299" s="208">
        <v>0.0061199999999999996</v>
      </c>
      <c r="R299" s="208">
        <f>Q299*H299</f>
        <v>0.23392475999999998</v>
      </c>
      <c r="S299" s="208">
        <v>0</v>
      </c>
      <c r="T299" s="209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0" t="s">
        <v>285</v>
      </c>
      <c r="AT299" s="210" t="s">
        <v>131</v>
      </c>
      <c r="AU299" s="210" t="s">
        <v>82</v>
      </c>
      <c r="AY299" s="20" t="s">
        <v>130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20" t="s">
        <v>80</v>
      </c>
      <c r="BK299" s="211">
        <f>ROUND(I299*H299,2)</f>
        <v>0</v>
      </c>
      <c r="BL299" s="20" t="s">
        <v>285</v>
      </c>
      <c r="BM299" s="210" t="s">
        <v>1086</v>
      </c>
    </row>
    <row r="300" s="2" customFormat="1">
      <c r="A300" s="41"/>
      <c r="B300" s="42"/>
      <c r="C300" s="43"/>
      <c r="D300" s="225" t="s">
        <v>202</v>
      </c>
      <c r="E300" s="43"/>
      <c r="F300" s="226" t="s">
        <v>452</v>
      </c>
      <c r="G300" s="43"/>
      <c r="H300" s="43"/>
      <c r="I300" s="227"/>
      <c r="J300" s="43"/>
      <c r="K300" s="43"/>
      <c r="L300" s="47"/>
      <c r="M300" s="228"/>
      <c r="N300" s="229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202</v>
      </c>
      <c r="AU300" s="20" t="s">
        <v>82</v>
      </c>
    </row>
    <row r="301" s="13" customFormat="1">
      <c r="A301" s="13"/>
      <c r="B301" s="230"/>
      <c r="C301" s="231"/>
      <c r="D301" s="232" t="s">
        <v>208</v>
      </c>
      <c r="E301" s="233" t="s">
        <v>19</v>
      </c>
      <c r="F301" s="234" t="s">
        <v>209</v>
      </c>
      <c r="G301" s="231"/>
      <c r="H301" s="233" t="s">
        <v>19</v>
      </c>
      <c r="I301" s="235"/>
      <c r="J301" s="231"/>
      <c r="K301" s="231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208</v>
      </c>
      <c r="AU301" s="240" t="s">
        <v>82</v>
      </c>
      <c r="AV301" s="13" t="s">
        <v>80</v>
      </c>
      <c r="AW301" s="13" t="s">
        <v>33</v>
      </c>
      <c r="AX301" s="13" t="s">
        <v>72</v>
      </c>
      <c r="AY301" s="240" t="s">
        <v>130</v>
      </c>
    </row>
    <row r="302" s="13" customFormat="1">
      <c r="A302" s="13"/>
      <c r="B302" s="230"/>
      <c r="C302" s="231"/>
      <c r="D302" s="232" t="s">
        <v>208</v>
      </c>
      <c r="E302" s="233" t="s">
        <v>19</v>
      </c>
      <c r="F302" s="234" t="s">
        <v>294</v>
      </c>
      <c r="G302" s="231"/>
      <c r="H302" s="233" t="s">
        <v>19</v>
      </c>
      <c r="I302" s="235"/>
      <c r="J302" s="231"/>
      <c r="K302" s="231"/>
      <c r="L302" s="236"/>
      <c r="M302" s="237"/>
      <c r="N302" s="238"/>
      <c r="O302" s="238"/>
      <c r="P302" s="238"/>
      <c r="Q302" s="238"/>
      <c r="R302" s="238"/>
      <c r="S302" s="238"/>
      <c r="T302" s="23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0" t="s">
        <v>208</v>
      </c>
      <c r="AU302" s="240" t="s">
        <v>82</v>
      </c>
      <c r="AV302" s="13" t="s">
        <v>80</v>
      </c>
      <c r="AW302" s="13" t="s">
        <v>33</v>
      </c>
      <c r="AX302" s="13" t="s">
        <v>72</v>
      </c>
      <c r="AY302" s="240" t="s">
        <v>130</v>
      </c>
    </row>
    <row r="303" s="14" customFormat="1">
      <c r="A303" s="14"/>
      <c r="B303" s="241"/>
      <c r="C303" s="242"/>
      <c r="D303" s="232" t="s">
        <v>208</v>
      </c>
      <c r="E303" s="243" t="s">
        <v>19</v>
      </c>
      <c r="F303" s="244" t="s">
        <v>1087</v>
      </c>
      <c r="G303" s="242"/>
      <c r="H303" s="245">
        <v>18.387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1" t="s">
        <v>208</v>
      </c>
      <c r="AU303" s="251" t="s">
        <v>82</v>
      </c>
      <c r="AV303" s="14" t="s">
        <v>82</v>
      </c>
      <c r="AW303" s="14" t="s">
        <v>33</v>
      </c>
      <c r="AX303" s="14" t="s">
        <v>72</v>
      </c>
      <c r="AY303" s="251" t="s">
        <v>130</v>
      </c>
    </row>
    <row r="304" s="14" customFormat="1">
      <c r="A304" s="14"/>
      <c r="B304" s="241"/>
      <c r="C304" s="242"/>
      <c r="D304" s="232" t="s">
        <v>208</v>
      </c>
      <c r="E304" s="243" t="s">
        <v>19</v>
      </c>
      <c r="F304" s="244" t="s">
        <v>1088</v>
      </c>
      <c r="G304" s="242"/>
      <c r="H304" s="245">
        <v>5.4640000000000004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1" t="s">
        <v>208</v>
      </c>
      <c r="AU304" s="251" t="s">
        <v>82</v>
      </c>
      <c r="AV304" s="14" t="s">
        <v>82</v>
      </c>
      <c r="AW304" s="14" t="s">
        <v>33</v>
      </c>
      <c r="AX304" s="14" t="s">
        <v>72</v>
      </c>
      <c r="AY304" s="251" t="s">
        <v>130</v>
      </c>
    </row>
    <row r="305" s="14" customFormat="1">
      <c r="A305" s="14"/>
      <c r="B305" s="241"/>
      <c r="C305" s="242"/>
      <c r="D305" s="232" t="s">
        <v>208</v>
      </c>
      <c r="E305" s="243" t="s">
        <v>19</v>
      </c>
      <c r="F305" s="244" t="s">
        <v>1089</v>
      </c>
      <c r="G305" s="242"/>
      <c r="H305" s="245">
        <v>14.372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1" t="s">
        <v>208</v>
      </c>
      <c r="AU305" s="251" t="s">
        <v>82</v>
      </c>
      <c r="AV305" s="14" t="s">
        <v>82</v>
      </c>
      <c r="AW305" s="14" t="s">
        <v>33</v>
      </c>
      <c r="AX305" s="14" t="s">
        <v>72</v>
      </c>
      <c r="AY305" s="251" t="s">
        <v>130</v>
      </c>
    </row>
    <row r="306" s="15" customFormat="1">
      <c r="A306" s="15"/>
      <c r="B306" s="252"/>
      <c r="C306" s="253"/>
      <c r="D306" s="232" t="s">
        <v>208</v>
      </c>
      <c r="E306" s="254" t="s">
        <v>19</v>
      </c>
      <c r="F306" s="255" t="s">
        <v>212</v>
      </c>
      <c r="G306" s="253"/>
      <c r="H306" s="256">
        <v>38.222999999999999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2" t="s">
        <v>208</v>
      </c>
      <c r="AU306" s="262" t="s">
        <v>82</v>
      </c>
      <c r="AV306" s="15" t="s">
        <v>144</v>
      </c>
      <c r="AW306" s="15" t="s">
        <v>33</v>
      </c>
      <c r="AX306" s="15" t="s">
        <v>80</v>
      </c>
      <c r="AY306" s="262" t="s">
        <v>130</v>
      </c>
    </row>
    <row r="307" s="2" customFormat="1" ht="16.5" customHeight="1">
      <c r="A307" s="41"/>
      <c r="B307" s="42"/>
      <c r="C307" s="263" t="s">
        <v>448</v>
      </c>
      <c r="D307" s="263" t="s">
        <v>213</v>
      </c>
      <c r="E307" s="264" t="s">
        <v>455</v>
      </c>
      <c r="F307" s="265" t="s">
        <v>456</v>
      </c>
      <c r="G307" s="266" t="s">
        <v>199</v>
      </c>
      <c r="H307" s="267">
        <v>40.134</v>
      </c>
      <c r="I307" s="268"/>
      <c r="J307" s="269">
        <f>ROUND(I307*H307,2)</f>
        <v>0</v>
      </c>
      <c r="K307" s="265" t="s">
        <v>200</v>
      </c>
      <c r="L307" s="270"/>
      <c r="M307" s="271" t="s">
        <v>19</v>
      </c>
      <c r="N307" s="272" t="s">
        <v>43</v>
      </c>
      <c r="O307" s="87"/>
      <c r="P307" s="208">
        <f>O307*H307</f>
        <v>0</v>
      </c>
      <c r="Q307" s="208">
        <v>0.0028999999999999998</v>
      </c>
      <c r="R307" s="208">
        <f>Q307*H307</f>
        <v>0.1163886</v>
      </c>
      <c r="S307" s="208">
        <v>0</v>
      </c>
      <c r="T307" s="209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0" t="s">
        <v>306</v>
      </c>
      <c r="AT307" s="210" t="s">
        <v>213</v>
      </c>
      <c r="AU307" s="210" t="s">
        <v>82</v>
      </c>
      <c r="AY307" s="20" t="s">
        <v>130</v>
      </c>
      <c r="BE307" s="211">
        <f>IF(N307="základní",J307,0)</f>
        <v>0</v>
      </c>
      <c r="BF307" s="211">
        <f>IF(N307="snížená",J307,0)</f>
        <v>0</v>
      </c>
      <c r="BG307" s="211">
        <f>IF(N307="zákl. přenesená",J307,0)</f>
        <v>0</v>
      </c>
      <c r="BH307" s="211">
        <f>IF(N307="sníž. přenesená",J307,0)</f>
        <v>0</v>
      </c>
      <c r="BI307" s="211">
        <f>IF(N307="nulová",J307,0)</f>
        <v>0</v>
      </c>
      <c r="BJ307" s="20" t="s">
        <v>80</v>
      </c>
      <c r="BK307" s="211">
        <f>ROUND(I307*H307,2)</f>
        <v>0</v>
      </c>
      <c r="BL307" s="20" t="s">
        <v>285</v>
      </c>
      <c r="BM307" s="210" t="s">
        <v>1090</v>
      </c>
    </row>
    <row r="308" s="13" customFormat="1">
      <c r="A308" s="13"/>
      <c r="B308" s="230"/>
      <c r="C308" s="231"/>
      <c r="D308" s="232" t="s">
        <v>208</v>
      </c>
      <c r="E308" s="233" t="s">
        <v>19</v>
      </c>
      <c r="F308" s="234" t="s">
        <v>217</v>
      </c>
      <c r="G308" s="231"/>
      <c r="H308" s="233" t="s">
        <v>19</v>
      </c>
      <c r="I308" s="235"/>
      <c r="J308" s="231"/>
      <c r="K308" s="231"/>
      <c r="L308" s="236"/>
      <c r="M308" s="237"/>
      <c r="N308" s="238"/>
      <c r="O308" s="238"/>
      <c r="P308" s="238"/>
      <c r="Q308" s="238"/>
      <c r="R308" s="238"/>
      <c r="S308" s="238"/>
      <c r="T308" s="23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0" t="s">
        <v>208</v>
      </c>
      <c r="AU308" s="240" t="s">
        <v>82</v>
      </c>
      <c r="AV308" s="13" t="s">
        <v>80</v>
      </c>
      <c r="AW308" s="13" t="s">
        <v>33</v>
      </c>
      <c r="AX308" s="13" t="s">
        <v>72</v>
      </c>
      <c r="AY308" s="240" t="s">
        <v>130</v>
      </c>
    </row>
    <row r="309" s="13" customFormat="1">
      <c r="A309" s="13"/>
      <c r="B309" s="230"/>
      <c r="C309" s="231"/>
      <c r="D309" s="232" t="s">
        <v>208</v>
      </c>
      <c r="E309" s="233" t="s">
        <v>19</v>
      </c>
      <c r="F309" s="234" t="s">
        <v>209</v>
      </c>
      <c r="G309" s="231"/>
      <c r="H309" s="233" t="s">
        <v>19</v>
      </c>
      <c r="I309" s="235"/>
      <c r="J309" s="231"/>
      <c r="K309" s="231"/>
      <c r="L309" s="236"/>
      <c r="M309" s="237"/>
      <c r="N309" s="238"/>
      <c r="O309" s="238"/>
      <c r="P309" s="238"/>
      <c r="Q309" s="238"/>
      <c r="R309" s="238"/>
      <c r="S309" s="238"/>
      <c r="T309" s="23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0" t="s">
        <v>208</v>
      </c>
      <c r="AU309" s="240" t="s">
        <v>82</v>
      </c>
      <c r="AV309" s="13" t="s">
        <v>80</v>
      </c>
      <c r="AW309" s="13" t="s">
        <v>33</v>
      </c>
      <c r="AX309" s="13" t="s">
        <v>72</v>
      </c>
      <c r="AY309" s="240" t="s">
        <v>130</v>
      </c>
    </row>
    <row r="310" s="13" customFormat="1">
      <c r="A310" s="13"/>
      <c r="B310" s="230"/>
      <c r="C310" s="231"/>
      <c r="D310" s="232" t="s">
        <v>208</v>
      </c>
      <c r="E310" s="233" t="s">
        <v>19</v>
      </c>
      <c r="F310" s="234" t="s">
        <v>294</v>
      </c>
      <c r="G310" s="231"/>
      <c r="H310" s="233" t="s">
        <v>19</v>
      </c>
      <c r="I310" s="235"/>
      <c r="J310" s="231"/>
      <c r="K310" s="231"/>
      <c r="L310" s="236"/>
      <c r="M310" s="237"/>
      <c r="N310" s="238"/>
      <c r="O310" s="238"/>
      <c r="P310" s="238"/>
      <c r="Q310" s="238"/>
      <c r="R310" s="238"/>
      <c r="S310" s="238"/>
      <c r="T310" s="23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0" t="s">
        <v>208</v>
      </c>
      <c r="AU310" s="240" t="s">
        <v>82</v>
      </c>
      <c r="AV310" s="13" t="s">
        <v>80</v>
      </c>
      <c r="AW310" s="13" t="s">
        <v>33</v>
      </c>
      <c r="AX310" s="13" t="s">
        <v>72</v>
      </c>
      <c r="AY310" s="240" t="s">
        <v>130</v>
      </c>
    </row>
    <row r="311" s="14" customFormat="1">
      <c r="A311" s="14"/>
      <c r="B311" s="241"/>
      <c r="C311" s="242"/>
      <c r="D311" s="232" t="s">
        <v>208</v>
      </c>
      <c r="E311" s="243" t="s">
        <v>19</v>
      </c>
      <c r="F311" s="244" t="s">
        <v>1087</v>
      </c>
      <c r="G311" s="242"/>
      <c r="H311" s="245">
        <v>18.387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1" t="s">
        <v>208</v>
      </c>
      <c r="AU311" s="251" t="s">
        <v>82</v>
      </c>
      <c r="AV311" s="14" t="s">
        <v>82</v>
      </c>
      <c r="AW311" s="14" t="s">
        <v>33</v>
      </c>
      <c r="AX311" s="14" t="s">
        <v>72</v>
      </c>
      <c r="AY311" s="251" t="s">
        <v>130</v>
      </c>
    </row>
    <row r="312" s="14" customFormat="1">
      <c r="A312" s="14"/>
      <c r="B312" s="241"/>
      <c r="C312" s="242"/>
      <c r="D312" s="232" t="s">
        <v>208</v>
      </c>
      <c r="E312" s="243" t="s">
        <v>19</v>
      </c>
      <c r="F312" s="244" t="s">
        <v>1088</v>
      </c>
      <c r="G312" s="242"/>
      <c r="H312" s="245">
        <v>5.4640000000000004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1" t="s">
        <v>208</v>
      </c>
      <c r="AU312" s="251" t="s">
        <v>82</v>
      </c>
      <c r="AV312" s="14" t="s">
        <v>82</v>
      </c>
      <c r="AW312" s="14" t="s">
        <v>33</v>
      </c>
      <c r="AX312" s="14" t="s">
        <v>72</v>
      </c>
      <c r="AY312" s="251" t="s">
        <v>130</v>
      </c>
    </row>
    <row r="313" s="14" customFormat="1">
      <c r="A313" s="14"/>
      <c r="B313" s="241"/>
      <c r="C313" s="242"/>
      <c r="D313" s="232" t="s">
        <v>208</v>
      </c>
      <c r="E313" s="243" t="s">
        <v>19</v>
      </c>
      <c r="F313" s="244" t="s">
        <v>1089</v>
      </c>
      <c r="G313" s="242"/>
      <c r="H313" s="245">
        <v>14.372</v>
      </c>
      <c r="I313" s="246"/>
      <c r="J313" s="242"/>
      <c r="K313" s="242"/>
      <c r="L313" s="247"/>
      <c r="M313" s="248"/>
      <c r="N313" s="249"/>
      <c r="O313" s="249"/>
      <c r="P313" s="249"/>
      <c r="Q313" s="249"/>
      <c r="R313" s="249"/>
      <c r="S313" s="249"/>
      <c r="T313" s="25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1" t="s">
        <v>208</v>
      </c>
      <c r="AU313" s="251" t="s">
        <v>82</v>
      </c>
      <c r="AV313" s="14" t="s">
        <v>82</v>
      </c>
      <c r="AW313" s="14" t="s">
        <v>33</v>
      </c>
      <c r="AX313" s="14" t="s">
        <v>72</v>
      </c>
      <c r="AY313" s="251" t="s">
        <v>130</v>
      </c>
    </row>
    <row r="314" s="15" customFormat="1">
      <c r="A314" s="15"/>
      <c r="B314" s="252"/>
      <c r="C314" s="253"/>
      <c r="D314" s="232" t="s">
        <v>208</v>
      </c>
      <c r="E314" s="254" t="s">
        <v>19</v>
      </c>
      <c r="F314" s="255" t="s">
        <v>212</v>
      </c>
      <c r="G314" s="253"/>
      <c r="H314" s="256">
        <v>38.222999999999999</v>
      </c>
      <c r="I314" s="257"/>
      <c r="J314" s="253"/>
      <c r="K314" s="253"/>
      <c r="L314" s="258"/>
      <c r="M314" s="259"/>
      <c r="N314" s="260"/>
      <c r="O314" s="260"/>
      <c r="P314" s="260"/>
      <c r="Q314" s="260"/>
      <c r="R314" s="260"/>
      <c r="S314" s="260"/>
      <c r="T314" s="261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2" t="s">
        <v>208</v>
      </c>
      <c r="AU314" s="262" t="s">
        <v>82</v>
      </c>
      <c r="AV314" s="15" t="s">
        <v>144</v>
      </c>
      <c r="AW314" s="15" t="s">
        <v>33</v>
      </c>
      <c r="AX314" s="15" t="s">
        <v>80</v>
      </c>
      <c r="AY314" s="262" t="s">
        <v>130</v>
      </c>
    </row>
    <row r="315" s="14" customFormat="1">
      <c r="A315" s="14"/>
      <c r="B315" s="241"/>
      <c r="C315" s="242"/>
      <c r="D315" s="232" t="s">
        <v>208</v>
      </c>
      <c r="E315" s="242"/>
      <c r="F315" s="244" t="s">
        <v>1091</v>
      </c>
      <c r="G315" s="242"/>
      <c r="H315" s="245">
        <v>40.134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1" t="s">
        <v>208</v>
      </c>
      <c r="AU315" s="251" t="s">
        <v>82</v>
      </c>
      <c r="AV315" s="14" t="s">
        <v>82</v>
      </c>
      <c r="AW315" s="14" t="s">
        <v>4</v>
      </c>
      <c r="AX315" s="14" t="s">
        <v>80</v>
      </c>
      <c r="AY315" s="251" t="s">
        <v>130</v>
      </c>
    </row>
    <row r="316" s="2" customFormat="1" ht="24.15" customHeight="1">
      <c r="A316" s="41"/>
      <c r="B316" s="42"/>
      <c r="C316" s="199" t="s">
        <v>454</v>
      </c>
      <c r="D316" s="199" t="s">
        <v>131</v>
      </c>
      <c r="E316" s="200" t="s">
        <v>460</v>
      </c>
      <c r="F316" s="201" t="s">
        <v>461</v>
      </c>
      <c r="G316" s="202" t="s">
        <v>199</v>
      </c>
      <c r="H316" s="203">
        <v>236.602</v>
      </c>
      <c r="I316" s="204"/>
      <c r="J316" s="205">
        <f>ROUND(I316*H316,2)</f>
        <v>0</v>
      </c>
      <c r="K316" s="201" t="s">
        <v>200</v>
      </c>
      <c r="L316" s="47"/>
      <c r="M316" s="206" t="s">
        <v>19</v>
      </c>
      <c r="N316" s="207" t="s">
        <v>43</v>
      </c>
      <c r="O316" s="87"/>
      <c r="P316" s="208">
        <f>O316*H316</f>
        <v>0</v>
      </c>
      <c r="Q316" s="208">
        <v>0.00058</v>
      </c>
      <c r="R316" s="208">
        <f>Q316*H316</f>
        <v>0.13722916000000002</v>
      </c>
      <c r="S316" s="208">
        <v>0</v>
      </c>
      <c r="T316" s="209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0" t="s">
        <v>285</v>
      </c>
      <c r="AT316" s="210" t="s">
        <v>131</v>
      </c>
      <c r="AU316" s="210" t="s">
        <v>82</v>
      </c>
      <c r="AY316" s="20" t="s">
        <v>130</v>
      </c>
      <c r="BE316" s="211">
        <f>IF(N316="základní",J316,0)</f>
        <v>0</v>
      </c>
      <c r="BF316" s="211">
        <f>IF(N316="snížená",J316,0)</f>
        <v>0</v>
      </c>
      <c r="BG316" s="211">
        <f>IF(N316="zákl. přenesená",J316,0)</f>
        <v>0</v>
      </c>
      <c r="BH316" s="211">
        <f>IF(N316="sníž. přenesená",J316,0)</f>
        <v>0</v>
      </c>
      <c r="BI316" s="211">
        <f>IF(N316="nulová",J316,0)</f>
        <v>0</v>
      </c>
      <c r="BJ316" s="20" t="s">
        <v>80</v>
      </c>
      <c r="BK316" s="211">
        <f>ROUND(I316*H316,2)</f>
        <v>0</v>
      </c>
      <c r="BL316" s="20" t="s">
        <v>285</v>
      </c>
      <c r="BM316" s="210" t="s">
        <v>1092</v>
      </c>
    </row>
    <row r="317" s="2" customFormat="1">
      <c r="A317" s="41"/>
      <c r="B317" s="42"/>
      <c r="C317" s="43"/>
      <c r="D317" s="225" t="s">
        <v>202</v>
      </c>
      <c r="E317" s="43"/>
      <c r="F317" s="226" t="s">
        <v>463</v>
      </c>
      <c r="G317" s="43"/>
      <c r="H317" s="43"/>
      <c r="I317" s="227"/>
      <c r="J317" s="43"/>
      <c r="K317" s="43"/>
      <c r="L317" s="47"/>
      <c r="M317" s="228"/>
      <c r="N317" s="229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202</v>
      </c>
      <c r="AU317" s="20" t="s">
        <v>82</v>
      </c>
    </row>
    <row r="318" s="13" customFormat="1">
      <c r="A318" s="13"/>
      <c r="B318" s="230"/>
      <c r="C318" s="231"/>
      <c r="D318" s="232" t="s">
        <v>208</v>
      </c>
      <c r="E318" s="233" t="s">
        <v>19</v>
      </c>
      <c r="F318" s="234" t="s">
        <v>464</v>
      </c>
      <c r="G318" s="231"/>
      <c r="H318" s="233" t="s">
        <v>19</v>
      </c>
      <c r="I318" s="235"/>
      <c r="J318" s="231"/>
      <c r="K318" s="231"/>
      <c r="L318" s="236"/>
      <c r="M318" s="237"/>
      <c r="N318" s="238"/>
      <c r="O318" s="238"/>
      <c r="P318" s="238"/>
      <c r="Q318" s="238"/>
      <c r="R318" s="238"/>
      <c r="S318" s="238"/>
      <c r="T318" s="23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0" t="s">
        <v>208</v>
      </c>
      <c r="AU318" s="240" t="s">
        <v>82</v>
      </c>
      <c r="AV318" s="13" t="s">
        <v>80</v>
      </c>
      <c r="AW318" s="13" t="s">
        <v>33</v>
      </c>
      <c r="AX318" s="13" t="s">
        <v>72</v>
      </c>
      <c r="AY318" s="240" t="s">
        <v>130</v>
      </c>
    </row>
    <row r="319" s="13" customFormat="1">
      <c r="A319" s="13"/>
      <c r="B319" s="230"/>
      <c r="C319" s="231"/>
      <c r="D319" s="232" t="s">
        <v>208</v>
      </c>
      <c r="E319" s="233" t="s">
        <v>19</v>
      </c>
      <c r="F319" s="234" t="s">
        <v>294</v>
      </c>
      <c r="G319" s="231"/>
      <c r="H319" s="233" t="s">
        <v>19</v>
      </c>
      <c r="I319" s="235"/>
      <c r="J319" s="231"/>
      <c r="K319" s="231"/>
      <c r="L319" s="236"/>
      <c r="M319" s="237"/>
      <c r="N319" s="238"/>
      <c r="O319" s="238"/>
      <c r="P319" s="238"/>
      <c r="Q319" s="238"/>
      <c r="R319" s="238"/>
      <c r="S319" s="238"/>
      <c r="T319" s="23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0" t="s">
        <v>208</v>
      </c>
      <c r="AU319" s="240" t="s">
        <v>82</v>
      </c>
      <c r="AV319" s="13" t="s">
        <v>80</v>
      </c>
      <c r="AW319" s="13" t="s">
        <v>33</v>
      </c>
      <c r="AX319" s="13" t="s">
        <v>72</v>
      </c>
      <c r="AY319" s="240" t="s">
        <v>130</v>
      </c>
    </row>
    <row r="320" s="14" customFormat="1">
      <c r="A320" s="14"/>
      <c r="B320" s="241"/>
      <c r="C320" s="242"/>
      <c r="D320" s="232" t="s">
        <v>208</v>
      </c>
      <c r="E320" s="243" t="s">
        <v>19</v>
      </c>
      <c r="F320" s="244" t="s">
        <v>1093</v>
      </c>
      <c r="G320" s="242"/>
      <c r="H320" s="245">
        <v>236.602</v>
      </c>
      <c r="I320" s="246"/>
      <c r="J320" s="242"/>
      <c r="K320" s="242"/>
      <c r="L320" s="247"/>
      <c r="M320" s="248"/>
      <c r="N320" s="249"/>
      <c r="O320" s="249"/>
      <c r="P320" s="249"/>
      <c r="Q320" s="249"/>
      <c r="R320" s="249"/>
      <c r="S320" s="249"/>
      <c r="T320" s="250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1" t="s">
        <v>208</v>
      </c>
      <c r="AU320" s="251" t="s">
        <v>82</v>
      </c>
      <c r="AV320" s="14" t="s">
        <v>82</v>
      </c>
      <c r="AW320" s="14" t="s">
        <v>33</v>
      </c>
      <c r="AX320" s="14" t="s">
        <v>72</v>
      </c>
      <c r="AY320" s="251" t="s">
        <v>130</v>
      </c>
    </row>
    <row r="321" s="15" customFormat="1">
      <c r="A321" s="15"/>
      <c r="B321" s="252"/>
      <c r="C321" s="253"/>
      <c r="D321" s="232" t="s">
        <v>208</v>
      </c>
      <c r="E321" s="254" t="s">
        <v>19</v>
      </c>
      <c r="F321" s="255" t="s">
        <v>212</v>
      </c>
      <c r="G321" s="253"/>
      <c r="H321" s="256">
        <v>236.602</v>
      </c>
      <c r="I321" s="257"/>
      <c r="J321" s="253"/>
      <c r="K321" s="253"/>
      <c r="L321" s="258"/>
      <c r="M321" s="259"/>
      <c r="N321" s="260"/>
      <c r="O321" s="260"/>
      <c r="P321" s="260"/>
      <c r="Q321" s="260"/>
      <c r="R321" s="260"/>
      <c r="S321" s="260"/>
      <c r="T321" s="261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2" t="s">
        <v>208</v>
      </c>
      <c r="AU321" s="262" t="s">
        <v>82</v>
      </c>
      <c r="AV321" s="15" t="s">
        <v>144</v>
      </c>
      <c r="AW321" s="15" t="s">
        <v>33</v>
      </c>
      <c r="AX321" s="15" t="s">
        <v>80</v>
      </c>
      <c r="AY321" s="262" t="s">
        <v>130</v>
      </c>
    </row>
    <row r="322" s="2" customFormat="1" ht="24.15" customHeight="1">
      <c r="A322" s="41"/>
      <c r="B322" s="42"/>
      <c r="C322" s="199" t="s">
        <v>459</v>
      </c>
      <c r="D322" s="199" t="s">
        <v>131</v>
      </c>
      <c r="E322" s="200" t="s">
        <v>467</v>
      </c>
      <c r="F322" s="201" t="s">
        <v>468</v>
      </c>
      <c r="G322" s="202" t="s">
        <v>199</v>
      </c>
      <c r="H322" s="203">
        <v>236.602</v>
      </c>
      <c r="I322" s="204"/>
      <c r="J322" s="205">
        <f>ROUND(I322*H322,2)</f>
        <v>0</v>
      </c>
      <c r="K322" s="201" t="s">
        <v>200</v>
      </c>
      <c r="L322" s="47"/>
      <c r="M322" s="206" t="s">
        <v>19</v>
      </c>
      <c r="N322" s="207" t="s">
        <v>43</v>
      </c>
      <c r="O322" s="87"/>
      <c r="P322" s="208">
        <f>O322*H322</f>
        <v>0</v>
      </c>
      <c r="Q322" s="208">
        <v>0</v>
      </c>
      <c r="R322" s="208">
        <f>Q322*H322</f>
        <v>0</v>
      </c>
      <c r="S322" s="208">
        <v>0</v>
      </c>
      <c r="T322" s="209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0" t="s">
        <v>285</v>
      </c>
      <c r="AT322" s="210" t="s">
        <v>131</v>
      </c>
      <c r="AU322" s="210" t="s">
        <v>82</v>
      </c>
      <c r="AY322" s="20" t="s">
        <v>130</v>
      </c>
      <c r="BE322" s="211">
        <f>IF(N322="základní",J322,0)</f>
        <v>0</v>
      </c>
      <c r="BF322" s="211">
        <f>IF(N322="snížená",J322,0)</f>
        <v>0</v>
      </c>
      <c r="BG322" s="211">
        <f>IF(N322="zákl. přenesená",J322,0)</f>
        <v>0</v>
      </c>
      <c r="BH322" s="211">
        <f>IF(N322="sníž. přenesená",J322,0)</f>
        <v>0</v>
      </c>
      <c r="BI322" s="211">
        <f>IF(N322="nulová",J322,0)</f>
        <v>0</v>
      </c>
      <c r="BJ322" s="20" t="s">
        <v>80</v>
      </c>
      <c r="BK322" s="211">
        <f>ROUND(I322*H322,2)</f>
        <v>0</v>
      </c>
      <c r="BL322" s="20" t="s">
        <v>285</v>
      </c>
      <c r="BM322" s="210" t="s">
        <v>1094</v>
      </c>
    </row>
    <row r="323" s="2" customFormat="1">
      <c r="A323" s="41"/>
      <c r="B323" s="42"/>
      <c r="C323" s="43"/>
      <c r="D323" s="225" t="s">
        <v>202</v>
      </c>
      <c r="E323" s="43"/>
      <c r="F323" s="226" t="s">
        <v>470</v>
      </c>
      <c r="G323" s="43"/>
      <c r="H323" s="43"/>
      <c r="I323" s="227"/>
      <c r="J323" s="43"/>
      <c r="K323" s="43"/>
      <c r="L323" s="47"/>
      <c r="M323" s="228"/>
      <c r="N323" s="229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202</v>
      </c>
      <c r="AU323" s="20" t="s">
        <v>82</v>
      </c>
    </row>
    <row r="324" s="2" customFormat="1" ht="16.5" customHeight="1">
      <c r="A324" s="41"/>
      <c r="B324" s="42"/>
      <c r="C324" s="263" t="s">
        <v>466</v>
      </c>
      <c r="D324" s="263" t="s">
        <v>213</v>
      </c>
      <c r="E324" s="264" t="s">
        <v>472</v>
      </c>
      <c r="F324" s="265" t="s">
        <v>473</v>
      </c>
      <c r="G324" s="266" t="s">
        <v>199</v>
      </c>
      <c r="H324" s="267">
        <v>496.86399999999998</v>
      </c>
      <c r="I324" s="268"/>
      <c r="J324" s="269">
        <f>ROUND(I324*H324,2)</f>
        <v>0</v>
      </c>
      <c r="K324" s="265" t="s">
        <v>200</v>
      </c>
      <c r="L324" s="270"/>
      <c r="M324" s="271" t="s">
        <v>19</v>
      </c>
      <c r="N324" s="272" t="s">
        <v>43</v>
      </c>
      <c r="O324" s="87"/>
      <c r="P324" s="208">
        <f>O324*H324</f>
        <v>0</v>
      </c>
      <c r="Q324" s="208">
        <v>0.0015</v>
      </c>
      <c r="R324" s="208">
        <f>Q324*H324</f>
        <v>0.74529599999999996</v>
      </c>
      <c r="S324" s="208">
        <v>0</v>
      </c>
      <c r="T324" s="209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0" t="s">
        <v>306</v>
      </c>
      <c r="AT324" s="210" t="s">
        <v>213</v>
      </c>
      <c r="AU324" s="210" t="s">
        <v>82</v>
      </c>
      <c r="AY324" s="20" t="s">
        <v>130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20" t="s">
        <v>80</v>
      </c>
      <c r="BK324" s="211">
        <f>ROUND(I324*H324,2)</f>
        <v>0</v>
      </c>
      <c r="BL324" s="20" t="s">
        <v>285</v>
      </c>
      <c r="BM324" s="210" t="s">
        <v>1095</v>
      </c>
    </row>
    <row r="325" s="13" customFormat="1">
      <c r="A325" s="13"/>
      <c r="B325" s="230"/>
      <c r="C325" s="231"/>
      <c r="D325" s="232" t="s">
        <v>208</v>
      </c>
      <c r="E325" s="233" t="s">
        <v>19</v>
      </c>
      <c r="F325" s="234" t="s">
        <v>217</v>
      </c>
      <c r="G325" s="231"/>
      <c r="H325" s="233" t="s">
        <v>19</v>
      </c>
      <c r="I325" s="235"/>
      <c r="J325" s="231"/>
      <c r="K325" s="231"/>
      <c r="L325" s="236"/>
      <c r="M325" s="237"/>
      <c r="N325" s="238"/>
      <c r="O325" s="238"/>
      <c r="P325" s="238"/>
      <c r="Q325" s="238"/>
      <c r="R325" s="238"/>
      <c r="S325" s="238"/>
      <c r="T325" s="239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0" t="s">
        <v>208</v>
      </c>
      <c r="AU325" s="240" t="s">
        <v>82</v>
      </c>
      <c r="AV325" s="13" t="s">
        <v>80</v>
      </c>
      <c r="AW325" s="13" t="s">
        <v>33</v>
      </c>
      <c r="AX325" s="13" t="s">
        <v>72</v>
      </c>
      <c r="AY325" s="240" t="s">
        <v>130</v>
      </c>
    </row>
    <row r="326" s="13" customFormat="1">
      <c r="A326" s="13"/>
      <c r="B326" s="230"/>
      <c r="C326" s="231"/>
      <c r="D326" s="232" t="s">
        <v>208</v>
      </c>
      <c r="E326" s="233" t="s">
        <v>19</v>
      </c>
      <c r="F326" s="234" t="s">
        <v>475</v>
      </c>
      <c r="G326" s="231"/>
      <c r="H326" s="233" t="s">
        <v>19</v>
      </c>
      <c r="I326" s="235"/>
      <c r="J326" s="231"/>
      <c r="K326" s="231"/>
      <c r="L326" s="236"/>
      <c r="M326" s="237"/>
      <c r="N326" s="238"/>
      <c r="O326" s="238"/>
      <c r="P326" s="238"/>
      <c r="Q326" s="238"/>
      <c r="R326" s="238"/>
      <c r="S326" s="238"/>
      <c r="T326" s="23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0" t="s">
        <v>208</v>
      </c>
      <c r="AU326" s="240" t="s">
        <v>82</v>
      </c>
      <c r="AV326" s="13" t="s">
        <v>80</v>
      </c>
      <c r="AW326" s="13" t="s">
        <v>33</v>
      </c>
      <c r="AX326" s="13" t="s">
        <v>72</v>
      </c>
      <c r="AY326" s="240" t="s">
        <v>130</v>
      </c>
    </row>
    <row r="327" s="13" customFormat="1">
      <c r="A327" s="13"/>
      <c r="B327" s="230"/>
      <c r="C327" s="231"/>
      <c r="D327" s="232" t="s">
        <v>208</v>
      </c>
      <c r="E327" s="233" t="s">
        <v>19</v>
      </c>
      <c r="F327" s="234" t="s">
        <v>294</v>
      </c>
      <c r="G327" s="231"/>
      <c r="H327" s="233" t="s">
        <v>19</v>
      </c>
      <c r="I327" s="235"/>
      <c r="J327" s="231"/>
      <c r="K327" s="231"/>
      <c r="L327" s="236"/>
      <c r="M327" s="237"/>
      <c r="N327" s="238"/>
      <c r="O327" s="238"/>
      <c r="P327" s="238"/>
      <c r="Q327" s="238"/>
      <c r="R327" s="238"/>
      <c r="S327" s="238"/>
      <c r="T327" s="23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0" t="s">
        <v>208</v>
      </c>
      <c r="AU327" s="240" t="s">
        <v>82</v>
      </c>
      <c r="AV327" s="13" t="s">
        <v>80</v>
      </c>
      <c r="AW327" s="13" t="s">
        <v>33</v>
      </c>
      <c r="AX327" s="13" t="s">
        <v>72</v>
      </c>
      <c r="AY327" s="240" t="s">
        <v>130</v>
      </c>
    </row>
    <row r="328" s="14" customFormat="1">
      <c r="A328" s="14"/>
      <c r="B328" s="241"/>
      <c r="C328" s="242"/>
      <c r="D328" s="232" t="s">
        <v>208</v>
      </c>
      <c r="E328" s="243" t="s">
        <v>19</v>
      </c>
      <c r="F328" s="244" t="s">
        <v>1096</v>
      </c>
      <c r="G328" s="242"/>
      <c r="H328" s="245">
        <v>473.20400000000001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1" t="s">
        <v>208</v>
      </c>
      <c r="AU328" s="251" t="s">
        <v>82</v>
      </c>
      <c r="AV328" s="14" t="s">
        <v>82</v>
      </c>
      <c r="AW328" s="14" t="s">
        <v>33</v>
      </c>
      <c r="AX328" s="14" t="s">
        <v>72</v>
      </c>
      <c r="AY328" s="251" t="s">
        <v>130</v>
      </c>
    </row>
    <row r="329" s="15" customFormat="1">
      <c r="A329" s="15"/>
      <c r="B329" s="252"/>
      <c r="C329" s="253"/>
      <c r="D329" s="232" t="s">
        <v>208</v>
      </c>
      <c r="E329" s="254" t="s">
        <v>19</v>
      </c>
      <c r="F329" s="255" t="s">
        <v>212</v>
      </c>
      <c r="G329" s="253"/>
      <c r="H329" s="256">
        <v>473.20400000000001</v>
      </c>
      <c r="I329" s="257"/>
      <c r="J329" s="253"/>
      <c r="K329" s="253"/>
      <c r="L329" s="258"/>
      <c r="M329" s="259"/>
      <c r="N329" s="260"/>
      <c r="O329" s="260"/>
      <c r="P329" s="260"/>
      <c r="Q329" s="260"/>
      <c r="R329" s="260"/>
      <c r="S329" s="260"/>
      <c r="T329" s="261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2" t="s">
        <v>208</v>
      </c>
      <c r="AU329" s="262" t="s">
        <v>82</v>
      </c>
      <c r="AV329" s="15" t="s">
        <v>144</v>
      </c>
      <c r="AW329" s="15" t="s">
        <v>33</v>
      </c>
      <c r="AX329" s="15" t="s">
        <v>80</v>
      </c>
      <c r="AY329" s="262" t="s">
        <v>130</v>
      </c>
    </row>
    <row r="330" s="14" customFormat="1">
      <c r="A330" s="14"/>
      <c r="B330" s="241"/>
      <c r="C330" s="242"/>
      <c r="D330" s="232" t="s">
        <v>208</v>
      </c>
      <c r="E330" s="242"/>
      <c r="F330" s="244" t="s">
        <v>1097</v>
      </c>
      <c r="G330" s="242"/>
      <c r="H330" s="245">
        <v>496.86399999999998</v>
      </c>
      <c r="I330" s="246"/>
      <c r="J330" s="242"/>
      <c r="K330" s="242"/>
      <c r="L330" s="247"/>
      <c r="M330" s="248"/>
      <c r="N330" s="249"/>
      <c r="O330" s="249"/>
      <c r="P330" s="249"/>
      <c r="Q330" s="249"/>
      <c r="R330" s="249"/>
      <c r="S330" s="249"/>
      <c r="T330" s="250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1" t="s">
        <v>208</v>
      </c>
      <c r="AU330" s="251" t="s">
        <v>82</v>
      </c>
      <c r="AV330" s="14" t="s">
        <v>82</v>
      </c>
      <c r="AW330" s="14" t="s">
        <v>4</v>
      </c>
      <c r="AX330" s="14" t="s">
        <v>80</v>
      </c>
      <c r="AY330" s="251" t="s">
        <v>130</v>
      </c>
    </row>
    <row r="331" s="2" customFormat="1" ht="24.15" customHeight="1">
      <c r="A331" s="41"/>
      <c r="B331" s="42"/>
      <c r="C331" s="199" t="s">
        <v>471</v>
      </c>
      <c r="D331" s="199" t="s">
        <v>131</v>
      </c>
      <c r="E331" s="200" t="s">
        <v>479</v>
      </c>
      <c r="F331" s="201" t="s">
        <v>480</v>
      </c>
      <c r="G331" s="202" t="s">
        <v>199</v>
      </c>
      <c r="H331" s="203">
        <v>236.602</v>
      </c>
      <c r="I331" s="204"/>
      <c r="J331" s="205">
        <f>ROUND(I331*H331,2)</f>
        <v>0</v>
      </c>
      <c r="K331" s="201" t="s">
        <v>200</v>
      </c>
      <c r="L331" s="47"/>
      <c r="M331" s="206" t="s">
        <v>19</v>
      </c>
      <c r="N331" s="207" t="s">
        <v>43</v>
      </c>
      <c r="O331" s="87"/>
      <c r="P331" s="208">
        <f>O331*H331</f>
        <v>0</v>
      </c>
      <c r="Q331" s="208">
        <v>3.0000000000000001E-05</v>
      </c>
      <c r="R331" s="208">
        <f>Q331*H331</f>
        <v>0.0070980600000000007</v>
      </c>
      <c r="S331" s="208">
        <v>0</v>
      </c>
      <c r="T331" s="209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0" t="s">
        <v>285</v>
      </c>
      <c r="AT331" s="210" t="s">
        <v>131</v>
      </c>
      <c r="AU331" s="210" t="s">
        <v>82</v>
      </c>
      <c r="AY331" s="20" t="s">
        <v>130</v>
      </c>
      <c r="BE331" s="211">
        <f>IF(N331="základní",J331,0)</f>
        <v>0</v>
      </c>
      <c r="BF331" s="211">
        <f>IF(N331="snížená",J331,0)</f>
        <v>0</v>
      </c>
      <c r="BG331" s="211">
        <f>IF(N331="zákl. přenesená",J331,0)</f>
        <v>0</v>
      </c>
      <c r="BH331" s="211">
        <f>IF(N331="sníž. přenesená",J331,0)</f>
        <v>0</v>
      </c>
      <c r="BI331" s="211">
        <f>IF(N331="nulová",J331,0)</f>
        <v>0</v>
      </c>
      <c r="BJ331" s="20" t="s">
        <v>80</v>
      </c>
      <c r="BK331" s="211">
        <f>ROUND(I331*H331,2)</f>
        <v>0</v>
      </c>
      <c r="BL331" s="20" t="s">
        <v>285</v>
      </c>
      <c r="BM331" s="210" t="s">
        <v>1098</v>
      </c>
    </row>
    <row r="332" s="2" customFormat="1">
      <c r="A332" s="41"/>
      <c r="B332" s="42"/>
      <c r="C332" s="43"/>
      <c r="D332" s="225" t="s">
        <v>202</v>
      </c>
      <c r="E332" s="43"/>
      <c r="F332" s="226" t="s">
        <v>482</v>
      </c>
      <c r="G332" s="43"/>
      <c r="H332" s="43"/>
      <c r="I332" s="227"/>
      <c r="J332" s="43"/>
      <c r="K332" s="43"/>
      <c r="L332" s="47"/>
      <c r="M332" s="228"/>
      <c r="N332" s="229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202</v>
      </c>
      <c r="AU332" s="20" t="s">
        <v>82</v>
      </c>
    </row>
    <row r="333" s="2" customFormat="1" ht="16.5" customHeight="1">
      <c r="A333" s="41"/>
      <c r="B333" s="42"/>
      <c r="C333" s="199" t="s">
        <v>478</v>
      </c>
      <c r="D333" s="199" t="s">
        <v>131</v>
      </c>
      <c r="E333" s="200" t="s">
        <v>484</v>
      </c>
      <c r="F333" s="201" t="s">
        <v>485</v>
      </c>
      <c r="G333" s="202" t="s">
        <v>199</v>
      </c>
      <c r="H333" s="203">
        <v>1</v>
      </c>
      <c r="I333" s="204"/>
      <c r="J333" s="205">
        <f>ROUND(I333*H333,2)</f>
        <v>0</v>
      </c>
      <c r="K333" s="201" t="s">
        <v>200</v>
      </c>
      <c r="L333" s="47"/>
      <c r="M333" s="206" t="s">
        <v>19</v>
      </c>
      <c r="N333" s="207" t="s">
        <v>43</v>
      </c>
      <c r="O333" s="87"/>
      <c r="P333" s="208">
        <f>O333*H333</f>
        <v>0</v>
      </c>
      <c r="Q333" s="208">
        <v>0.00058</v>
      </c>
      <c r="R333" s="208">
        <f>Q333*H333</f>
        <v>0.00058</v>
      </c>
      <c r="S333" s="208">
        <v>0</v>
      </c>
      <c r="T333" s="209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0" t="s">
        <v>285</v>
      </c>
      <c r="AT333" s="210" t="s">
        <v>131</v>
      </c>
      <c r="AU333" s="210" t="s">
        <v>82</v>
      </c>
      <c r="AY333" s="20" t="s">
        <v>130</v>
      </c>
      <c r="BE333" s="211">
        <f>IF(N333="základní",J333,0)</f>
        <v>0</v>
      </c>
      <c r="BF333" s="211">
        <f>IF(N333="snížená",J333,0)</f>
        <v>0</v>
      </c>
      <c r="BG333" s="211">
        <f>IF(N333="zákl. přenesená",J333,0)</f>
        <v>0</v>
      </c>
      <c r="BH333" s="211">
        <f>IF(N333="sníž. přenesená",J333,0)</f>
        <v>0</v>
      </c>
      <c r="BI333" s="211">
        <f>IF(N333="nulová",J333,0)</f>
        <v>0</v>
      </c>
      <c r="BJ333" s="20" t="s">
        <v>80</v>
      </c>
      <c r="BK333" s="211">
        <f>ROUND(I333*H333,2)</f>
        <v>0</v>
      </c>
      <c r="BL333" s="20" t="s">
        <v>285</v>
      </c>
      <c r="BM333" s="210" t="s">
        <v>1099</v>
      </c>
    </row>
    <row r="334" s="2" customFormat="1">
      <c r="A334" s="41"/>
      <c r="B334" s="42"/>
      <c r="C334" s="43"/>
      <c r="D334" s="225" t="s">
        <v>202</v>
      </c>
      <c r="E334" s="43"/>
      <c r="F334" s="226" t="s">
        <v>487</v>
      </c>
      <c r="G334" s="43"/>
      <c r="H334" s="43"/>
      <c r="I334" s="227"/>
      <c r="J334" s="43"/>
      <c r="K334" s="43"/>
      <c r="L334" s="47"/>
      <c r="M334" s="228"/>
      <c r="N334" s="229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202</v>
      </c>
      <c r="AU334" s="20" t="s">
        <v>82</v>
      </c>
    </row>
    <row r="335" s="13" customFormat="1">
      <c r="A335" s="13"/>
      <c r="B335" s="230"/>
      <c r="C335" s="231"/>
      <c r="D335" s="232" t="s">
        <v>208</v>
      </c>
      <c r="E335" s="233" t="s">
        <v>19</v>
      </c>
      <c r="F335" s="234" t="s">
        <v>209</v>
      </c>
      <c r="G335" s="231"/>
      <c r="H335" s="233" t="s">
        <v>19</v>
      </c>
      <c r="I335" s="235"/>
      <c r="J335" s="231"/>
      <c r="K335" s="231"/>
      <c r="L335" s="236"/>
      <c r="M335" s="237"/>
      <c r="N335" s="238"/>
      <c r="O335" s="238"/>
      <c r="P335" s="238"/>
      <c r="Q335" s="238"/>
      <c r="R335" s="238"/>
      <c r="S335" s="238"/>
      <c r="T335" s="23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0" t="s">
        <v>208</v>
      </c>
      <c r="AU335" s="240" t="s">
        <v>82</v>
      </c>
      <c r="AV335" s="13" t="s">
        <v>80</v>
      </c>
      <c r="AW335" s="13" t="s">
        <v>33</v>
      </c>
      <c r="AX335" s="13" t="s">
        <v>72</v>
      </c>
      <c r="AY335" s="240" t="s">
        <v>130</v>
      </c>
    </row>
    <row r="336" s="13" customFormat="1">
      <c r="A336" s="13"/>
      <c r="B336" s="230"/>
      <c r="C336" s="231"/>
      <c r="D336" s="232" t="s">
        <v>208</v>
      </c>
      <c r="E336" s="233" t="s">
        <v>19</v>
      </c>
      <c r="F336" s="234" t="s">
        <v>294</v>
      </c>
      <c r="G336" s="231"/>
      <c r="H336" s="233" t="s">
        <v>19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208</v>
      </c>
      <c r="AU336" s="240" t="s">
        <v>82</v>
      </c>
      <c r="AV336" s="13" t="s">
        <v>80</v>
      </c>
      <c r="AW336" s="13" t="s">
        <v>33</v>
      </c>
      <c r="AX336" s="13" t="s">
        <v>72</v>
      </c>
      <c r="AY336" s="240" t="s">
        <v>130</v>
      </c>
    </row>
    <row r="337" s="14" customFormat="1">
      <c r="A337" s="14"/>
      <c r="B337" s="241"/>
      <c r="C337" s="242"/>
      <c r="D337" s="232" t="s">
        <v>208</v>
      </c>
      <c r="E337" s="243" t="s">
        <v>19</v>
      </c>
      <c r="F337" s="244" t="s">
        <v>1100</v>
      </c>
      <c r="G337" s="242"/>
      <c r="H337" s="245">
        <v>1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1" t="s">
        <v>208</v>
      </c>
      <c r="AU337" s="251" t="s">
        <v>82</v>
      </c>
      <c r="AV337" s="14" t="s">
        <v>82</v>
      </c>
      <c r="AW337" s="14" t="s">
        <v>33</v>
      </c>
      <c r="AX337" s="14" t="s">
        <v>72</v>
      </c>
      <c r="AY337" s="251" t="s">
        <v>130</v>
      </c>
    </row>
    <row r="338" s="15" customFormat="1">
      <c r="A338" s="15"/>
      <c r="B338" s="252"/>
      <c r="C338" s="253"/>
      <c r="D338" s="232" t="s">
        <v>208</v>
      </c>
      <c r="E338" s="254" t="s">
        <v>19</v>
      </c>
      <c r="F338" s="255" t="s">
        <v>212</v>
      </c>
      <c r="G338" s="253"/>
      <c r="H338" s="256">
        <v>1</v>
      </c>
      <c r="I338" s="257"/>
      <c r="J338" s="253"/>
      <c r="K338" s="253"/>
      <c r="L338" s="258"/>
      <c r="M338" s="259"/>
      <c r="N338" s="260"/>
      <c r="O338" s="260"/>
      <c r="P338" s="260"/>
      <c r="Q338" s="260"/>
      <c r="R338" s="260"/>
      <c r="S338" s="260"/>
      <c r="T338" s="261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2" t="s">
        <v>208</v>
      </c>
      <c r="AU338" s="262" t="s">
        <v>82</v>
      </c>
      <c r="AV338" s="15" t="s">
        <v>144</v>
      </c>
      <c r="AW338" s="15" t="s">
        <v>33</v>
      </c>
      <c r="AX338" s="15" t="s">
        <v>80</v>
      </c>
      <c r="AY338" s="262" t="s">
        <v>130</v>
      </c>
    </row>
    <row r="339" s="2" customFormat="1" ht="16.5" customHeight="1">
      <c r="A339" s="41"/>
      <c r="B339" s="42"/>
      <c r="C339" s="263" t="s">
        <v>483</v>
      </c>
      <c r="D339" s="263" t="s">
        <v>213</v>
      </c>
      <c r="E339" s="264" t="s">
        <v>490</v>
      </c>
      <c r="F339" s="265" t="s">
        <v>491</v>
      </c>
      <c r="G339" s="266" t="s">
        <v>492</v>
      </c>
      <c r="H339" s="267">
        <v>0.105</v>
      </c>
      <c r="I339" s="268"/>
      <c r="J339" s="269">
        <f>ROUND(I339*H339,2)</f>
        <v>0</v>
      </c>
      <c r="K339" s="265" t="s">
        <v>200</v>
      </c>
      <c r="L339" s="270"/>
      <c r="M339" s="271" t="s">
        <v>19</v>
      </c>
      <c r="N339" s="272" t="s">
        <v>43</v>
      </c>
      <c r="O339" s="87"/>
      <c r="P339" s="208">
        <f>O339*H339</f>
        <v>0</v>
      </c>
      <c r="Q339" s="208">
        <v>0.025000000000000001</v>
      </c>
      <c r="R339" s="208">
        <f>Q339*H339</f>
        <v>0.0026250000000000002</v>
      </c>
      <c r="S339" s="208">
        <v>0</v>
      </c>
      <c r="T339" s="209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0" t="s">
        <v>306</v>
      </c>
      <c r="AT339" s="210" t="s">
        <v>213</v>
      </c>
      <c r="AU339" s="210" t="s">
        <v>82</v>
      </c>
      <c r="AY339" s="20" t="s">
        <v>130</v>
      </c>
      <c r="BE339" s="211">
        <f>IF(N339="základní",J339,0)</f>
        <v>0</v>
      </c>
      <c r="BF339" s="211">
        <f>IF(N339="snížená",J339,0)</f>
        <v>0</v>
      </c>
      <c r="BG339" s="211">
        <f>IF(N339="zákl. přenesená",J339,0)</f>
        <v>0</v>
      </c>
      <c r="BH339" s="211">
        <f>IF(N339="sníž. přenesená",J339,0)</f>
        <v>0</v>
      </c>
      <c r="BI339" s="211">
        <f>IF(N339="nulová",J339,0)</f>
        <v>0</v>
      </c>
      <c r="BJ339" s="20" t="s">
        <v>80</v>
      </c>
      <c r="BK339" s="211">
        <f>ROUND(I339*H339,2)</f>
        <v>0</v>
      </c>
      <c r="BL339" s="20" t="s">
        <v>285</v>
      </c>
      <c r="BM339" s="210" t="s">
        <v>1101</v>
      </c>
    </row>
    <row r="340" s="13" customFormat="1">
      <c r="A340" s="13"/>
      <c r="B340" s="230"/>
      <c r="C340" s="231"/>
      <c r="D340" s="232" t="s">
        <v>208</v>
      </c>
      <c r="E340" s="233" t="s">
        <v>19</v>
      </c>
      <c r="F340" s="234" t="s">
        <v>217</v>
      </c>
      <c r="G340" s="231"/>
      <c r="H340" s="233" t="s">
        <v>19</v>
      </c>
      <c r="I340" s="235"/>
      <c r="J340" s="231"/>
      <c r="K340" s="231"/>
      <c r="L340" s="236"/>
      <c r="M340" s="237"/>
      <c r="N340" s="238"/>
      <c r="O340" s="238"/>
      <c r="P340" s="238"/>
      <c r="Q340" s="238"/>
      <c r="R340" s="238"/>
      <c r="S340" s="238"/>
      <c r="T340" s="23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0" t="s">
        <v>208</v>
      </c>
      <c r="AU340" s="240" t="s">
        <v>82</v>
      </c>
      <c r="AV340" s="13" t="s">
        <v>80</v>
      </c>
      <c r="AW340" s="13" t="s">
        <v>33</v>
      </c>
      <c r="AX340" s="13" t="s">
        <v>72</v>
      </c>
      <c r="AY340" s="240" t="s">
        <v>130</v>
      </c>
    </row>
    <row r="341" s="13" customFormat="1">
      <c r="A341" s="13"/>
      <c r="B341" s="230"/>
      <c r="C341" s="231"/>
      <c r="D341" s="232" t="s">
        <v>208</v>
      </c>
      <c r="E341" s="233" t="s">
        <v>19</v>
      </c>
      <c r="F341" s="234" t="s">
        <v>209</v>
      </c>
      <c r="G341" s="231"/>
      <c r="H341" s="233" t="s">
        <v>19</v>
      </c>
      <c r="I341" s="235"/>
      <c r="J341" s="231"/>
      <c r="K341" s="231"/>
      <c r="L341" s="236"/>
      <c r="M341" s="237"/>
      <c r="N341" s="238"/>
      <c r="O341" s="238"/>
      <c r="P341" s="238"/>
      <c r="Q341" s="238"/>
      <c r="R341" s="238"/>
      <c r="S341" s="238"/>
      <c r="T341" s="23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0" t="s">
        <v>208</v>
      </c>
      <c r="AU341" s="240" t="s">
        <v>82</v>
      </c>
      <c r="AV341" s="13" t="s">
        <v>80</v>
      </c>
      <c r="AW341" s="13" t="s">
        <v>33</v>
      </c>
      <c r="AX341" s="13" t="s">
        <v>72</v>
      </c>
      <c r="AY341" s="240" t="s">
        <v>130</v>
      </c>
    </row>
    <row r="342" s="13" customFormat="1">
      <c r="A342" s="13"/>
      <c r="B342" s="230"/>
      <c r="C342" s="231"/>
      <c r="D342" s="232" t="s">
        <v>208</v>
      </c>
      <c r="E342" s="233" t="s">
        <v>19</v>
      </c>
      <c r="F342" s="234" t="s">
        <v>294</v>
      </c>
      <c r="G342" s="231"/>
      <c r="H342" s="233" t="s">
        <v>19</v>
      </c>
      <c r="I342" s="235"/>
      <c r="J342" s="231"/>
      <c r="K342" s="231"/>
      <c r="L342" s="236"/>
      <c r="M342" s="237"/>
      <c r="N342" s="238"/>
      <c r="O342" s="238"/>
      <c r="P342" s="238"/>
      <c r="Q342" s="238"/>
      <c r="R342" s="238"/>
      <c r="S342" s="238"/>
      <c r="T342" s="23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0" t="s">
        <v>208</v>
      </c>
      <c r="AU342" s="240" t="s">
        <v>82</v>
      </c>
      <c r="AV342" s="13" t="s">
        <v>80</v>
      </c>
      <c r="AW342" s="13" t="s">
        <v>33</v>
      </c>
      <c r="AX342" s="13" t="s">
        <v>72</v>
      </c>
      <c r="AY342" s="240" t="s">
        <v>130</v>
      </c>
    </row>
    <row r="343" s="14" customFormat="1">
      <c r="A343" s="14"/>
      <c r="B343" s="241"/>
      <c r="C343" s="242"/>
      <c r="D343" s="232" t="s">
        <v>208</v>
      </c>
      <c r="E343" s="243" t="s">
        <v>19</v>
      </c>
      <c r="F343" s="244" t="s">
        <v>1102</v>
      </c>
      <c r="G343" s="242"/>
      <c r="H343" s="245">
        <v>0.10000000000000001</v>
      </c>
      <c r="I343" s="246"/>
      <c r="J343" s="242"/>
      <c r="K343" s="242"/>
      <c r="L343" s="247"/>
      <c r="M343" s="248"/>
      <c r="N343" s="249"/>
      <c r="O343" s="249"/>
      <c r="P343" s="249"/>
      <c r="Q343" s="249"/>
      <c r="R343" s="249"/>
      <c r="S343" s="249"/>
      <c r="T343" s="25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1" t="s">
        <v>208</v>
      </c>
      <c r="AU343" s="251" t="s">
        <v>82</v>
      </c>
      <c r="AV343" s="14" t="s">
        <v>82</v>
      </c>
      <c r="AW343" s="14" t="s">
        <v>33</v>
      </c>
      <c r="AX343" s="14" t="s">
        <v>72</v>
      </c>
      <c r="AY343" s="251" t="s">
        <v>130</v>
      </c>
    </row>
    <row r="344" s="15" customFormat="1">
      <c r="A344" s="15"/>
      <c r="B344" s="252"/>
      <c r="C344" s="253"/>
      <c r="D344" s="232" t="s">
        <v>208</v>
      </c>
      <c r="E344" s="254" t="s">
        <v>19</v>
      </c>
      <c r="F344" s="255" t="s">
        <v>212</v>
      </c>
      <c r="G344" s="253"/>
      <c r="H344" s="256">
        <v>0.10000000000000001</v>
      </c>
      <c r="I344" s="257"/>
      <c r="J344" s="253"/>
      <c r="K344" s="253"/>
      <c r="L344" s="258"/>
      <c r="M344" s="259"/>
      <c r="N344" s="260"/>
      <c r="O344" s="260"/>
      <c r="P344" s="260"/>
      <c r="Q344" s="260"/>
      <c r="R344" s="260"/>
      <c r="S344" s="260"/>
      <c r="T344" s="261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2" t="s">
        <v>208</v>
      </c>
      <c r="AU344" s="262" t="s">
        <v>82</v>
      </c>
      <c r="AV344" s="15" t="s">
        <v>144</v>
      </c>
      <c r="AW344" s="15" t="s">
        <v>33</v>
      </c>
      <c r="AX344" s="15" t="s">
        <v>80</v>
      </c>
      <c r="AY344" s="262" t="s">
        <v>130</v>
      </c>
    </row>
    <row r="345" s="14" customFormat="1">
      <c r="A345" s="14"/>
      <c r="B345" s="241"/>
      <c r="C345" s="242"/>
      <c r="D345" s="232" t="s">
        <v>208</v>
      </c>
      <c r="E345" s="242"/>
      <c r="F345" s="244" t="s">
        <v>1103</v>
      </c>
      <c r="G345" s="242"/>
      <c r="H345" s="245">
        <v>0.105</v>
      </c>
      <c r="I345" s="246"/>
      <c r="J345" s="242"/>
      <c r="K345" s="242"/>
      <c r="L345" s="247"/>
      <c r="M345" s="248"/>
      <c r="N345" s="249"/>
      <c r="O345" s="249"/>
      <c r="P345" s="249"/>
      <c r="Q345" s="249"/>
      <c r="R345" s="249"/>
      <c r="S345" s="249"/>
      <c r="T345" s="25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1" t="s">
        <v>208</v>
      </c>
      <c r="AU345" s="251" t="s">
        <v>82</v>
      </c>
      <c r="AV345" s="14" t="s">
        <v>82</v>
      </c>
      <c r="AW345" s="14" t="s">
        <v>4</v>
      </c>
      <c r="AX345" s="14" t="s">
        <v>80</v>
      </c>
      <c r="AY345" s="251" t="s">
        <v>130</v>
      </c>
    </row>
    <row r="346" s="2" customFormat="1" ht="24.15" customHeight="1">
      <c r="A346" s="41"/>
      <c r="B346" s="42"/>
      <c r="C346" s="199" t="s">
        <v>489</v>
      </c>
      <c r="D346" s="199" t="s">
        <v>131</v>
      </c>
      <c r="E346" s="200" t="s">
        <v>1104</v>
      </c>
      <c r="F346" s="201" t="s">
        <v>1105</v>
      </c>
      <c r="G346" s="202" t="s">
        <v>328</v>
      </c>
      <c r="H346" s="203">
        <v>13.66</v>
      </c>
      <c r="I346" s="204"/>
      <c r="J346" s="205">
        <f>ROUND(I346*H346,2)</f>
        <v>0</v>
      </c>
      <c r="K346" s="201" t="s">
        <v>200</v>
      </c>
      <c r="L346" s="47"/>
      <c r="M346" s="206" t="s">
        <v>19</v>
      </c>
      <c r="N346" s="207" t="s">
        <v>43</v>
      </c>
      <c r="O346" s="87"/>
      <c r="P346" s="208">
        <f>O346*H346</f>
        <v>0</v>
      </c>
      <c r="Q346" s="208">
        <v>0.00010000000000000001</v>
      </c>
      <c r="R346" s="208">
        <f>Q346*H346</f>
        <v>0.001366</v>
      </c>
      <c r="S346" s="208">
        <v>0</v>
      </c>
      <c r="T346" s="209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0" t="s">
        <v>285</v>
      </c>
      <c r="AT346" s="210" t="s">
        <v>131</v>
      </c>
      <c r="AU346" s="210" t="s">
        <v>82</v>
      </c>
      <c r="AY346" s="20" t="s">
        <v>130</v>
      </c>
      <c r="BE346" s="211">
        <f>IF(N346="základní",J346,0)</f>
        <v>0</v>
      </c>
      <c r="BF346" s="211">
        <f>IF(N346="snížená",J346,0)</f>
        <v>0</v>
      </c>
      <c r="BG346" s="211">
        <f>IF(N346="zákl. přenesená",J346,0)</f>
        <v>0</v>
      </c>
      <c r="BH346" s="211">
        <f>IF(N346="sníž. přenesená",J346,0)</f>
        <v>0</v>
      </c>
      <c r="BI346" s="211">
        <f>IF(N346="nulová",J346,0)</f>
        <v>0</v>
      </c>
      <c r="BJ346" s="20" t="s">
        <v>80</v>
      </c>
      <c r="BK346" s="211">
        <f>ROUND(I346*H346,2)</f>
        <v>0</v>
      </c>
      <c r="BL346" s="20" t="s">
        <v>285</v>
      </c>
      <c r="BM346" s="210" t="s">
        <v>1106</v>
      </c>
    </row>
    <row r="347" s="2" customFormat="1">
      <c r="A347" s="41"/>
      <c r="B347" s="42"/>
      <c r="C347" s="43"/>
      <c r="D347" s="225" t="s">
        <v>202</v>
      </c>
      <c r="E347" s="43"/>
      <c r="F347" s="226" t="s">
        <v>1107</v>
      </c>
      <c r="G347" s="43"/>
      <c r="H347" s="43"/>
      <c r="I347" s="227"/>
      <c r="J347" s="43"/>
      <c r="K347" s="43"/>
      <c r="L347" s="47"/>
      <c r="M347" s="228"/>
      <c r="N347" s="229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202</v>
      </c>
      <c r="AU347" s="20" t="s">
        <v>82</v>
      </c>
    </row>
    <row r="348" s="13" customFormat="1">
      <c r="A348" s="13"/>
      <c r="B348" s="230"/>
      <c r="C348" s="231"/>
      <c r="D348" s="232" t="s">
        <v>208</v>
      </c>
      <c r="E348" s="233" t="s">
        <v>19</v>
      </c>
      <c r="F348" s="234" t="s">
        <v>501</v>
      </c>
      <c r="G348" s="231"/>
      <c r="H348" s="233" t="s">
        <v>19</v>
      </c>
      <c r="I348" s="235"/>
      <c r="J348" s="231"/>
      <c r="K348" s="231"/>
      <c r="L348" s="236"/>
      <c r="M348" s="237"/>
      <c r="N348" s="238"/>
      <c r="O348" s="238"/>
      <c r="P348" s="238"/>
      <c r="Q348" s="238"/>
      <c r="R348" s="238"/>
      <c r="S348" s="238"/>
      <c r="T348" s="239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0" t="s">
        <v>208</v>
      </c>
      <c r="AU348" s="240" t="s">
        <v>82</v>
      </c>
      <c r="AV348" s="13" t="s">
        <v>80</v>
      </c>
      <c r="AW348" s="13" t="s">
        <v>33</v>
      </c>
      <c r="AX348" s="13" t="s">
        <v>72</v>
      </c>
      <c r="AY348" s="240" t="s">
        <v>130</v>
      </c>
    </row>
    <row r="349" s="13" customFormat="1">
      <c r="A349" s="13"/>
      <c r="B349" s="230"/>
      <c r="C349" s="231"/>
      <c r="D349" s="232" t="s">
        <v>208</v>
      </c>
      <c r="E349" s="233" t="s">
        <v>19</v>
      </c>
      <c r="F349" s="234" t="s">
        <v>294</v>
      </c>
      <c r="G349" s="231"/>
      <c r="H349" s="233" t="s">
        <v>19</v>
      </c>
      <c r="I349" s="235"/>
      <c r="J349" s="231"/>
      <c r="K349" s="231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208</v>
      </c>
      <c r="AU349" s="240" t="s">
        <v>82</v>
      </c>
      <c r="AV349" s="13" t="s">
        <v>80</v>
      </c>
      <c r="AW349" s="13" t="s">
        <v>33</v>
      </c>
      <c r="AX349" s="13" t="s">
        <v>72</v>
      </c>
      <c r="AY349" s="240" t="s">
        <v>130</v>
      </c>
    </row>
    <row r="350" s="14" customFormat="1">
      <c r="A350" s="14"/>
      <c r="B350" s="241"/>
      <c r="C350" s="242"/>
      <c r="D350" s="232" t="s">
        <v>208</v>
      </c>
      <c r="E350" s="243" t="s">
        <v>19</v>
      </c>
      <c r="F350" s="244" t="s">
        <v>1037</v>
      </c>
      <c r="G350" s="242"/>
      <c r="H350" s="245">
        <v>13.66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1" t="s">
        <v>208</v>
      </c>
      <c r="AU350" s="251" t="s">
        <v>82</v>
      </c>
      <c r="AV350" s="14" t="s">
        <v>82</v>
      </c>
      <c r="AW350" s="14" t="s">
        <v>33</v>
      </c>
      <c r="AX350" s="14" t="s">
        <v>72</v>
      </c>
      <c r="AY350" s="251" t="s">
        <v>130</v>
      </c>
    </row>
    <row r="351" s="15" customFormat="1">
      <c r="A351" s="15"/>
      <c r="B351" s="252"/>
      <c r="C351" s="253"/>
      <c r="D351" s="232" t="s">
        <v>208</v>
      </c>
      <c r="E351" s="254" t="s">
        <v>19</v>
      </c>
      <c r="F351" s="255" t="s">
        <v>212</v>
      </c>
      <c r="G351" s="253"/>
      <c r="H351" s="256">
        <v>13.66</v>
      </c>
      <c r="I351" s="257"/>
      <c r="J351" s="253"/>
      <c r="K351" s="253"/>
      <c r="L351" s="258"/>
      <c r="M351" s="259"/>
      <c r="N351" s="260"/>
      <c r="O351" s="260"/>
      <c r="P351" s="260"/>
      <c r="Q351" s="260"/>
      <c r="R351" s="260"/>
      <c r="S351" s="260"/>
      <c r="T351" s="26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2" t="s">
        <v>208</v>
      </c>
      <c r="AU351" s="262" t="s">
        <v>82</v>
      </c>
      <c r="AV351" s="15" t="s">
        <v>144</v>
      </c>
      <c r="AW351" s="15" t="s">
        <v>33</v>
      </c>
      <c r="AX351" s="15" t="s">
        <v>80</v>
      </c>
      <c r="AY351" s="262" t="s">
        <v>130</v>
      </c>
    </row>
    <row r="352" s="2" customFormat="1" ht="24.15" customHeight="1">
      <c r="A352" s="41"/>
      <c r="B352" s="42"/>
      <c r="C352" s="199" t="s">
        <v>496</v>
      </c>
      <c r="D352" s="199" t="s">
        <v>131</v>
      </c>
      <c r="E352" s="200" t="s">
        <v>497</v>
      </c>
      <c r="F352" s="201" t="s">
        <v>498</v>
      </c>
      <c r="G352" s="202" t="s">
        <v>328</v>
      </c>
      <c r="H352" s="203">
        <v>44.439999999999998</v>
      </c>
      <c r="I352" s="204"/>
      <c r="J352" s="205">
        <f>ROUND(I352*H352,2)</f>
        <v>0</v>
      </c>
      <c r="K352" s="201" t="s">
        <v>200</v>
      </c>
      <c r="L352" s="47"/>
      <c r="M352" s="206" t="s">
        <v>19</v>
      </c>
      <c r="N352" s="207" t="s">
        <v>43</v>
      </c>
      <c r="O352" s="87"/>
      <c r="P352" s="208">
        <f>O352*H352</f>
        <v>0</v>
      </c>
      <c r="Q352" s="208">
        <v>0.00021000000000000001</v>
      </c>
      <c r="R352" s="208">
        <f>Q352*H352</f>
        <v>0.0093323999999999994</v>
      </c>
      <c r="S352" s="208">
        <v>0</v>
      </c>
      <c r="T352" s="209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0" t="s">
        <v>285</v>
      </c>
      <c r="AT352" s="210" t="s">
        <v>131</v>
      </c>
      <c r="AU352" s="210" t="s">
        <v>82</v>
      </c>
      <c r="AY352" s="20" t="s">
        <v>130</v>
      </c>
      <c r="BE352" s="211">
        <f>IF(N352="základní",J352,0)</f>
        <v>0</v>
      </c>
      <c r="BF352" s="211">
        <f>IF(N352="snížená",J352,0)</f>
        <v>0</v>
      </c>
      <c r="BG352" s="211">
        <f>IF(N352="zákl. přenesená",J352,0)</f>
        <v>0</v>
      </c>
      <c r="BH352" s="211">
        <f>IF(N352="sníž. přenesená",J352,0)</f>
        <v>0</v>
      </c>
      <c r="BI352" s="211">
        <f>IF(N352="nulová",J352,0)</f>
        <v>0</v>
      </c>
      <c r="BJ352" s="20" t="s">
        <v>80</v>
      </c>
      <c r="BK352" s="211">
        <f>ROUND(I352*H352,2)</f>
        <v>0</v>
      </c>
      <c r="BL352" s="20" t="s">
        <v>285</v>
      </c>
      <c r="BM352" s="210" t="s">
        <v>1108</v>
      </c>
    </row>
    <row r="353" s="2" customFormat="1">
      <c r="A353" s="41"/>
      <c r="B353" s="42"/>
      <c r="C353" s="43"/>
      <c r="D353" s="225" t="s">
        <v>202</v>
      </c>
      <c r="E353" s="43"/>
      <c r="F353" s="226" t="s">
        <v>500</v>
      </c>
      <c r="G353" s="43"/>
      <c r="H353" s="43"/>
      <c r="I353" s="227"/>
      <c r="J353" s="43"/>
      <c r="K353" s="43"/>
      <c r="L353" s="47"/>
      <c r="M353" s="228"/>
      <c r="N353" s="229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202</v>
      </c>
      <c r="AU353" s="20" t="s">
        <v>82</v>
      </c>
    </row>
    <row r="354" s="13" customFormat="1">
      <c r="A354" s="13"/>
      <c r="B354" s="230"/>
      <c r="C354" s="231"/>
      <c r="D354" s="232" t="s">
        <v>208</v>
      </c>
      <c r="E354" s="233" t="s">
        <v>19</v>
      </c>
      <c r="F354" s="234" t="s">
        <v>501</v>
      </c>
      <c r="G354" s="231"/>
      <c r="H354" s="233" t="s">
        <v>19</v>
      </c>
      <c r="I354" s="235"/>
      <c r="J354" s="231"/>
      <c r="K354" s="231"/>
      <c r="L354" s="236"/>
      <c r="M354" s="237"/>
      <c r="N354" s="238"/>
      <c r="O354" s="238"/>
      <c r="P354" s="238"/>
      <c r="Q354" s="238"/>
      <c r="R354" s="238"/>
      <c r="S354" s="238"/>
      <c r="T354" s="23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0" t="s">
        <v>208</v>
      </c>
      <c r="AU354" s="240" t="s">
        <v>82</v>
      </c>
      <c r="AV354" s="13" t="s">
        <v>80</v>
      </c>
      <c r="AW354" s="13" t="s">
        <v>33</v>
      </c>
      <c r="AX354" s="13" t="s">
        <v>72</v>
      </c>
      <c r="AY354" s="240" t="s">
        <v>130</v>
      </c>
    </row>
    <row r="355" s="13" customFormat="1">
      <c r="A355" s="13"/>
      <c r="B355" s="230"/>
      <c r="C355" s="231"/>
      <c r="D355" s="232" t="s">
        <v>208</v>
      </c>
      <c r="E355" s="233" t="s">
        <v>19</v>
      </c>
      <c r="F355" s="234" t="s">
        <v>294</v>
      </c>
      <c r="G355" s="231"/>
      <c r="H355" s="233" t="s">
        <v>19</v>
      </c>
      <c r="I355" s="235"/>
      <c r="J355" s="231"/>
      <c r="K355" s="231"/>
      <c r="L355" s="236"/>
      <c r="M355" s="237"/>
      <c r="N355" s="238"/>
      <c r="O355" s="238"/>
      <c r="P355" s="238"/>
      <c r="Q355" s="238"/>
      <c r="R355" s="238"/>
      <c r="S355" s="238"/>
      <c r="T355" s="23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0" t="s">
        <v>208</v>
      </c>
      <c r="AU355" s="240" t="s">
        <v>82</v>
      </c>
      <c r="AV355" s="13" t="s">
        <v>80</v>
      </c>
      <c r="AW355" s="13" t="s">
        <v>33</v>
      </c>
      <c r="AX355" s="13" t="s">
        <v>72</v>
      </c>
      <c r="AY355" s="240" t="s">
        <v>130</v>
      </c>
    </row>
    <row r="356" s="14" customFormat="1">
      <c r="A356" s="14"/>
      <c r="B356" s="241"/>
      <c r="C356" s="242"/>
      <c r="D356" s="232" t="s">
        <v>208</v>
      </c>
      <c r="E356" s="243" t="s">
        <v>19</v>
      </c>
      <c r="F356" s="244" t="s">
        <v>1109</v>
      </c>
      <c r="G356" s="242"/>
      <c r="H356" s="245">
        <v>44.439999999999998</v>
      </c>
      <c r="I356" s="246"/>
      <c r="J356" s="242"/>
      <c r="K356" s="242"/>
      <c r="L356" s="247"/>
      <c r="M356" s="248"/>
      <c r="N356" s="249"/>
      <c r="O356" s="249"/>
      <c r="P356" s="249"/>
      <c r="Q356" s="249"/>
      <c r="R356" s="249"/>
      <c r="S356" s="249"/>
      <c r="T356" s="25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1" t="s">
        <v>208</v>
      </c>
      <c r="AU356" s="251" t="s">
        <v>82</v>
      </c>
      <c r="AV356" s="14" t="s">
        <v>82</v>
      </c>
      <c r="AW356" s="14" t="s">
        <v>33</v>
      </c>
      <c r="AX356" s="14" t="s">
        <v>72</v>
      </c>
      <c r="AY356" s="251" t="s">
        <v>130</v>
      </c>
    </row>
    <row r="357" s="15" customFormat="1">
      <c r="A357" s="15"/>
      <c r="B357" s="252"/>
      <c r="C357" s="253"/>
      <c r="D357" s="232" t="s">
        <v>208</v>
      </c>
      <c r="E357" s="254" t="s">
        <v>19</v>
      </c>
      <c r="F357" s="255" t="s">
        <v>212</v>
      </c>
      <c r="G357" s="253"/>
      <c r="H357" s="256">
        <v>44.439999999999998</v>
      </c>
      <c r="I357" s="257"/>
      <c r="J357" s="253"/>
      <c r="K357" s="253"/>
      <c r="L357" s="258"/>
      <c r="M357" s="259"/>
      <c r="N357" s="260"/>
      <c r="O357" s="260"/>
      <c r="P357" s="260"/>
      <c r="Q357" s="260"/>
      <c r="R357" s="260"/>
      <c r="S357" s="260"/>
      <c r="T357" s="261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2" t="s">
        <v>208</v>
      </c>
      <c r="AU357" s="262" t="s">
        <v>82</v>
      </c>
      <c r="AV357" s="15" t="s">
        <v>144</v>
      </c>
      <c r="AW357" s="15" t="s">
        <v>33</v>
      </c>
      <c r="AX357" s="15" t="s">
        <v>80</v>
      </c>
      <c r="AY357" s="262" t="s">
        <v>130</v>
      </c>
    </row>
    <row r="358" s="2" customFormat="1" ht="16.5" customHeight="1">
      <c r="A358" s="41"/>
      <c r="B358" s="42"/>
      <c r="C358" s="263" t="s">
        <v>503</v>
      </c>
      <c r="D358" s="263" t="s">
        <v>213</v>
      </c>
      <c r="E358" s="264" t="s">
        <v>490</v>
      </c>
      <c r="F358" s="265" t="s">
        <v>491</v>
      </c>
      <c r="G358" s="266" t="s">
        <v>492</v>
      </c>
      <c r="H358" s="267">
        <v>1.8799999999999999</v>
      </c>
      <c r="I358" s="268"/>
      <c r="J358" s="269">
        <f>ROUND(I358*H358,2)</f>
        <v>0</v>
      </c>
      <c r="K358" s="265" t="s">
        <v>200</v>
      </c>
      <c r="L358" s="270"/>
      <c r="M358" s="271" t="s">
        <v>19</v>
      </c>
      <c r="N358" s="272" t="s">
        <v>43</v>
      </c>
      <c r="O358" s="87"/>
      <c r="P358" s="208">
        <f>O358*H358</f>
        <v>0</v>
      </c>
      <c r="Q358" s="208">
        <v>0.025000000000000001</v>
      </c>
      <c r="R358" s="208">
        <f>Q358*H358</f>
        <v>0.047</v>
      </c>
      <c r="S358" s="208">
        <v>0</v>
      </c>
      <c r="T358" s="209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0" t="s">
        <v>306</v>
      </c>
      <c r="AT358" s="210" t="s">
        <v>213</v>
      </c>
      <c r="AU358" s="210" t="s">
        <v>82</v>
      </c>
      <c r="AY358" s="20" t="s">
        <v>130</v>
      </c>
      <c r="BE358" s="211">
        <f>IF(N358="základní",J358,0)</f>
        <v>0</v>
      </c>
      <c r="BF358" s="211">
        <f>IF(N358="snížená",J358,0)</f>
        <v>0</v>
      </c>
      <c r="BG358" s="211">
        <f>IF(N358="zákl. přenesená",J358,0)</f>
        <v>0</v>
      </c>
      <c r="BH358" s="211">
        <f>IF(N358="sníž. přenesená",J358,0)</f>
        <v>0</v>
      </c>
      <c r="BI358" s="211">
        <f>IF(N358="nulová",J358,0)</f>
        <v>0</v>
      </c>
      <c r="BJ358" s="20" t="s">
        <v>80</v>
      </c>
      <c r="BK358" s="211">
        <f>ROUND(I358*H358,2)</f>
        <v>0</v>
      </c>
      <c r="BL358" s="20" t="s">
        <v>285</v>
      </c>
      <c r="BM358" s="210" t="s">
        <v>1110</v>
      </c>
    </row>
    <row r="359" s="13" customFormat="1">
      <c r="A359" s="13"/>
      <c r="B359" s="230"/>
      <c r="C359" s="231"/>
      <c r="D359" s="232" t="s">
        <v>208</v>
      </c>
      <c r="E359" s="233" t="s">
        <v>19</v>
      </c>
      <c r="F359" s="234" t="s">
        <v>217</v>
      </c>
      <c r="G359" s="231"/>
      <c r="H359" s="233" t="s">
        <v>19</v>
      </c>
      <c r="I359" s="235"/>
      <c r="J359" s="231"/>
      <c r="K359" s="231"/>
      <c r="L359" s="236"/>
      <c r="M359" s="237"/>
      <c r="N359" s="238"/>
      <c r="O359" s="238"/>
      <c r="P359" s="238"/>
      <c r="Q359" s="238"/>
      <c r="R359" s="238"/>
      <c r="S359" s="238"/>
      <c r="T359" s="23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0" t="s">
        <v>208</v>
      </c>
      <c r="AU359" s="240" t="s">
        <v>82</v>
      </c>
      <c r="AV359" s="13" t="s">
        <v>80</v>
      </c>
      <c r="AW359" s="13" t="s">
        <v>33</v>
      </c>
      <c r="AX359" s="13" t="s">
        <v>72</v>
      </c>
      <c r="AY359" s="240" t="s">
        <v>130</v>
      </c>
    </row>
    <row r="360" s="13" customFormat="1">
      <c r="A360" s="13"/>
      <c r="B360" s="230"/>
      <c r="C360" s="231"/>
      <c r="D360" s="232" t="s">
        <v>208</v>
      </c>
      <c r="E360" s="233" t="s">
        <v>19</v>
      </c>
      <c r="F360" s="234" t="s">
        <v>501</v>
      </c>
      <c r="G360" s="231"/>
      <c r="H360" s="233" t="s">
        <v>19</v>
      </c>
      <c r="I360" s="235"/>
      <c r="J360" s="231"/>
      <c r="K360" s="231"/>
      <c r="L360" s="236"/>
      <c r="M360" s="237"/>
      <c r="N360" s="238"/>
      <c r="O360" s="238"/>
      <c r="P360" s="238"/>
      <c r="Q360" s="238"/>
      <c r="R360" s="238"/>
      <c r="S360" s="238"/>
      <c r="T360" s="23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0" t="s">
        <v>208</v>
      </c>
      <c r="AU360" s="240" t="s">
        <v>82</v>
      </c>
      <c r="AV360" s="13" t="s">
        <v>80</v>
      </c>
      <c r="AW360" s="13" t="s">
        <v>33</v>
      </c>
      <c r="AX360" s="13" t="s">
        <v>72</v>
      </c>
      <c r="AY360" s="240" t="s">
        <v>130</v>
      </c>
    </row>
    <row r="361" s="13" customFormat="1">
      <c r="A361" s="13"/>
      <c r="B361" s="230"/>
      <c r="C361" s="231"/>
      <c r="D361" s="232" t="s">
        <v>208</v>
      </c>
      <c r="E361" s="233" t="s">
        <v>19</v>
      </c>
      <c r="F361" s="234" t="s">
        <v>294</v>
      </c>
      <c r="G361" s="231"/>
      <c r="H361" s="233" t="s">
        <v>19</v>
      </c>
      <c r="I361" s="235"/>
      <c r="J361" s="231"/>
      <c r="K361" s="231"/>
      <c r="L361" s="236"/>
      <c r="M361" s="237"/>
      <c r="N361" s="238"/>
      <c r="O361" s="238"/>
      <c r="P361" s="238"/>
      <c r="Q361" s="238"/>
      <c r="R361" s="238"/>
      <c r="S361" s="238"/>
      <c r="T361" s="239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0" t="s">
        <v>208</v>
      </c>
      <c r="AU361" s="240" t="s">
        <v>82</v>
      </c>
      <c r="AV361" s="13" t="s">
        <v>80</v>
      </c>
      <c r="AW361" s="13" t="s">
        <v>33</v>
      </c>
      <c r="AX361" s="13" t="s">
        <v>72</v>
      </c>
      <c r="AY361" s="240" t="s">
        <v>130</v>
      </c>
    </row>
    <row r="362" s="14" customFormat="1">
      <c r="A362" s="14"/>
      <c r="B362" s="241"/>
      <c r="C362" s="242"/>
      <c r="D362" s="232" t="s">
        <v>208</v>
      </c>
      <c r="E362" s="243" t="s">
        <v>19</v>
      </c>
      <c r="F362" s="244" t="s">
        <v>1111</v>
      </c>
      <c r="G362" s="242"/>
      <c r="H362" s="245">
        <v>0.34999999999999998</v>
      </c>
      <c r="I362" s="246"/>
      <c r="J362" s="242"/>
      <c r="K362" s="242"/>
      <c r="L362" s="247"/>
      <c r="M362" s="248"/>
      <c r="N362" s="249"/>
      <c r="O362" s="249"/>
      <c r="P362" s="249"/>
      <c r="Q362" s="249"/>
      <c r="R362" s="249"/>
      <c r="S362" s="249"/>
      <c r="T362" s="25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1" t="s">
        <v>208</v>
      </c>
      <c r="AU362" s="251" t="s">
        <v>82</v>
      </c>
      <c r="AV362" s="14" t="s">
        <v>82</v>
      </c>
      <c r="AW362" s="14" t="s">
        <v>33</v>
      </c>
      <c r="AX362" s="14" t="s">
        <v>72</v>
      </c>
      <c r="AY362" s="251" t="s">
        <v>130</v>
      </c>
    </row>
    <row r="363" s="14" customFormat="1">
      <c r="A363" s="14"/>
      <c r="B363" s="241"/>
      <c r="C363" s="242"/>
      <c r="D363" s="232" t="s">
        <v>208</v>
      </c>
      <c r="E363" s="243" t="s">
        <v>19</v>
      </c>
      <c r="F363" s="244" t="s">
        <v>1112</v>
      </c>
      <c r="G363" s="242"/>
      <c r="H363" s="245">
        <v>1.44</v>
      </c>
      <c r="I363" s="246"/>
      <c r="J363" s="242"/>
      <c r="K363" s="242"/>
      <c r="L363" s="247"/>
      <c r="M363" s="248"/>
      <c r="N363" s="249"/>
      <c r="O363" s="249"/>
      <c r="P363" s="249"/>
      <c r="Q363" s="249"/>
      <c r="R363" s="249"/>
      <c r="S363" s="249"/>
      <c r="T363" s="250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1" t="s">
        <v>208</v>
      </c>
      <c r="AU363" s="251" t="s">
        <v>82</v>
      </c>
      <c r="AV363" s="14" t="s">
        <v>82</v>
      </c>
      <c r="AW363" s="14" t="s">
        <v>33</v>
      </c>
      <c r="AX363" s="14" t="s">
        <v>72</v>
      </c>
      <c r="AY363" s="251" t="s">
        <v>130</v>
      </c>
    </row>
    <row r="364" s="15" customFormat="1">
      <c r="A364" s="15"/>
      <c r="B364" s="252"/>
      <c r="C364" s="253"/>
      <c r="D364" s="232" t="s">
        <v>208</v>
      </c>
      <c r="E364" s="254" t="s">
        <v>19</v>
      </c>
      <c r="F364" s="255" t="s">
        <v>212</v>
      </c>
      <c r="G364" s="253"/>
      <c r="H364" s="256">
        <v>1.79</v>
      </c>
      <c r="I364" s="257"/>
      <c r="J364" s="253"/>
      <c r="K364" s="253"/>
      <c r="L364" s="258"/>
      <c r="M364" s="259"/>
      <c r="N364" s="260"/>
      <c r="O364" s="260"/>
      <c r="P364" s="260"/>
      <c r="Q364" s="260"/>
      <c r="R364" s="260"/>
      <c r="S364" s="260"/>
      <c r="T364" s="261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2" t="s">
        <v>208</v>
      </c>
      <c r="AU364" s="262" t="s">
        <v>82</v>
      </c>
      <c r="AV364" s="15" t="s">
        <v>144</v>
      </c>
      <c r="AW364" s="15" t="s">
        <v>33</v>
      </c>
      <c r="AX364" s="15" t="s">
        <v>80</v>
      </c>
      <c r="AY364" s="262" t="s">
        <v>130</v>
      </c>
    </row>
    <row r="365" s="14" customFormat="1">
      <c r="A365" s="14"/>
      <c r="B365" s="241"/>
      <c r="C365" s="242"/>
      <c r="D365" s="232" t="s">
        <v>208</v>
      </c>
      <c r="E365" s="242"/>
      <c r="F365" s="244" t="s">
        <v>1113</v>
      </c>
      <c r="G365" s="242"/>
      <c r="H365" s="245">
        <v>1.8799999999999999</v>
      </c>
      <c r="I365" s="246"/>
      <c r="J365" s="242"/>
      <c r="K365" s="242"/>
      <c r="L365" s="247"/>
      <c r="M365" s="248"/>
      <c r="N365" s="249"/>
      <c r="O365" s="249"/>
      <c r="P365" s="249"/>
      <c r="Q365" s="249"/>
      <c r="R365" s="249"/>
      <c r="S365" s="249"/>
      <c r="T365" s="25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1" t="s">
        <v>208</v>
      </c>
      <c r="AU365" s="251" t="s">
        <v>82</v>
      </c>
      <c r="AV365" s="14" t="s">
        <v>82</v>
      </c>
      <c r="AW365" s="14" t="s">
        <v>4</v>
      </c>
      <c r="AX365" s="14" t="s">
        <v>80</v>
      </c>
      <c r="AY365" s="251" t="s">
        <v>130</v>
      </c>
    </row>
    <row r="366" s="2" customFormat="1" ht="37.8" customHeight="1">
      <c r="A366" s="41"/>
      <c r="B366" s="42"/>
      <c r="C366" s="199" t="s">
        <v>507</v>
      </c>
      <c r="D366" s="199" t="s">
        <v>131</v>
      </c>
      <c r="E366" s="200" t="s">
        <v>508</v>
      </c>
      <c r="F366" s="201" t="s">
        <v>509</v>
      </c>
      <c r="G366" s="202" t="s">
        <v>199</v>
      </c>
      <c r="H366" s="203">
        <v>1</v>
      </c>
      <c r="I366" s="204"/>
      <c r="J366" s="205">
        <f>ROUND(I366*H366,2)</f>
        <v>0</v>
      </c>
      <c r="K366" s="201" t="s">
        <v>200</v>
      </c>
      <c r="L366" s="47"/>
      <c r="M366" s="206" t="s">
        <v>19</v>
      </c>
      <c r="N366" s="207" t="s">
        <v>43</v>
      </c>
      <c r="O366" s="87"/>
      <c r="P366" s="208">
        <f>O366*H366</f>
        <v>0</v>
      </c>
      <c r="Q366" s="208">
        <v>0.00020000000000000001</v>
      </c>
      <c r="R366" s="208">
        <f>Q366*H366</f>
        <v>0.00020000000000000001</v>
      </c>
      <c r="S366" s="208">
        <v>0</v>
      </c>
      <c r="T366" s="209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0" t="s">
        <v>285</v>
      </c>
      <c r="AT366" s="210" t="s">
        <v>131</v>
      </c>
      <c r="AU366" s="210" t="s">
        <v>82</v>
      </c>
      <c r="AY366" s="20" t="s">
        <v>130</v>
      </c>
      <c r="BE366" s="211">
        <f>IF(N366="základní",J366,0)</f>
        <v>0</v>
      </c>
      <c r="BF366" s="211">
        <f>IF(N366="snížená",J366,0)</f>
        <v>0</v>
      </c>
      <c r="BG366" s="211">
        <f>IF(N366="zákl. přenesená",J366,0)</f>
        <v>0</v>
      </c>
      <c r="BH366" s="211">
        <f>IF(N366="sníž. přenesená",J366,0)</f>
        <v>0</v>
      </c>
      <c r="BI366" s="211">
        <f>IF(N366="nulová",J366,0)</f>
        <v>0</v>
      </c>
      <c r="BJ366" s="20" t="s">
        <v>80</v>
      </c>
      <c r="BK366" s="211">
        <f>ROUND(I366*H366,2)</f>
        <v>0</v>
      </c>
      <c r="BL366" s="20" t="s">
        <v>285</v>
      </c>
      <c r="BM366" s="210" t="s">
        <v>1114</v>
      </c>
    </row>
    <row r="367" s="2" customFormat="1">
      <c r="A367" s="41"/>
      <c r="B367" s="42"/>
      <c r="C367" s="43"/>
      <c r="D367" s="225" t="s">
        <v>202</v>
      </c>
      <c r="E367" s="43"/>
      <c r="F367" s="226" t="s">
        <v>511</v>
      </c>
      <c r="G367" s="43"/>
      <c r="H367" s="43"/>
      <c r="I367" s="227"/>
      <c r="J367" s="43"/>
      <c r="K367" s="43"/>
      <c r="L367" s="47"/>
      <c r="M367" s="228"/>
      <c r="N367" s="229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202</v>
      </c>
      <c r="AU367" s="20" t="s">
        <v>82</v>
      </c>
    </row>
    <row r="368" s="13" customFormat="1">
      <c r="A368" s="13"/>
      <c r="B368" s="230"/>
      <c r="C368" s="231"/>
      <c r="D368" s="232" t="s">
        <v>208</v>
      </c>
      <c r="E368" s="233" t="s">
        <v>19</v>
      </c>
      <c r="F368" s="234" t="s">
        <v>294</v>
      </c>
      <c r="G368" s="231"/>
      <c r="H368" s="233" t="s">
        <v>19</v>
      </c>
      <c r="I368" s="235"/>
      <c r="J368" s="231"/>
      <c r="K368" s="231"/>
      <c r="L368" s="236"/>
      <c r="M368" s="237"/>
      <c r="N368" s="238"/>
      <c r="O368" s="238"/>
      <c r="P368" s="238"/>
      <c r="Q368" s="238"/>
      <c r="R368" s="238"/>
      <c r="S368" s="238"/>
      <c r="T368" s="23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0" t="s">
        <v>208</v>
      </c>
      <c r="AU368" s="240" t="s">
        <v>82</v>
      </c>
      <c r="AV368" s="13" t="s">
        <v>80</v>
      </c>
      <c r="AW368" s="13" t="s">
        <v>33</v>
      </c>
      <c r="AX368" s="13" t="s">
        <v>72</v>
      </c>
      <c r="AY368" s="240" t="s">
        <v>130</v>
      </c>
    </row>
    <row r="369" s="14" customFormat="1">
      <c r="A369" s="14"/>
      <c r="B369" s="241"/>
      <c r="C369" s="242"/>
      <c r="D369" s="232" t="s">
        <v>208</v>
      </c>
      <c r="E369" s="243" t="s">
        <v>19</v>
      </c>
      <c r="F369" s="244" t="s">
        <v>1031</v>
      </c>
      <c r="G369" s="242"/>
      <c r="H369" s="245">
        <v>1</v>
      </c>
      <c r="I369" s="246"/>
      <c r="J369" s="242"/>
      <c r="K369" s="242"/>
      <c r="L369" s="247"/>
      <c r="M369" s="248"/>
      <c r="N369" s="249"/>
      <c r="O369" s="249"/>
      <c r="P369" s="249"/>
      <c r="Q369" s="249"/>
      <c r="R369" s="249"/>
      <c r="S369" s="249"/>
      <c r="T369" s="25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1" t="s">
        <v>208</v>
      </c>
      <c r="AU369" s="251" t="s">
        <v>82</v>
      </c>
      <c r="AV369" s="14" t="s">
        <v>82</v>
      </c>
      <c r="AW369" s="14" t="s">
        <v>33</v>
      </c>
      <c r="AX369" s="14" t="s">
        <v>72</v>
      </c>
      <c r="AY369" s="251" t="s">
        <v>130</v>
      </c>
    </row>
    <row r="370" s="15" customFormat="1">
      <c r="A370" s="15"/>
      <c r="B370" s="252"/>
      <c r="C370" s="253"/>
      <c r="D370" s="232" t="s">
        <v>208</v>
      </c>
      <c r="E370" s="254" t="s">
        <v>19</v>
      </c>
      <c r="F370" s="255" t="s">
        <v>212</v>
      </c>
      <c r="G370" s="253"/>
      <c r="H370" s="256">
        <v>1</v>
      </c>
      <c r="I370" s="257"/>
      <c r="J370" s="253"/>
      <c r="K370" s="253"/>
      <c r="L370" s="258"/>
      <c r="M370" s="259"/>
      <c r="N370" s="260"/>
      <c r="O370" s="260"/>
      <c r="P370" s="260"/>
      <c r="Q370" s="260"/>
      <c r="R370" s="260"/>
      <c r="S370" s="260"/>
      <c r="T370" s="261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2" t="s">
        <v>208</v>
      </c>
      <c r="AU370" s="262" t="s">
        <v>82</v>
      </c>
      <c r="AV370" s="15" t="s">
        <v>144</v>
      </c>
      <c r="AW370" s="15" t="s">
        <v>33</v>
      </c>
      <c r="AX370" s="15" t="s">
        <v>80</v>
      </c>
      <c r="AY370" s="262" t="s">
        <v>130</v>
      </c>
    </row>
    <row r="371" s="2" customFormat="1" ht="24.15" customHeight="1">
      <c r="A371" s="41"/>
      <c r="B371" s="42"/>
      <c r="C371" s="199" t="s">
        <v>512</v>
      </c>
      <c r="D371" s="199" t="s">
        <v>131</v>
      </c>
      <c r="E371" s="200" t="s">
        <v>784</v>
      </c>
      <c r="F371" s="201" t="s">
        <v>785</v>
      </c>
      <c r="G371" s="202" t="s">
        <v>443</v>
      </c>
      <c r="H371" s="284"/>
      <c r="I371" s="204"/>
      <c r="J371" s="205">
        <f>ROUND(I371*H371,2)</f>
        <v>0</v>
      </c>
      <c r="K371" s="201" t="s">
        <v>200</v>
      </c>
      <c r="L371" s="47"/>
      <c r="M371" s="206" t="s">
        <v>19</v>
      </c>
      <c r="N371" s="207" t="s">
        <v>43</v>
      </c>
      <c r="O371" s="87"/>
      <c r="P371" s="208">
        <f>O371*H371</f>
        <v>0</v>
      </c>
      <c r="Q371" s="208">
        <v>0</v>
      </c>
      <c r="R371" s="208">
        <f>Q371*H371</f>
        <v>0</v>
      </c>
      <c r="S371" s="208">
        <v>0</v>
      </c>
      <c r="T371" s="209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0" t="s">
        <v>285</v>
      </c>
      <c r="AT371" s="210" t="s">
        <v>131</v>
      </c>
      <c r="AU371" s="210" t="s">
        <v>82</v>
      </c>
      <c r="AY371" s="20" t="s">
        <v>130</v>
      </c>
      <c r="BE371" s="211">
        <f>IF(N371="základní",J371,0)</f>
        <v>0</v>
      </c>
      <c r="BF371" s="211">
        <f>IF(N371="snížená",J371,0)</f>
        <v>0</v>
      </c>
      <c r="BG371" s="211">
        <f>IF(N371="zákl. přenesená",J371,0)</f>
        <v>0</v>
      </c>
      <c r="BH371" s="211">
        <f>IF(N371="sníž. přenesená",J371,0)</f>
        <v>0</v>
      </c>
      <c r="BI371" s="211">
        <f>IF(N371="nulová",J371,0)</f>
        <v>0</v>
      </c>
      <c r="BJ371" s="20" t="s">
        <v>80</v>
      </c>
      <c r="BK371" s="211">
        <f>ROUND(I371*H371,2)</f>
        <v>0</v>
      </c>
      <c r="BL371" s="20" t="s">
        <v>285</v>
      </c>
      <c r="BM371" s="210" t="s">
        <v>1115</v>
      </c>
    </row>
    <row r="372" s="2" customFormat="1">
      <c r="A372" s="41"/>
      <c r="B372" s="42"/>
      <c r="C372" s="43"/>
      <c r="D372" s="225" t="s">
        <v>202</v>
      </c>
      <c r="E372" s="43"/>
      <c r="F372" s="226" t="s">
        <v>787</v>
      </c>
      <c r="G372" s="43"/>
      <c r="H372" s="43"/>
      <c r="I372" s="227"/>
      <c r="J372" s="43"/>
      <c r="K372" s="43"/>
      <c r="L372" s="47"/>
      <c r="M372" s="228"/>
      <c r="N372" s="229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202</v>
      </c>
      <c r="AU372" s="20" t="s">
        <v>82</v>
      </c>
    </row>
    <row r="373" s="11" customFormat="1" ht="22.8" customHeight="1">
      <c r="A373" s="11"/>
      <c r="B373" s="185"/>
      <c r="C373" s="186"/>
      <c r="D373" s="187" t="s">
        <v>71</v>
      </c>
      <c r="E373" s="223" t="s">
        <v>517</v>
      </c>
      <c r="F373" s="223" t="s">
        <v>518</v>
      </c>
      <c r="G373" s="186"/>
      <c r="H373" s="186"/>
      <c r="I373" s="189"/>
      <c r="J373" s="224">
        <f>BK373</f>
        <v>0</v>
      </c>
      <c r="K373" s="186"/>
      <c r="L373" s="191"/>
      <c r="M373" s="192"/>
      <c r="N373" s="193"/>
      <c r="O373" s="193"/>
      <c r="P373" s="194">
        <f>SUM(P374:P397)</f>
        <v>0</v>
      </c>
      <c r="Q373" s="193"/>
      <c r="R373" s="194">
        <f>SUM(R374:R397)</f>
        <v>0.0062500000000000003</v>
      </c>
      <c r="S373" s="193"/>
      <c r="T373" s="195">
        <f>SUM(T374:T397)</f>
        <v>0.017049999999999999</v>
      </c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R373" s="196" t="s">
        <v>82</v>
      </c>
      <c r="AT373" s="197" t="s">
        <v>71</v>
      </c>
      <c r="AU373" s="197" t="s">
        <v>80</v>
      </c>
      <c r="AY373" s="196" t="s">
        <v>130</v>
      </c>
      <c r="BK373" s="198">
        <f>SUM(BK374:BK397)</f>
        <v>0</v>
      </c>
    </row>
    <row r="374" s="2" customFormat="1" ht="16.5" customHeight="1">
      <c r="A374" s="41"/>
      <c r="B374" s="42"/>
      <c r="C374" s="199" t="s">
        <v>519</v>
      </c>
      <c r="D374" s="199" t="s">
        <v>131</v>
      </c>
      <c r="E374" s="200" t="s">
        <v>520</v>
      </c>
      <c r="F374" s="201" t="s">
        <v>521</v>
      </c>
      <c r="G374" s="202" t="s">
        <v>162</v>
      </c>
      <c r="H374" s="203">
        <v>1</v>
      </c>
      <c r="I374" s="204"/>
      <c r="J374" s="205">
        <f>ROUND(I374*H374,2)</f>
        <v>0</v>
      </c>
      <c r="K374" s="201" t="s">
        <v>200</v>
      </c>
      <c r="L374" s="47"/>
      <c r="M374" s="206" t="s">
        <v>19</v>
      </c>
      <c r="N374" s="207" t="s">
        <v>43</v>
      </c>
      <c r="O374" s="87"/>
      <c r="P374" s="208">
        <f>O374*H374</f>
        <v>0</v>
      </c>
      <c r="Q374" s="208">
        <v>0</v>
      </c>
      <c r="R374" s="208">
        <f>Q374*H374</f>
        <v>0</v>
      </c>
      <c r="S374" s="208">
        <v>0.017049999999999999</v>
      </c>
      <c r="T374" s="209">
        <f>S374*H374</f>
        <v>0.017049999999999999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0" t="s">
        <v>285</v>
      </c>
      <c r="AT374" s="210" t="s">
        <v>131</v>
      </c>
      <c r="AU374" s="210" t="s">
        <v>82</v>
      </c>
      <c r="AY374" s="20" t="s">
        <v>130</v>
      </c>
      <c r="BE374" s="211">
        <f>IF(N374="základní",J374,0)</f>
        <v>0</v>
      </c>
      <c r="BF374" s="211">
        <f>IF(N374="snížená",J374,0)</f>
        <v>0</v>
      </c>
      <c r="BG374" s="211">
        <f>IF(N374="zákl. přenesená",J374,0)</f>
        <v>0</v>
      </c>
      <c r="BH374" s="211">
        <f>IF(N374="sníž. přenesená",J374,0)</f>
        <v>0</v>
      </c>
      <c r="BI374" s="211">
        <f>IF(N374="nulová",J374,0)</f>
        <v>0</v>
      </c>
      <c r="BJ374" s="20" t="s">
        <v>80</v>
      </c>
      <c r="BK374" s="211">
        <f>ROUND(I374*H374,2)</f>
        <v>0</v>
      </c>
      <c r="BL374" s="20" t="s">
        <v>285</v>
      </c>
      <c r="BM374" s="210" t="s">
        <v>1116</v>
      </c>
    </row>
    <row r="375" s="2" customFormat="1">
      <c r="A375" s="41"/>
      <c r="B375" s="42"/>
      <c r="C375" s="43"/>
      <c r="D375" s="225" t="s">
        <v>202</v>
      </c>
      <c r="E375" s="43"/>
      <c r="F375" s="226" t="s">
        <v>523</v>
      </c>
      <c r="G375" s="43"/>
      <c r="H375" s="43"/>
      <c r="I375" s="227"/>
      <c r="J375" s="43"/>
      <c r="K375" s="43"/>
      <c r="L375" s="47"/>
      <c r="M375" s="228"/>
      <c r="N375" s="229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202</v>
      </c>
      <c r="AU375" s="20" t="s">
        <v>82</v>
      </c>
    </row>
    <row r="376" s="13" customFormat="1">
      <c r="A376" s="13"/>
      <c r="B376" s="230"/>
      <c r="C376" s="231"/>
      <c r="D376" s="232" t="s">
        <v>208</v>
      </c>
      <c r="E376" s="233" t="s">
        <v>19</v>
      </c>
      <c r="F376" s="234" t="s">
        <v>294</v>
      </c>
      <c r="G376" s="231"/>
      <c r="H376" s="233" t="s">
        <v>19</v>
      </c>
      <c r="I376" s="235"/>
      <c r="J376" s="231"/>
      <c r="K376" s="231"/>
      <c r="L376" s="236"/>
      <c r="M376" s="237"/>
      <c r="N376" s="238"/>
      <c r="O376" s="238"/>
      <c r="P376" s="238"/>
      <c r="Q376" s="238"/>
      <c r="R376" s="238"/>
      <c r="S376" s="238"/>
      <c r="T376" s="239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0" t="s">
        <v>208</v>
      </c>
      <c r="AU376" s="240" t="s">
        <v>82</v>
      </c>
      <c r="AV376" s="13" t="s">
        <v>80</v>
      </c>
      <c r="AW376" s="13" t="s">
        <v>33</v>
      </c>
      <c r="AX376" s="13" t="s">
        <v>72</v>
      </c>
      <c r="AY376" s="240" t="s">
        <v>130</v>
      </c>
    </row>
    <row r="377" s="14" customFormat="1">
      <c r="A377" s="14"/>
      <c r="B377" s="241"/>
      <c r="C377" s="242"/>
      <c r="D377" s="232" t="s">
        <v>208</v>
      </c>
      <c r="E377" s="243" t="s">
        <v>19</v>
      </c>
      <c r="F377" s="244" t="s">
        <v>1019</v>
      </c>
      <c r="G377" s="242"/>
      <c r="H377" s="245">
        <v>1</v>
      </c>
      <c r="I377" s="246"/>
      <c r="J377" s="242"/>
      <c r="K377" s="242"/>
      <c r="L377" s="247"/>
      <c r="M377" s="248"/>
      <c r="N377" s="249"/>
      <c r="O377" s="249"/>
      <c r="P377" s="249"/>
      <c r="Q377" s="249"/>
      <c r="R377" s="249"/>
      <c r="S377" s="249"/>
      <c r="T377" s="250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1" t="s">
        <v>208</v>
      </c>
      <c r="AU377" s="251" t="s">
        <v>82</v>
      </c>
      <c r="AV377" s="14" t="s">
        <v>82</v>
      </c>
      <c r="AW377" s="14" t="s">
        <v>33</v>
      </c>
      <c r="AX377" s="14" t="s">
        <v>72</v>
      </c>
      <c r="AY377" s="251" t="s">
        <v>130</v>
      </c>
    </row>
    <row r="378" s="15" customFormat="1">
      <c r="A378" s="15"/>
      <c r="B378" s="252"/>
      <c r="C378" s="253"/>
      <c r="D378" s="232" t="s">
        <v>208</v>
      </c>
      <c r="E378" s="254" t="s">
        <v>19</v>
      </c>
      <c r="F378" s="255" t="s">
        <v>212</v>
      </c>
      <c r="G378" s="253"/>
      <c r="H378" s="256">
        <v>1</v>
      </c>
      <c r="I378" s="257"/>
      <c r="J378" s="253"/>
      <c r="K378" s="253"/>
      <c r="L378" s="258"/>
      <c r="M378" s="259"/>
      <c r="N378" s="260"/>
      <c r="O378" s="260"/>
      <c r="P378" s="260"/>
      <c r="Q378" s="260"/>
      <c r="R378" s="260"/>
      <c r="S378" s="260"/>
      <c r="T378" s="261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2" t="s">
        <v>208</v>
      </c>
      <c r="AU378" s="262" t="s">
        <v>82</v>
      </c>
      <c r="AV378" s="15" t="s">
        <v>144</v>
      </c>
      <c r="AW378" s="15" t="s">
        <v>33</v>
      </c>
      <c r="AX378" s="15" t="s">
        <v>80</v>
      </c>
      <c r="AY378" s="262" t="s">
        <v>130</v>
      </c>
    </row>
    <row r="379" s="2" customFormat="1" ht="16.5" customHeight="1">
      <c r="A379" s="41"/>
      <c r="B379" s="42"/>
      <c r="C379" s="199" t="s">
        <v>524</v>
      </c>
      <c r="D379" s="199" t="s">
        <v>131</v>
      </c>
      <c r="E379" s="200" t="s">
        <v>525</v>
      </c>
      <c r="F379" s="201" t="s">
        <v>526</v>
      </c>
      <c r="G379" s="202" t="s">
        <v>162</v>
      </c>
      <c r="H379" s="203">
        <v>2</v>
      </c>
      <c r="I379" s="204"/>
      <c r="J379" s="205">
        <f>ROUND(I379*H379,2)</f>
        <v>0</v>
      </c>
      <c r="K379" s="201" t="s">
        <v>200</v>
      </c>
      <c r="L379" s="47"/>
      <c r="M379" s="206" t="s">
        <v>19</v>
      </c>
      <c r="N379" s="207" t="s">
        <v>43</v>
      </c>
      <c r="O379" s="87"/>
      <c r="P379" s="208">
        <f>O379*H379</f>
        <v>0</v>
      </c>
      <c r="Q379" s="208">
        <v>0.00115</v>
      </c>
      <c r="R379" s="208">
        <f>Q379*H379</f>
        <v>0.0023</v>
      </c>
      <c r="S379" s="208">
        <v>0</v>
      </c>
      <c r="T379" s="209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0" t="s">
        <v>285</v>
      </c>
      <c r="AT379" s="210" t="s">
        <v>131</v>
      </c>
      <c r="AU379" s="210" t="s">
        <v>82</v>
      </c>
      <c r="AY379" s="20" t="s">
        <v>130</v>
      </c>
      <c r="BE379" s="211">
        <f>IF(N379="základní",J379,0)</f>
        <v>0</v>
      </c>
      <c r="BF379" s="211">
        <f>IF(N379="snížená",J379,0)</f>
        <v>0</v>
      </c>
      <c r="BG379" s="211">
        <f>IF(N379="zákl. přenesená",J379,0)</f>
        <v>0</v>
      </c>
      <c r="BH379" s="211">
        <f>IF(N379="sníž. přenesená",J379,0)</f>
        <v>0</v>
      </c>
      <c r="BI379" s="211">
        <f>IF(N379="nulová",J379,0)</f>
        <v>0</v>
      </c>
      <c r="BJ379" s="20" t="s">
        <v>80</v>
      </c>
      <c r="BK379" s="211">
        <f>ROUND(I379*H379,2)</f>
        <v>0</v>
      </c>
      <c r="BL379" s="20" t="s">
        <v>285</v>
      </c>
      <c r="BM379" s="210" t="s">
        <v>1117</v>
      </c>
    </row>
    <row r="380" s="2" customFormat="1">
      <c r="A380" s="41"/>
      <c r="B380" s="42"/>
      <c r="C380" s="43"/>
      <c r="D380" s="225" t="s">
        <v>202</v>
      </c>
      <c r="E380" s="43"/>
      <c r="F380" s="226" t="s">
        <v>528</v>
      </c>
      <c r="G380" s="43"/>
      <c r="H380" s="43"/>
      <c r="I380" s="227"/>
      <c r="J380" s="43"/>
      <c r="K380" s="43"/>
      <c r="L380" s="47"/>
      <c r="M380" s="228"/>
      <c r="N380" s="229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202</v>
      </c>
      <c r="AU380" s="20" t="s">
        <v>82</v>
      </c>
    </row>
    <row r="381" s="13" customFormat="1">
      <c r="A381" s="13"/>
      <c r="B381" s="230"/>
      <c r="C381" s="231"/>
      <c r="D381" s="232" t="s">
        <v>208</v>
      </c>
      <c r="E381" s="233" t="s">
        <v>19</v>
      </c>
      <c r="F381" s="234" t="s">
        <v>529</v>
      </c>
      <c r="G381" s="231"/>
      <c r="H381" s="233" t="s">
        <v>19</v>
      </c>
      <c r="I381" s="235"/>
      <c r="J381" s="231"/>
      <c r="K381" s="231"/>
      <c r="L381" s="236"/>
      <c r="M381" s="237"/>
      <c r="N381" s="238"/>
      <c r="O381" s="238"/>
      <c r="P381" s="238"/>
      <c r="Q381" s="238"/>
      <c r="R381" s="238"/>
      <c r="S381" s="238"/>
      <c r="T381" s="23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0" t="s">
        <v>208</v>
      </c>
      <c r="AU381" s="240" t="s">
        <v>82</v>
      </c>
      <c r="AV381" s="13" t="s">
        <v>80</v>
      </c>
      <c r="AW381" s="13" t="s">
        <v>33</v>
      </c>
      <c r="AX381" s="13" t="s">
        <v>72</v>
      </c>
      <c r="AY381" s="240" t="s">
        <v>130</v>
      </c>
    </row>
    <row r="382" s="14" customFormat="1">
      <c r="A382" s="14"/>
      <c r="B382" s="241"/>
      <c r="C382" s="242"/>
      <c r="D382" s="232" t="s">
        <v>208</v>
      </c>
      <c r="E382" s="243" t="s">
        <v>19</v>
      </c>
      <c r="F382" s="244" t="s">
        <v>1118</v>
      </c>
      <c r="G382" s="242"/>
      <c r="H382" s="245">
        <v>2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1" t="s">
        <v>208</v>
      </c>
      <c r="AU382" s="251" t="s">
        <v>82</v>
      </c>
      <c r="AV382" s="14" t="s">
        <v>82</v>
      </c>
      <c r="AW382" s="14" t="s">
        <v>33</v>
      </c>
      <c r="AX382" s="14" t="s">
        <v>72</v>
      </c>
      <c r="AY382" s="251" t="s">
        <v>130</v>
      </c>
    </row>
    <row r="383" s="15" customFormat="1">
      <c r="A383" s="15"/>
      <c r="B383" s="252"/>
      <c r="C383" s="253"/>
      <c r="D383" s="232" t="s">
        <v>208</v>
      </c>
      <c r="E383" s="254" t="s">
        <v>19</v>
      </c>
      <c r="F383" s="255" t="s">
        <v>212</v>
      </c>
      <c r="G383" s="253"/>
      <c r="H383" s="256">
        <v>2</v>
      </c>
      <c r="I383" s="257"/>
      <c r="J383" s="253"/>
      <c r="K383" s="253"/>
      <c r="L383" s="258"/>
      <c r="M383" s="259"/>
      <c r="N383" s="260"/>
      <c r="O383" s="260"/>
      <c r="P383" s="260"/>
      <c r="Q383" s="260"/>
      <c r="R383" s="260"/>
      <c r="S383" s="260"/>
      <c r="T383" s="261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2" t="s">
        <v>208</v>
      </c>
      <c r="AU383" s="262" t="s">
        <v>82</v>
      </c>
      <c r="AV383" s="15" t="s">
        <v>144</v>
      </c>
      <c r="AW383" s="15" t="s">
        <v>33</v>
      </c>
      <c r="AX383" s="15" t="s">
        <v>80</v>
      </c>
      <c r="AY383" s="262" t="s">
        <v>130</v>
      </c>
    </row>
    <row r="384" s="2" customFormat="1" ht="16.5" customHeight="1">
      <c r="A384" s="41"/>
      <c r="B384" s="42"/>
      <c r="C384" s="263" t="s">
        <v>531</v>
      </c>
      <c r="D384" s="263" t="s">
        <v>213</v>
      </c>
      <c r="E384" s="264" t="s">
        <v>532</v>
      </c>
      <c r="F384" s="265" t="s">
        <v>533</v>
      </c>
      <c r="G384" s="266" t="s">
        <v>162</v>
      </c>
      <c r="H384" s="267">
        <v>1</v>
      </c>
      <c r="I384" s="268"/>
      <c r="J384" s="269">
        <f>ROUND(I384*H384,2)</f>
        <v>0</v>
      </c>
      <c r="K384" s="265" t="s">
        <v>200</v>
      </c>
      <c r="L384" s="270"/>
      <c r="M384" s="271" t="s">
        <v>19</v>
      </c>
      <c r="N384" s="272" t="s">
        <v>43</v>
      </c>
      <c r="O384" s="87"/>
      <c r="P384" s="208">
        <f>O384*H384</f>
        <v>0</v>
      </c>
      <c r="Q384" s="208">
        <v>0.00148</v>
      </c>
      <c r="R384" s="208">
        <f>Q384*H384</f>
        <v>0.00148</v>
      </c>
      <c r="S384" s="208">
        <v>0</v>
      </c>
      <c r="T384" s="209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0" t="s">
        <v>306</v>
      </c>
      <c r="AT384" s="210" t="s">
        <v>213</v>
      </c>
      <c r="AU384" s="210" t="s">
        <v>82</v>
      </c>
      <c r="AY384" s="20" t="s">
        <v>130</v>
      </c>
      <c r="BE384" s="211">
        <f>IF(N384="základní",J384,0)</f>
        <v>0</v>
      </c>
      <c r="BF384" s="211">
        <f>IF(N384="snížená",J384,0)</f>
        <v>0</v>
      </c>
      <c r="BG384" s="211">
        <f>IF(N384="zákl. přenesená",J384,0)</f>
        <v>0</v>
      </c>
      <c r="BH384" s="211">
        <f>IF(N384="sníž. přenesená",J384,0)</f>
        <v>0</v>
      </c>
      <c r="BI384" s="211">
        <f>IF(N384="nulová",J384,0)</f>
        <v>0</v>
      </c>
      <c r="BJ384" s="20" t="s">
        <v>80</v>
      </c>
      <c r="BK384" s="211">
        <f>ROUND(I384*H384,2)</f>
        <v>0</v>
      </c>
      <c r="BL384" s="20" t="s">
        <v>285</v>
      </c>
      <c r="BM384" s="210" t="s">
        <v>1119</v>
      </c>
    </row>
    <row r="385" s="13" customFormat="1">
      <c r="A385" s="13"/>
      <c r="B385" s="230"/>
      <c r="C385" s="231"/>
      <c r="D385" s="232" t="s">
        <v>208</v>
      </c>
      <c r="E385" s="233" t="s">
        <v>19</v>
      </c>
      <c r="F385" s="234" t="s">
        <v>217</v>
      </c>
      <c r="G385" s="231"/>
      <c r="H385" s="233" t="s">
        <v>19</v>
      </c>
      <c r="I385" s="235"/>
      <c r="J385" s="231"/>
      <c r="K385" s="231"/>
      <c r="L385" s="236"/>
      <c r="M385" s="237"/>
      <c r="N385" s="238"/>
      <c r="O385" s="238"/>
      <c r="P385" s="238"/>
      <c r="Q385" s="238"/>
      <c r="R385" s="238"/>
      <c r="S385" s="238"/>
      <c r="T385" s="23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0" t="s">
        <v>208</v>
      </c>
      <c r="AU385" s="240" t="s">
        <v>82</v>
      </c>
      <c r="AV385" s="13" t="s">
        <v>80</v>
      </c>
      <c r="AW385" s="13" t="s">
        <v>33</v>
      </c>
      <c r="AX385" s="13" t="s">
        <v>72</v>
      </c>
      <c r="AY385" s="240" t="s">
        <v>130</v>
      </c>
    </row>
    <row r="386" s="14" customFormat="1">
      <c r="A386" s="14"/>
      <c r="B386" s="241"/>
      <c r="C386" s="242"/>
      <c r="D386" s="232" t="s">
        <v>208</v>
      </c>
      <c r="E386" s="243" t="s">
        <v>19</v>
      </c>
      <c r="F386" s="244" t="s">
        <v>1019</v>
      </c>
      <c r="G386" s="242"/>
      <c r="H386" s="245">
        <v>1</v>
      </c>
      <c r="I386" s="246"/>
      <c r="J386" s="242"/>
      <c r="K386" s="242"/>
      <c r="L386" s="247"/>
      <c r="M386" s="248"/>
      <c r="N386" s="249"/>
      <c r="O386" s="249"/>
      <c r="P386" s="249"/>
      <c r="Q386" s="249"/>
      <c r="R386" s="249"/>
      <c r="S386" s="249"/>
      <c r="T386" s="250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1" t="s">
        <v>208</v>
      </c>
      <c r="AU386" s="251" t="s">
        <v>82</v>
      </c>
      <c r="AV386" s="14" t="s">
        <v>82</v>
      </c>
      <c r="AW386" s="14" t="s">
        <v>33</v>
      </c>
      <c r="AX386" s="14" t="s">
        <v>72</v>
      </c>
      <c r="AY386" s="251" t="s">
        <v>130</v>
      </c>
    </row>
    <row r="387" s="15" customFormat="1">
      <c r="A387" s="15"/>
      <c r="B387" s="252"/>
      <c r="C387" s="253"/>
      <c r="D387" s="232" t="s">
        <v>208</v>
      </c>
      <c r="E387" s="254" t="s">
        <v>19</v>
      </c>
      <c r="F387" s="255" t="s">
        <v>212</v>
      </c>
      <c r="G387" s="253"/>
      <c r="H387" s="256">
        <v>1</v>
      </c>
      <c r="I387" s="257"/>
      <c r="J387" s="253"/>
      <c r="K387" s="253"/>
      <c r="L387" s="258"/>
      <c r="M387" s="259"/>
      <c r="N387" s="260"/>
      <c r="O387" s="260"/>
      <c r="P387" s="260"/>
      <c r="Q387" s="260"/>
      <c r="R387" s="260"/>
      <c r="S387" s="260"/>
      <c r="T387" s="261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2" t="s">
        <v>208</v>
      </c>
      <c r="AU387" s="262" t="s">
        <v>82</v>
      </c>
      <c r="AV387" s="15" t="s">
        <v>144</v>
      </c>
      <c r="AW387" s="15" t="s">
        <v>33</v>
      </c>
      <c r="AX387" s="15" t="s">
        <v>80</v>
      </c>
      <c r="AY387" s="262" t="s">
        <v>130</v>
      </c>
    </row>
    <row r="388" s="2" customFormat="1" ht="16.5" customHeight="1">
      <c r="A388" s="41"/>
      <c r="B388" s="42"/>
      <c r="C388" s="263" t="s">
        <v>535</v>
      </c>
      <c r="D388" s="263" t="s">
        <v>213</v>
      </c>
      <c r="E388" s="264" t="s">
        <v>536</v>
      </c>
      <c r="F388" s="265" t="s">
        <v>537</v>
      </c>
      <c r="G388" s="266" t="s">
        <v>162</v>
      </c>
      <c r="H388" s="267">
        <v>1</v>
      </c>
      <c r="I388" s="268"/>
      <c r="J388" s="269">
        <f>ROUND(I388*H388,2)</f>
        <v>0</v>
      </c>
      <c r="K388" s="265" t="s">
        <v>200</v>
      </c>
      <c r="L388" s="270"/>
      <c r="M388" s="271" t="s">
        <v>19</v>
      </c>
      <c r="N388" s="272" t="s">
        <v>43</v>
      </c>
      <c r="O388" s="87"/>
      <c r="P388" s="208">
        <f>O388*H388</f>
        <v>0</v>
      </c>
      <c r="Q388" s="208">
        <v>0.00247</v>
      </c>
      <c r="R388" s="208">
        <f>Q388*H388</f>
        <v>0.00247</v>
      </c>
      <c r="S388" s="208">
        <v>0</v>
      </c>
      <c r="T388" s="209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0" t="s">
        <v>306</v>
      </c>
      <c r="AT388" s="210" t="s">
        <v>213</v>
      </c>
      <c r="AU388" s="210" t="s">
        <v>82</v>
      </c>
      <c r="AY388" s="20" t="s">
        <v>130</v>
      </c>
      <c r="BE388" s="211">
        <f>IF(N388="základní",J388,0)</f>
        <v>0</v>
      </c>
      <c r="BF388" s="211">
        <f>IF(N388="snížená",J388,0)</f>
        <v>0</v>
      </c>
      <c r="BG388" s="211">
        <f>IF(N388="zákl. přenesená",J388,0)</f>
        <v>0</v>
      </c>
      <c r="BH388" s="211">
        <f>IF(N388="sníž. přenesená",J388,0)</f>
        <v>0</v>
      </c>
      <c r="BI388" s="211">
        <f>IF(N388="nulová",J388,0)</f>
        <v>0</v>
      </c>
      <c r="BJ388" s="20" t="s">
        <v>80</v>
      </c>
      <c r="BK388" s="211">
        <f>ROUND(I388*H388,2)</f>
        <v>0</v>
      </c>
      <c r="BL388" s="20" t="s">
        <v>285</v>
      </c>
      <c r="BM388" s="210" t="s">
        <v>1120</v>
      </c>
    </row>
    <row r="389" s="13" customFormat="1">
      <c r="A389" s="13"/>
      <c r="B389" s="230"/>
      <c r="C389" s="231"/>
      <c r="D389" s="232" t="s">
        <v>208</v>
      </c>
      <c r="E389" s="233" t="s">
        <v>19</v>
      </c>
      <c r="F389" s="234" t="s">
        <v>217</v>
      </c>
      <c r="G389" s="231"/>
      <c r="H389" s="233" t="s">
        <v>19</v>
      </c>
      <c r="I389" s="235"/>
      <c r="J389" s="231"/>
      <c r="K389" s="231"/>
      <c r="L389" s="236"/>
      <c r="M389" s="237"/>
      <c r="N389" s="238"/>
      <c r="O389" s="238"/>
      <c r="P389" s="238"/>
      <c r="Q389" s="238"/>
      <c r="R389" s="238"/>
      <c r="S389" s="238"/>
      <c r="T389" s="23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0" t="s">
        <v>208</v>
      </c>
      <c r="AU389" s="240" t="s">
        <v>82</v>
      </c>
      <c r="AV389" s="13" t="s">
        <v>80</v>
      </c>
      <c r="AW389" s="13" t="s">
        <v>33</v>
      </c>
      <c r="AX389" s="13" t="s">
        <v>72</v>
      </c>
      <c r="AY389" s="240" t="s">
        <v>130</v>
      </c>
    </row>
    <row r="390" s="14" customFormat="1">
      <c r="A390" s="14"/>
      <c r="B390" s="241"/>
      <c r="C390" s="242"/>
      <c r="D390" s="232" t="s">
        <v>208</v>
      </c>
      <c r="E390" s="243" t="s">
        <v>19</v>
      </c>
      <c r="F390" s="244" t="s">
        <v>1019</v>
      </c>
      <c r="G390" s="242"/>
      <c r="H390" s="245">
        <v>1</v>
      </c>
      <c r="I390" s="246"/>
      <c r="J390" s="242"/>
      <c r="K390" s="242"/>
      <c r="L390" s="247"/>
      <c r="M390" s="248"/>
      <c r="N390" s="249"/>
      <c r="O390" s="249"/>
      <c r="P390" s="249"/>
      <c r="Q390" s="249"/>
      <c r="R390" s="249"/>
      <c r="S390" s="249"/>
      <c r="T390" s="250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1" t="s">
        <v>208</v>
      </c>
      <c r="AU390" s="251" t="s">
        <v>82</v>
      </c>
      <c r="AV390" s="14" t="s">
        <v>82</v>
      </c>
      <c r="AW390" s="14" t="s">
        <v>33</v>
      </c>
      <c r="AX390" s="14" t="s">
        <v>72</v>
      </c>
      <c r="AY390" s="251" t="s">
        <v>130</v>
      </c>
    </row>
    <row r="391" s="15" customFormat="1">
      <c r="A391" s="15"/>
      <c r="B391" s="252"/>
      <c r="C391" s="253"/>
      <c r="D391" s="232" t="s">
        <v>208</v>
      </c>
      <c r="E391" s="254" t="s">
        <v>19</v>
      </c>
      <c r="F391" s="255" t="s">
        <v>212</v>
      </c>
      <c r="G391" s="253"/>
      <c r="H391" s="256">
        <v>1</v>
      </c>
      <c r="I391" s="257"/>
      <c r="J391" s="253"/>
      <c r="K391" s="253"/>
      <c r="L391" s="258"/>
      <c r="M391" s="259"/>
      <c r="N391" s="260"/>
      <c r="O391" s="260"/>
      <c r="P391" s="260"/>
      <c r="Q391" s="260"/>
      <c r="R391" s="260"/>
      <c r="S391" s="260"/>
      <c r="T391" s="261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2" t="s">
        <v>208</v>
      </c>
      <c r="AU391" s="262" t="s">
        <v>82</v>
      </c>
      <c r="AV391" s="15" t="s">
        <v>144</v>
      </c>
      <c r="AW391" s="15" t="s">
        <v>33</v>
      </c>
      <c r="AX391" s="15" t="s">
        <v>80</v>
      </c>
      <c r="AY391" s="262" t="s">
        <v>130</v>
      </c>
    </row>
    <row r="392" s="2" customFormat="1" ht="16.5" customHeight="1">
      <c r="A392" s="41"/>
      <c r="B392" s="42"/>
      <c r="C392" s="199" t="s">
        <v>539</v>
      </c>
      <c r="D392" s="199" t="s">
        <v>131</v>
      </c>
      <c r="E392" s="200" t="s">
        <v>540</v>
      </c>
      <c r="F392" s="201" t="s">
        <v>541</v>
      </c>
      <c r="G392" s="202" t="s">
        <v>162</v>
      </c>
      <c r="H392" s="203">
        <v>2</v>
      </c>
      <c r="I392" s="204"/>
      <c r="J392" s="205">
        <f>ROUND(I392*H392,2)</f>
        <v>0</v>
      </c>
      <c r="K392" s="201" t="s">
        <v>19</v>
      </c>
      <c r="L392" s="47"/>
      <c r="M392" s="206" t="s">
        <v>19</v>
      </c>
      <c r="N392" s="207" t="s">
        <v>43</v>
      </c>
      <c r="O392" s="87"/>
      <c r="P392" s="208">
        <f>O392*H392</f>
        <v>0</v>
      </c>
      <c r="Q392" s="208">
        <v>0</v>
      </c>
      <c r="R392" s="208">
        <f>Q392*H392</f>
        <v>0</v>
      </c>
      <c r="S392" s="208">
        <v>0</v>
      </c>
      <c r="T392" s="209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0" t="s">
        <v>285</v>
      </c>
      <c r="AT392" s="210" t="s">
        <v>131</v>
      </c>
      <c r="AU392" s="210" t="s">
        <v>82</v>
      </c>
      <c r="AY392" s="20" t="s">
        <v>130</v>
      </c>
      <c r="BE392" s="211">
        <f>IF(N392="základní",J392,0)</f>
        <v>0</v>
      </c>
      <c r="BF392" s="211">
        <f>IF(N392="snížená",J392,0)</f>
        <v>0</v>
      </c>
      <c r="BG392" s="211">
        <f>IF(N392="zákl. přenesená",J392,0)</f>
        <v>0</v>
      </c>
      <c r="BH392" s="211">
        <f>IF(N392="sníž. přenesená",J392,0)</f>
        <v>0</v>
      </c>
      <c r="BI392" s="211">
        <f>IF(N392="nulová",J392,0)</f>
        <v>0</v>
      </c>
      <c r="BJ392" s="20" t="s">
        <v>80</v>
      </c>
      <c r="BK392" s="211">
        <f>ROUND(I392*H392,2)</f>
        <v>0</v>
      </c>
      <c r="BL392" s="20" t="s">
        <v>285</v>
      </c>
      <c r="BM392" s="210" t="s">
        <v>1121</v>
      </c>
    </row>
    <row r="393" s="13" customFormat="1">
      <c r="A393" s="13"/>
      <c r="B393" s="230"/>
      <c r="C393" s="231"/>
      <c r="D393" s="232" t="s">
        <v>208</v>
      </c>
      <c r="E393" s="233" t="s">
        <v>19</v>
      </c>
      <c r="F393" s="234" t="s">
        <v>529</v>
      </c>
      <c r="G393" s="231"/>
      <c r="H393" s="233" t="s">
        <v>19</v>
      </c>
      <c r="I393" s="235"/>
      <c r="J393" s="231"/>
      <c r="K393" s="231"/>
      <c r="L393" s="236"/>
      <c r="M393" s="237"/>
      <c r="N393" s="238"/>
      <c r="O393" s="238"/>
      <c r="P393" s="238"/>
      <c r="Q393" s="238"/>
      <c r="R393" s="238"/>
      <c r="S393" s="238"/>
      <c r="T393" s="239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0" t="s">
        <v>208</v>
      </c>
      <c r="AU393" s="240" t="s">
        <v>82</v>
      </c>
      <c r="AV393" s="13" t="s">
        <v>80</v>
      </c>
      <c r="AW393" s="13" t="s">
        <v>33</v>
      </c>
      <c r="AX393" s="13" t="s">
        <v>72</v>
      </c>
      <c r="AY393" s="240" t="s">
        <v>130</v>
      </c>
    </row>
    <row r="394" s="14" customFormat="1">
      <c r="A394" s="14"/>
      <c r="B394" s="241"/>
      <c r="C394" s="242"/>
      <c r="D394" s="232" t="s">
        <v>208</v>
      </c>
      <c r="E394" s="243" t="s">
        <v>19</v>
      </c>
      <c r="F394" s="244" t="s">
        <v>1122</v>
      </c>
      <c r="G394" s="242"/>
      <c r="H394" s="245">
        <v>2</v>
      </c>
      <c r="I394" s="246"/>
      <c r="J394" s="242"/>
      <c r="K394" s="242"/>
      <c r="L394" s="247"/>
      <c r="M394" s="248"/>
      <c r="N394" s="249"/>
      <c r="O394" s="249"/>
      <c r="P394" s="249"/>
      <c r="Q394" s="249"/>
      <c r="R394" s="249"/>
      <c r="S394" s="249"/>
      <c r="T394" s="250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1" t="s">
        <v>208</v>
      </c>
      <c r="AU394" s="251" t="s">
        <v>82</v>
      </c>
      <c r="AV394" s="14" t="s">
        <v>82</v>
      </c>
      <c r="AW394" s="14" t="s">
        <v>33</v>
      </c>
      <c r="AX394" s="14" t="s">
        <v>72</v>
      </c>
      <c r="AY394" s="251" t="s">
        <v>130</v>
      </c>
    </row>
    <row r="395" s="15" customFormat="1">
      <c r="A395" s="15"/>
      <c r="B395" s="252"/>
      <c r="C395" s="253"/>
      <c r="D395" s="232" t="s">
        <v>208</v>
      </c>
      <c r="E395" s="254" t="s">
        <v>19</v>
      </c>
      <c r="F395" s="255" t="s">
        <v>212</v>
      </c>
      <c r="G395" s="253"/>
      <c r="H395" s="256">
        <v>2</v>
      </c>
      <c r="I395" s="257"/>
      <c r="J395" s="253"/>
      <c r="K395" s="253"/>
      <c r="L395" s="258"/>
      <c r="M395" s="259"/>
      <c r="N395" s="260"/>
      <c r="O395" s="260"/>
      <c r="P395" s="260"/>
      <c r="Q395" s="260"/>
      <c r="R395" s="260"/>
      <c r="S395" s="260"/>
      <c r="T395" s="261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2" t="s">
        <v>208</v>
      </c>
      <c r="AU395" s="262" t="s">
        <v>82</v>
      </c>
      <c r="AV395" s="15" t="s">
        <v>144</v>
      </c>
      <c r="AW395" s="15" t="s">
        <v>33</v>
      </c>
      <c r="AX395" s="15" t="s">
        <v>80</v>
      </c>
      <c r="AY395" s="262" t="s">
        <v>130</v>
      </c>
    </row>
    <row r="396" s="2" customFormat="1" ht="24.15" customHeight="1">
      <c r="A396" s="41"/>
      <c r="B396" s="42"/>
      <c r="C396" s="199" t="s">
        <v>544</v>
      </c>
      <c r="D396" s="199" t="s">
        <v>131</v>
      </c>
      <c r="E396" s="200" t="s">
        <v>800</v>
      </c>
      <c r="F396" s="201" t="s">
        <v>801</v>
      </c>
      <c r="G396" s="202" t="s">
        <v>443</v>
      </c>
      <c r="H396" s="284"/>
      <c r="I396" s="204"/>
      <c r="J396" s="205">
        <f>ROUND(I396*H396,2)</f>
        <v>0</v>
      </c>
      <c r="K396" s="201" t="s">
        <v>200</v>
      </c>
      <c r="L396" s="47"/>
      <c r="M396" s="206" t="s">
        <v>19</v>
      </c>
      <c r="N396" s="207" t="s">
        <v>43</v>
      </c>
      <c r="O396" s="87"/>
      <c r="P396" s="208">
        <f>O396*H396</f>
        <v>0</v>
      </c>
      <c r="Q396" s="208">
        <v>0</v>
      </c>
      <c r="R396" s="208">
        <f>Q396*H396</f>
        <v>0</v>
      </c>
      <c r="S396" s="208">
        <v>0</v>
      </c>
      <c r="T396" s="209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0" t="s">
        <v>285</v>
      </c>
      <c r="AT396" s="210" t="s">
        <v>131</v>
      </c>
      <c r="AU396" s="210" t="s">
        <v>82</v>
      </c>
      <c r="AY396" s="20" t="s">
        <v>130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20" t="s">
        <v>80</v>
      </c>
      <c r="BK396" s="211">
        <f>ROUND(I396*H396,2)</f>
        <v>0</v>
      </c>
      <c r="BL396" s="20" t="s">
        <v>285</v>
      </c>
      <c r="BM396" s="210" t="s">
        <v>1123</v>
      </c>
    </row>
    <row r="397" s="2" customFormat="1">
      <c r="A397" s="41"/>
      <c r="B397" s="42"/>
      <c r="C397" s="43"/>
      <c r="D397" s="225" t="s">
        <v>202</v>
      </c>
      <c r="E397" s="43"/>
      <c r="F397" s="226" t="s">
        <v>803</v>
      </c>
      <c r="G397" s="43"/>
      <c r="H397" s="43"/>
      <c r="I397" s="227"/>
      <c r="J397" s="43"/>
      <c r="K397" s="43"/>
      <c r="L397" s="47"/>
      <c r="M397" s="228"/>
      <c r="N397" s="229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202</v>
      </c>
      <c r="AU397" s="20" t="s">
        <v>82</v>
      </c>
    </row>
    <row r="398" s="11" customFormat="1" ht="22.8" customHeight="1">
      <c r="A398" s="11"/>
      <c r="B398" s="185"/>
      <c r="C398" s="186"/>
      <c r="D398" s="187" t="s">
        <v>71</v>
      </c>
      <c r="E398" s="223" t="s">
        <v>549</v>
      </c>
      <c r="F398" s="223" t="s">
        <v>550</v>
      </c>
      <c r="G398" s="186"/>
      <c r="H398" s="186"/>
      <c r="I398" s="189"/>
      <c r="J398" s="224">
        <f>BK398</f>
        <v>0</v>
      </c>
      <c r="K398" s="186"/>
      <c r="L398" s="191"/>
      <c r="M398" s="192"/>
      <c r="N398" s="193"/>
      <c r="O398" s="193"/>
      <c r="P398" s="194">
        <f>SUM(P399:P416)</f>
        <v>0</v>
      </c>
      <c r="Q398" s="193"/>
      <c r="R398" s="194">
        <f>SUM(R399:R416)</f>
        <v>0.028371</v>
      </c>
      <c r="S398" s="193"/>
      <c r="T398" s="195">
        <f>SUM(T399:T416)</f>
        <v>0.041881000000000002</v>
      </c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R398" s="196" t="s">
        <v>82</v>
      </c>
      <c r="AT398" s="197" t="s">
        <v>71</v>
      </c>
      <c r="AU398" s="197" t="s">
        <v>80</v>
      </c>
      <c r="AY398" s="196" t="s">
        <v>130</v>
      </c>
      <c r="BK398" s="198">
        <f>SUM(BK399:BK416)</f>
        <v>0</v>
      </c>
    </row>
    <row r="399" s="2" customFormat="1" ht="24.15" customHeight="1">
      <c r="A399" s="41"/>
      <c r="B399" s="42"/>
      <c r="C399" s="199" t="s">
        <v>551</v>
      </c>
      <c r="D399" s="199" t="s">
        <v>131</v>
      </c>
      <c r="E399" s="200" t="s">
        <v>552</v>
      </c>
      <c r="F399" s="201" t="s">
        <v>553</v>
      </c>
      <c r="G399" s="202" t="s">
        <v>554</v>
      </c>
      <c r="H399" s="203">
        <v>1</v>
      </c>
      <c r="I399" s="204"/>
      <c r="J399" s="205">
        <f>ROUND(I399*H399,2)</f>
        <v>0</v>
      </c>
      <c r="K399" s="201" t="s">
        <v>19</v>
      </c>
      <c r="L399" s="47"/>
      <c r="M399" s="206" t="s">
        <v>19</v>
      </c>
      <c r="N399" s="207" t="s">
        <v>43</v>
      </c>
      <c r="O399" s="87"/>
      <c r="P399" s="208">
        <f>O399*H399</f>
        <v>0</v>
      </c>
      <c r="Q399" s="208">
        <v>0</v>
      </c>
      <c r="R399" s="208">
        <f>Q399*H399</f>
        <v>0</v>
      </c>
      <c r="S399" s="208">
        <v>0</v>
      </c>
      <c r="T399" s="209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0" t="s">
        <v>285</v>
      </c>
      <c r="AT399" s="210" t="s">
        <v>131</v>
      </c>
      <c r="AU399" s="210" t="s">
        <v>82</v>
      </c>
      <c r="AY399" s="20" t="s">
        <v>130</v>
      </c>
      <c r="BE399" s="211">
        <f>IF(N399="základní",J399,0)</f>
        <v>0</v>
      </c>
      <c r="BF399" s="211">
        <f>IF(N399="snížená",J399,0)</f>
        <v>0</v>
      </c>
      <c r="BG399" s="211">
        <f>IF(N399="zákl. přenesená",J399,0)</f>
        <v>0</v>
      </c>
      <c r="BH399" s="211">
        <f>IF(N399="sníž. přenesená",J399,0)</f>
        <v>0</v>
      </c>
      <c r="BI399" s="211">
        <f>IF(N399="nulová",J399,0)</f>
        <v>0</v>
      </c>
      <c r="BJ399" s="20" t="s">
        <v>80</v>
      </c>
      <c r="BK399" s="211">
        <f>ROUND(I399*H399,2)</f>
        <v>0</v>
      </c>
      <c r="BL399" s="20" t="s">
        <v>285</v>
      </c>
      <c r="BM399" s="210" t="s">
        <v>1124</v>
      </c>
    </row>
    <row r="400" s="2" customFormat="1" ht="16.5" customHeight="1">
      <c r="A400" s="41"/>
      <c r="B400" s="42"/>
      <c r="C400" s="199" t="s">
        <v>556</v>
      </c>
      <c r="D400" s="199" t="s">
        <v>131</v>
      </c>
      <c r="E400" s="200" t="s">
        <v>970</v>
      </c>
      <c r="F400" s="201" t="s">
        <v>971</v>
      </c>
      <c r="G400" s="202" t="s">
        <v>328</v>
      </c>
      <c r="H400" s="203">
        <v>67.549999999999997</v>
      </c>
      <c r="I400" s="204"/>
      <c r="J400" s="205">
        <f>ROUND(I400*H400,2)</f>
        <v>0</v>
      </c>
      <c r="K400" s="201" t="s">
        <v>200</v>
      </c>
      <c r="L400" s="47"/>
      <c r="M400" s="206" t="s">
        <v>19</v>
      </c>
      <c r="N400" s="207" t="s">
        <v>43</v>
      </c>
      <c r="O400" s="87"/>
      <c r="P400" s="208">
        <f>O400*H400</f>
        <v>0</v>
      </c>
      <c r="Q400" s="208">
        <v>0</v>
      </c>
      <c r="R400" s="208">
        <f>Q400*H400</f>
        <v>0</v>
      </c>
      <c r="S400" s="208">
        <v>0</v>
      </c>
      <c r="T400" s="209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0" t="s">
        <v>285</v>
      </c>
      <c r="AT400" s="210" t="s">
        <v>131</v>
      </c>
      <c r="AU400" s="210" t="s">
        <v>82</v>
      </c>
      <c r="AY400" s="20" t="s">
        <v>130</v>
      </c>
      <c r="BE400" s="211">
        <f>IF(N400="základní",J400,0)</f>
        <v>0</v>
      </c>
      <c r="BF400" s="211">
        <f>IF(N400="snížená",J400,0)</f>
        <v>0</v>
      </c>
      <c r="BG400" s="211">
        <f>IF(N400="zákl. přenesená",J400,0)</f>
        <v>0</v>
      </c>
      <c r="BH400" s="211">
        <f>IF(N400="sníž. přenesená",J400,0)</f>
        <v>0</v>
      </c>
      <c r="BI400" s="211">
        <f>IF(N400="nulová",J400,0)</f>
        <v>0</v>
      </c>
      <c r="BJ400" s="20" t="s">
        <v>80</v>
      </c>
      <c r="BK400" s="211">
        <f>ROUND(I400*H400,2)</f>
        <v>0</v>
      </c>
      <c r="BL400" s="20" t="s">
        <v>285</v>
      </c>
      <c r="BM400" s="210" t="s">
        <v>1125</v>
      </c>
    </row>
    <row r="401" s="2" customFormat="1">
      <c r="A401" s="41"/>
      <c r="B401" s="42"/>
      <c r="C401" s="43"/>
      <c r="D401" s="225" t="s">
        <v>202</v>
      </c>
      <c r="E401" s="43"/>
      <c r="F401" s="226" t="s">
        <v>973</v>
      </c>
      <c r="G401" s="43"/>
      <c r="H401" s="43"/>
      <c r="I401" s="227"/>
      <c r="J401" s="43"/>
      <c r="K401" s="43"/>
      <c r="L401" s="47"/>
      <c r="M401" s="228"/>
      <c r="N401" s="229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202</v>
      </c>
      <c r="AU401" s="20" t="s">
        <v>82</v>
      </c>
    </row>
    <row r="402" s="13" customFormat="1">
      <c r="A402" s="13"/>
      <c r="B402" s="230"/>
      <c r="C402" s="231"/>
      <c r="D402" s="232" t="s">
        <v>208</v>
      </c>
      <c r="E402" s="233" t="s">
        <v>19</v>
      </c>
      <c r="F402" s="234" t="s">
        <v>577</v>
      </c>
      <c r="G402" s="231"/>
      <c r="H402" s="233" t="s">
        <v>19</v>
      </c>
      <c r="I402" s="235"/>
      <c r="J402" s="231"/>
      <c r="K402" s="231"/>
      <c r="L402" s="236"/>
      <c r="M402" s="237"/>
      <c r="N402" s="238"/>
      <c r="O402" s="238"/>
      <c r="P402" s="238"/>
      <c r="Q402" s="238"/>
      <c r="R402" s="238"/>
      <c r="S402" s="238"/>
      <c r="T402" s="23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0" t="s">
        <v>208</v>
      </c>
      <c r="AU402" s="240" t="s">
        <v>82</v>
      </c>
      <c r="AV402" s="13" t="s">
        <v>80</v>
      </c>
      <c r="AW402" s="13" t="s">
        <v>33</v>
      </c>
      <c r="AX402" s="13" t="s">
        <v>72</v>
      </c>
      <c r="AY402" s="240" t="s">
        <v>130</v>
      </c>
    </row>
    <row r="403" s="14" customFormat="1">
      <c r="A403" s="14"/>
      <c r="B403" s="241"/>
      <c r="C403" s="242"/>
      <c r="D403" s="232" t="s">
        <v>208</v>
      </c>
      <c r="E403" s="243" t="s">
        <v>19</v>
      </c>
      <c r="F403" s="244" t="s">
        <v>1126</v>
      </c>
      <c r="G403" s="242"/>
      <c r="H403" s="245">
        <v>67.549999999999997</v>
      </c>
      <c r="I403" s="246"/>
      <c r="J403" s="242"/>
      <c r="K403" s="242"/>
      <c r="L403" s="247"/>
      <c r="M403" s="248"/>
      <c r="N403" s="249"/>
      <c r="O403" s="249"/>
      <c r="P403" s="249"/>
      <c r="Q403" s="249"/>
      <c r="R403" s="249"/>
      <c r="S403" s="249"/>
      <c r="T403" s="25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1" t="s">
        <v>208</v>
      </c>
      <c r="AU403" s="251" t="s">
        <v>82</v>
      </c>
      <c r="AV403" s="14" t="s">
        <v>82</v>
      </c>
      <c r="AW403" s="14" t="s">
        <v>33</v>
      </c>
      <c r="AX403" s="14" t="s">
        <v>72</v>
      </c>
      <c r="AY403" s="251" t="s">
        <v>130</v>
      </c>
    </row>
    <row r="404" s="15" customFormat="1">
      <c r="A404" s="15"/>
      <c r="B404" s="252"/>
      <c r="C404" s="253"/>
      <c r="D404" s="232" t="s">
        <v>208</v>
      </c>
      <c r="E404" s="254" t="s">
        <v>19</v>
      </c>
      <c r="F404" s="255" t="s">
        <v>212</v>
      </c>
      <c r="G404" s="253"/>
      <c r="H404" s="256">
        <v>67.549999999999997</v>
      </c>
      <c r="I404" s="257"/>
      <c r="J404" s="253"/>
      <c r="K404" s="253"/>
      <c r="L404" s="258"/>
      <c r="M404" s="259"/>
      <c r="N404" s="260"/>
      <c r="O404" s="260"/>
      <c r="P404" s="260"/>
      <c r="Q404" s="260"/>
      <c r="R404" s="260"/>
      <c r="S404" s="260"/>
      <c r="T404" s="261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2" t="s">
        <v>208</v>
      </c>
      <c r="AU404" s="262" t="s">
        <v>82</v>
      </c>
      <c r="AV404" s="15" t="s">
        <v>144</v>
      </c>
      <c r="AW404" s="15" t="s">
        <v>33</v>
      </c>
      <c r="AX404" s="15" t="s">
        <v>80</v>
      </c>
      <c r="AY404" s="262" t="s">
        <v>130</v>
      </c>
    </row>
    <row r="405" s="2" customFormat="1" ht="16.5" customHeight="1">
      <c r="A405" s="41"/>
      <c r="B405" s="42"/>
      <c r="C405" s="263" t="s">
        <v>564</v>
      </c>
      <c r="D405" s="263" t="s">
        <v>213</v>
      </c>
      <c r="E405" s="264" t="s">
        <v>565</v>
      </c>
      <c r="F405" s="265" t="s">
        <v>566</v>
      </c>
      <c r="G405" s="266" t="s">
        <v>567</v>
      </c>
      <c r="H405" s="267">
        <v>28.370999999999999</v>
      </c>
      <c r="I405" s="268"/>
      <c r="J405" s="269">
        <f>ROUND(I405*H405,2)</f>
        <v>0</v>
      </c>
      <c r="K405" s="265" t="s">
        <v>200</v>
      </c>
      <c r="L405" s="270"/>
      <c r="M405" s="271" t="s">
        <v>19</v>
      </c>
      <c r="N405" s="272" t="s">
        <v>43</v>
      </c>
      <c r="O405" s="87"/>
      <c r="P405" s="208">
        <f>O405*H405</f>
        <v>0</v>
      </c>
      <c r="Q405" s="208">
        <v>0.001</v>
      </c>
      <c r="R405" s="208">
        <f>Q405*H405</f>
        <v>0.028371</v>
      </c>
      <c r="S405" s="208">
        <v>0</v>
      </c>
      <c r="T405" s="209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0" t="s">
        <v>306</v>
      </c>
      <c r="AT405" s="210" t="s">
        <v>213</v>
      </c>
      <c r="AU405" s="210" t="s">
        <v>82</v>
      </c>
      <c r="AY405" s="20" t="s">
        <v>130</v>
      </c>
      <c r="BE405" s="211">
        <f>IF(N405="základní",J405,0)</f>
        <v>0</v>
      </c>
      <c r="BF405" s="211">
        <f>IF(N405="snížená",J405,0)</f>
        <v>0</v>
      </c>
      <c r="BG405" s="211">
        <f>IF(N405="zákl. přenesená",J405,0)</f>
        <v>0</v>
      </c>
      <c r="BH405" s="211">
        <f>IF(N405="sníž. přenesená",J405,0)</f>
        <v>0</v>
      </c>
      <c r="BI405" s="211">
        <f>IF(N405="nulová",J405,0)</f>
        <v>0</v>
      </c>
      <c r="BJ405" s="20" t="s">
        <v>80</v>
      </c>
      <c r="BK405" s="211">
        <f>ROUND(I405*H405,2)</f>
        <v>0</v>
      </c>
      <c r="BL405" s="20" t="s">
        <v>285</v>
      </c>
      <c r="BM405" s="210" t="s">
        <v>1127</v>
      </c>
    </row>
    <row r="406" s="13" customFormat="1">
      <c r="A406" s="13"/>
      <c r="B406" s="230"/>
      <c r="C406" s="231"/>
      <c r="D406" s="232" t="s">
        <v>208</v>
      </c>
      <c r="E406" s="233" t="s">
        <v>19</v>
      </c>
      <c r="F406" s="234" t="s">
        <v>569</v>
      </c>
      <c r="G406" s="231"/>
      <c r="H406" s="233" t="s">
        <v>19</v>
      </c>
      <c r="I406" s="235"/>
      <c r="J406" s="231"/>
      <c r="K406" s="231"/>
      <c r="L406" s="236"/>
      <c r="M406" s="237"/>
      <c r="N406" s="238"/>
      <c r="O406" s="238"/>
      <c r="P406" s="238"/>
      <c r="Q406" s="238"/>
      <c r="R406" s="238"/>
      <c r="S406" s="238"/>
      <c r="T406" s="239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0" t="s">
        <v>208</v>
      </c>
      <c r="AU406" s="240" t="s">
        <v>82</v>
      </c>
      <c r="AV406" s="13" t="s">
        <v>80</v>
      </c>
      <c r="AW406" s="13" t="s">
        <v>33</v>
      </c>
      <c r="AX406" s="13" t="s">
        <v>72</v>
      </c>
      <c r="AY406" s="240" t="s">
        <v>130</v>
      </c>
    </row>
    <row r="407" s="14" customFormat="1">
      <c r="A407" s="14"/>
      <c r="B407" s="241"/>
      <c r="C407" s="242"/>
      <c r="D407" s="232" t="s">
        <v>208</v>
      </c>
      <c r="E407" s="243" t="s">
        <v>19</v>
      </c>
      <c r="F407" s="244" t="s">
        <v>1128</v>
      </c>
      <c r="G407" s="242"/>
      <c r="H407" s="245">
        <v>27.02</v>
      </c>
      <c r="I407" s="246"/>
      <c r="J407" s="242"/>
      <c r="K407" s="242"/>
      <c r="L407" s="247"/>
      <c r="M407" s="248"/>
      <c r="N407" s="249"/>
      <c r="O407" s="249"/>
      <c r="P407" s="249"/>
      <c r="Q407" s="249"/>
      <c r="R407" s="249"/>
      <c r="S407" s="249"/>
      <c r="T407" s="250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1" t="s">
        <v>208</v>
      </c>
      <c r="AU407" s="251" t="s">
        <v>82</v>
      </c>
      <c r="AV407" s="14" t="s">
        <v>82</v>
      </c>
      <c r="AW407" s="14" t="s">
        <v>33</v>
      </c>
      <c r="AX407" s="14" t="s">
        <v>72</v>
      </c>
      <c r="AY407" s="251" t="s">
        <v>130</v>
      </c>
    </row>
    <row r="408" s="15" customFormat="1">
      <c r="A408" s="15"/>
      <c r="B408" s="252"/>
      <c r="C408" s="253"/>
      <c r="D408" s="232" t="s">
        <v>208</v>
      </c>
      <c r="E408" s="254" t="s">
        <v>19</v>
      </c>
      <c r="F408" s="255" t="s">
        <v>212</v>
      </c>
      <c r="G408" s="253"/>
      <c r="H408" s="256">
        <v>27.02</v>
      </c>
      <c r="I408" s="257"/>
      <c r="J408" s="253"/>
      <c r="K408" s="253"/>
      <c r="L408" s="258"/>
      <c r="M408" s="259"/>
      <c r="N408" s="260"/>
      <c r="O408" s="260"/>
      <c r="P408" s="260"/>
      <c r="Q408" s="260"/>
      <c r="R408" s="260"/>
      <c r="S408" s="260"/>
      <c r="T408" s="261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2" t="s">
        <v>208</v>
      </c>
      <c r="AU408" s="262" t="s">
        <v>82</v>
      </c>
      <c r="AV408" s="15" t="s">
        <v>144</v>
      </c>
      <c r="AW408" s="15" t="s">
        <v>33</v>
      </c>
      <c r="AX408" s="15" t="s">
        <v>80</v>
      </c>
      <c r="AY408" s="262" t="s">
        <v>130</v>
      </c>
    </row>
    <row r="409" s="14" customFormat="1">
      <c r="A409" s="14"/>
      <c r="B409" s="241"/>
      <c r="C409" s="242"/>
      <c r="D409" s="232" t="s">
        <v>208</v>
      </c>
      <c r="E409" s="242"/>
      <c r="F409" s="244" t="s">
        <v>1129</v>
      </c>
      <c r="G409" s="242"/>
      <c r="H409" s="245">
        <v>28.370999999999999</v>
      </c>
      <c r="I409" s="246"/>
      <c r="J409" s="242"/>
      <c r="K409" s="242"/>
      <c r="L409" s="247"/>
      <c r="M409" s="248"/>
      <c r="N409" s="249"/>
      <c r="O409" s="249"/>
      <c r="P409" s="249"/>
      <c r="Q409" s="249"/>
      <c r="R409" s="249"/>
      <c r="S409" s="249"/>
      <c r="T409" s="25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1" t="s">
        <v>208</v>
      </c>
      <c r="AU409" s="251" t="s">
        <v>82</v>
      </c>
      <c r="AV409" s="14" t="s">
        <v>82</v>
      </c>
      <c r="AW409" s="14" t="s">
        <v>4</v>
      </c>
      <c r="AX409" s="14" t="s">
        <v>80</v>
      </c>
      <c r="AY409" s="251" t="s">
        <v>130</v>
      </c>
    </row>
    <row r="410" s="2" customFormat="1" ht="24.15" customHeight="1">
      <c r="A410" s="41"/>
      <c r="B410" s="42"/>
      <c r="C410" s="199" t="s">
        <v>572</v>
      </c>
      <c r="D410" s="199" t="s">
        <v>131</v>
      </c>
      <c r="E410" s="200" t="s">
        <v>573</v>
      </c>
      <c r="F410" s="201" t="s">
        <v>574</v>
      </c>
      <c r="G410" s="202" t="s">
        <v>328</v>
      </c>
      <c r="H410" s="203">
        <v>67.549999999999997</v>
      </c>
      <c r="I410" s="204"/>
      <c r="J410" s="205">
        <f>ROUND(I410*H410,2)</f>
        <v>0</v>
      </c>
      <c r="K410" s="201" t="s">
        <v>200</v>
      </c>
      <c r="L410" s="47"/>
      <c r="M410" s="206" t="s">
        <v>19</v>
      </c>
      <c r="N410" s="207" t="s">
        <v>43</v>
      </c>
      <c r="O410" s="87"/>
      <c r="P410" s="208">
        <f>O410*H410</f>
        <v>0</v>
      </c>
      <c r="Q410" s="208">
        <v>0</v>
      </c>
      <c r="R410" s="208">
        <f>Q410*H410</f>
        <v>0</v>
      </c>
      <c r="S410" s="208">
        <v>0.00062</v>
      </c>
      <c r="T410" s="209">
        <f>S410*H410</f>
        <v>0.041881000000000002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0" t="s">
        <v>285</v>
      </c>
      <c r="AT410" s="210" t="s">
        <v>131</v>
      </c>
      <c r="AU410" s="210" t="s">
        <v>82</v>
      </c>
      <c r="AY410" s="20" t="s">
        <v>130</v>
      </c>
      <c r="BE410" s="211">
        <f>IF(N410="základní",J410,0)</f>
        <v>0</v>
      </c>
      <c r="BF410" s="211">
        <f>IF(N410="snížená",J410,0)</f>
        <v>0</v>
      </c>
      <c r="BG410" s="211">
        <f>IF(N410="zákl. přenesená",J410,0)</f>
        <v>0</v>
      </c>
      <c r="BH410" s="211">
        <f>IF(N410="sníž. přenesená",J410,0)</f>
        <v>0</v>
      </c>
      <c r="BI410" s="211">
        <f>IF(N410="nulová",J410,0)</f>
        <v>0</v>
      </c>
      <c r="BJ410" s="20" t="s">
        <v>80</v>
      </c>
      <c r="BK410" s="211">
        <f>ROUND(I410*H410,2)</f>
        <v>0</v>
      </c>
      <c r="BL410" s="20" t="s">
        <v>285</v>
      </c>
      <c r="BM410" s="210" t="s">
        <v>1130</v>
      </c>
    </row>
    <row r="411" s="2" customFormat="1">
      <c r="A411" s="41"/>
      <c r="B411" s="42"/>
      <c r="C411" s="43"/>
      <c r="D411" s="225" t="s">
        <v>202</v>
      </c>
      <c r="E411" s="43"/>
      <c r="F411" s="226" t="s">
        <v>576</v>
      </c>
      <c r="G411" s="43"/>
      <c r="H411" s="43"/>
      <c r="I411" s="227"/>
      <c r="J411" s="43"/>
      <c r="K411" s="43"/>
      <c r="L411" s="47"/>
      <c r="M411" s="228"/>
      <c r="N411" s="229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202</v>
      </c>
      <c r="AU411" s="20" t="s">
        <v>82</v>
      </c>
    </row>
    <row r="412" s="13" customFormat="1">
      <c r="A412" s="13"/>
      <c r="B412" s="230"/>
      <c r="C412" s="231"/>
      <c r="D412" s="232" t="s">
        <v>208</v>
      </c>
      <c r="E412" s="233" t="s">
        <v>19</v>
      </c>
      <c r="F412" s="234" t="s">
        <v>577</v>
      </c>
      <c r="G412" s="231"/>
      <c r="H412" s="233" t="s">
        <v>19</v>
      </c>
      <c r="I412" s="235"/>
      <c r="J412" s="231"/>
      <c r="K412" s="231"/>
      <c r="L412" s="236"/>
      <c r="M412" s="237"/>
      <c r="N412" s="238"/>
      <c r="O412" s="238"/>
      <c r="P412" s="238"/>
      <c r="Q412" s="238"/>
      <c r="R412" s="238"/>
      <c r="S412" s="238"/>
      <c r="T412" s="23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0" t="s">
        <v>208</v>
      </c>
      <c r="AU412" s="240" t="s">
        <v>82</v>
      </c>
      <c r="AV412" s="13" t="s">
        <v>80</v>
      </c>
      <c r="AW412" s="13" t="s">
        <v>33</v>
      </c>
      <c r="AX412" s="13" t="s">
        <v>72</v>
      </c>
      <c r="AY412" s="240" t="s">
        <v>130</v>
      </c>
    </row>
    <row r="413" s="14" customFormat="1">
      <c r="A413" s="14"/>
      <c r="B413" s="241"/>
      <c r="C413" s="242"/>
      <c r="D413" s="232" t="s">
        <v>208</v>
      </c>
      <c r="E413" s="243" t="s">
        <v>19</v>
      </c>
      <c r="F413" s="244" t="s">
        <v>1126</v>
      </c>
      <c r="G413" s="242"/>
      <c r="H413" s="245">
        <v>67.549999999999997</v>
      </c>
      <c r="I413" s="246"/>
      <c r="J413" s="242"/>
      <c r="K413" s="242"/>
      <c r="L413" s="247"/>
      <c r="M413" s="248"/>
      <c r="N413" s="249"/>
      <c r="O413" s="249"/>
      <c r="P413" s="249"/>
      <c r="Q413" s="249"/>
      <c r="R413" s="249"/>
      <c r="S413" s="249"/>
      <c r="T413" s="25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1" t="s">
        <v>208</v>
      </c>
      <c r="AU413" s="251" t="s">
        <v>82</v>
      </c>
      <c r="AV413" s="14" t="s">
        <v>82</v>
      </c>
      <c r="AW413" s="14" t="s">
        <v>33</v>
      </c>
      <c r="AX413" s="14" t="s">
        <v>72</v>
      </c>
      <c r="AY413" s="251" t="s">
        <v>130</v>
      </c>
    </row>
    <row r="414" s="15" customFormat="1">
      <c r="A414" s="15"/>
      <c r="B414" s="252"/>
      <c r="C414" s="253"/>
      <c r="D414" s="232" t="s">
        <v>208</v>
      </c>
      <c r="E414" s="254" t="s">
        <v>19</v>
      </c>
      <c r="F414" s="255" t="s">
        <v>212</v>
      </c>
      <c r="G414" s="253"/>
      <c r="H414" s="256">
        <v>67.549999999999997</v>
      </c>
      <c r="I414" s="257"/>
      <c r="J414" s="253"/>
      <c r="K414" s="253"/>
      <c r="L414" s="258"/>
      <c r="M414" s="259"/>
      <c r="N414" s="260"/>
      <c r="O414" s="260"/>
      <c r="P414" s="260"/>
      <c r="Q414" s="260"/>
      <c r="R414" s="260"/>
      <c r="S414" s="260"/>
      <c r="T414" s="261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2" t="s">
        <v>208</v>
      </c>
      <c r="AU414" s="262" t="s">
        <v>82</v>
      </c>
      <c r="AV414" s="15" t="s">
        <v>144</v>
      </c>
      <c r="AW414" s="15" t="s">
        <v>33</v>
      </c>
      <c r="AX414" s="15" t="s">
        <v>80</v>
      </c>
      <c r="AY414" s="262" t="s">
        <v>130</v>
      </c>
    </row>
    <row r="415" s="2" customFormat="1" ht="24.15" customHeight="1">
      <c r="A415" s="41"/>
      <c r="B415" s="42"/>
      <c r="C415" s="199" t="s">
        <v>195</v>
      </c>
      <c r="D415" s="199" t="s">
        <v>131</v>
      </c>
      <c r="E415" s="200" t="s">
        <v>812</v>
      </c>
      <c r="F415" s="201" t="s">
        <v>813</v>
      </c>
      <c r="G415" s="202" t="s">
        <v>443</v>
      </c>
      <c r="H415" s="284"/>
      <c r="I415" s="204"/>
      <c r="J415" s="205">
        <f>ROUND(I415*H415,2)</f>
        <v>0</v>
      </c>
      <c r="K415" s="201" t="s">
        <v>200</v>
      </c>
      <c r="L415" s="47"/>
      <c r="M415" s="206" t="s">
        <v>19</v>
      </c>
      <c r="N415" s="207" t="s">
        <v>43</v>
      </c>
      <c r="O415" s="87"/>
      <c r="P415" s="208">
        <f>O415*H415</f>
        <v>0</v>
      </c>
      <c r="Q415" s="208">
        <v>0</v>
      </c>
      <c r="R415" s="208">
        <f>Q415*H415</f>
        <v>0</v>
      </c>
      <c r="S415" s="208">
        <v>0</v>
      </c>
      <c r="T415" s="209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0" t="s">
        <v>285</v>
      </c>
      <c r="AT415" s="210" t="s">
        <v>131</v>
      </c>
      <c r="AU415" s="210" t="s">
        <v>82</v>
      </c>
      <c r="AY415" s="20" t="s">
        <v>130</v>
      </c>
      <c r="BE415" s="211">
        <f>IF(N415="základní",J415,0)</f>
        <v>0</v>
      </c>
      <c r="BF415" s="211">
        <f>IF(N415="snížená",J415,0)</f>
        <v>0</v>
      </c>
      <c r="BG415" s="211">
        <f>IF(N415="zákl. přenesená",J415,0)</f>
        <v>0</v>
      </c>
      <c r="BH415" s="211">
        <f>IF(N415="sníž. přenesená",J415,0)</f>
        <v>0</v>
      </c>
      <c r="BI415" s="211">
        <f>IF(N415="nulová",J415,0)</f>
        <v>0</v>
      </c>
      <c r="BJ415" s="20" t="s">
        <v>80</v>
      </c>
      <c r="BK415" s="211">
        <f>ROUND(I415*H415,2)</f>
        <v>0</v>
      </c>
      <c r="BL415" s="20" t="s">
        <v>285</v>
      </c>
      <c r="BM415" s="210" t="s">
        <v>1131</v>
      </c>
    </row>
    <row r="416" s="2" customFormat="1">
      <c r="A416" s="41"/>
      <c r="B416" s="42"/>
      <c r="C416" s="43"/>
      <c r="D416" s="225" t="s">
        <v>202</v>
      </c>
      <c r="E416" s="43"/>
      <c r="F416" s="226" t="s">
        <v>815</v>
      </c>
      <c r="G416" s="43"/>
      <c r="H416" s="43"/>
      <c r="I416" s="227"/>
      <c r="J416" s="43"/>
      <c r="K416" s="43"/>
      <c r="L416" s="47"/>
      <c r="M416" s="228"/>
      <c r="N416" s="229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202</v>
      </c>
      <c r="AU416" s="20" t="s">
        <v>82</v>
      </c>
    </row>
    <row r="417" s="11" customFormat="1" ht="22.8" customHeight="1">
      <c r="A417" s="11"/>
      <c r="B417" s="185"/>
      <c r="C417" s="186"/>
      <c r="D417" s="187" t="s">
        <v>71</v>
      </c>
      <c r="E417" s="223" t="s">
        <v>582</v>
      </c>
      <c r="F417" s="223" t="s">
        <v>583</v>
      </c>
      <c r="G417" s="186"/>
      <c r="H417" s="186"/>
      <c r="I417" s="189"/>
      <c r="J417" s="224">
        <f>BK417</f>
        <v>0</v>
      </c>
      <c r="K417" s="186"/>
      <c r="L417" s="191"/>
      <c r="M417" s="192"/>
      <c r="N417" s="193"/>
      <c r="O417" s="193"/>
      <c r="P417" s="194">
        <f>SUM(P418:P433)</f>
        <v>0</v>
      </c>
      <c r="Q417" s="193"/>
      <c r="R417" s="194">
        <f>SUM(R418:R433)</f>
        <v>0.69655679999999998</v>
      </c>
      <c r="S417" s="193"/>
      <c r="T417" s="195">
        <f>SUM(T418:T433)</f>
        <v>0</v>
      </c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R417" s="196" t="s">
        <v>82</v>
      </c>
      <c r="AT417" s="197" t="s">
        <v>71</v>
      </c>
      <c r="AU417" s="197" t="s">
        <v>80</v>
      </c>
      <c r="AY417" s="196" t="s">
        <v>130</v>
      </c>
      <c r="BK417" s="198">
        <f>SUM(BK418:BK433)</f>
        <v>0</v>
      </c>
    </row>
    <row r="418" s="2" customFormat="1" ht="24.15" customHeight="1">
      <c r="A418" s="41"/>
      <c r="B418" s="42"/>
      <c r="C418" s="199" t="s">
        <v>584</v>
      </c>
      <c r="D418" s="199" t="s">
        <v>131</v>
      </c>
      <c r="E418" s="200" t="s">
        <v>585</v>
      </c>
      <c r="F418" s="201" t="s">
        <v>586</v>
      </c>
      <c r="G418" s="202" t="s">
        <v>199</v>
      </c>
      <c r="H418" s="203">
        <v>41.265999999999998</v>
      </c>
      <c r="I418" s="204"/>
      <c r="J418" s="205">
        <f>ROUND(I418*H418,2)</f>
        <v>0</v>
      </c>
      <c r="K418" s="201" t="s">
        <v>200</v>
      </c>
      <c r="L418" s="47"/>
      <c r="M418" s="206" t="s">
        <v>19</v>
      </c>
      <c r="N418" s="207" t="s">
        <v>43</v>
      </c>
      <c r="O418" s="87"/>
      <c r="P418" s="208">
        <f>O418*H418</f>
        <v>0</v>
      </c>
      <c r="Q418" s="208">
        <v>0</v>
      </c>
      <c r="R418" s="208">
        <f>Q418*H418</f>
        <v>0</v>
      </c>
      <c r="S418" s="208">
        <v>0</v>
      </c>
      <c r="T418" s="209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0" t="s">
        <v>285</v>
      </c>
      <c r="AT418" s="210" t="s">
        <v>131</v>
      </c>
      <c r="AU418" s="210" t="s">
        <v>82</v>
      </c>
      <c r="AY418" s="20" t="s">
        <v>130</v>
      </c>
      <c r="BE418" s="211">
        <f>IF(N418="základní",J418,0)</f>
        <v>0</v>
      </c>
      <c r="BF418" s="211">
        <f>IF(N418="snížená",J418,0)</f>
        <v>0</v>
      </c>
      <c r="BG418" s="211">
        <f>IF(N418="zákl. přenesená",J418,0)</f>
        <v>0</v>
      </c>
      <c r="BH418" s="211">
        <f>IF(N418="sníž. přenesená",J418,0)</f>
        <v>0</v>
      </c>
      <c r="BI418" s="211">
        <f>IF(N418="nulová",J418,0)</f>
        <v>0</v>
      </c>
      <c r="BJ418" s="20" t="s">
        <v>80</v>
      </c>
      <c r="BK418" s="211">
        <f>ROUND(I418*H418,2)</f>
        <v>0</v>
      </c>
      <c r="BL418" s="20" t="s">
        <v>285</v>
      </c>
      <c r="BM418" s="210" t="s">
        <v>1132</v>
      </c>
    </row>
    <row r="419" s="2" customFormat="1">
      <c r="A419" s="41"/>
      <c r="B419" s="42"/>
      <c r="C419" s="43"/>
      <c r="D419" s="225" t="s">
        <v>202</v>
      </c>
      <c r="E419" s="43"/>
      <c r="F419" s="226" t="s">
        <v>588</v>
      </c>
      <c r="G419" s="43"/>
      <c r="H419" s="43"/>
      <c r="I419" s="227"/>
      <c r="J419" s="43"/>
      <c r="K419" s="43"/>
      <c r="L419" s="47"/>
      <c r="M419" s="228"/>
      <c r="N419" s="229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202</v>
      </c>
      <c r="AU419" s="20" t="s">
        <v>82</v>
      </c>
    </row>
    <row r="420" s="13" customFormat="1">
      <c r="A420" s="13"/>
      <c r="B420" s="230"/>
      <c r="C420" s="231"/>
      <c r="D420" s="232" t="s">
        <v>208</v>
      </c>
      <c r="E420" s="233" t="s">
        <v>19</v>
      </c>
      <c r="F420" s="234" t="s">
        <v>294</v>
      </c>
      <c r="G420" s="231"/>
      <c r="H420" s="233" t="s">
        <v>19</v>
      </c>
      <c r="I420" s="235"/>
      <c r="J420" s="231"/>
      <c r="K420" s="231"/>
      <c r="L420" s="236"/>
      <c r="M420" s="237"/>
      <c r="N420" s="238"/>
      <c r="O420" s="238"/>
      <c r="P420" s="238"/>
      <c r="Q420" s="238"/>
      <c r="R420" s="238"/>
      <c r="S420" s="238"/>
      <c r="T420" s="239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0" t="s">
        <v>208</v>
      </c>
      <c r="AU420" s="240" t="s">
        <v>82</v>
      </c>
      <c r="AV420" s="13" t="s">
        <v>80</v>
      </c>
      <c r="AW420" s="13" t="s">
        <v>33</v>
      </c>
      <c r="AX420" s="13" t="s">
        <v>72</v>
      </c>
      <c r="AY420" s="240" t="s">
        <v>130</v>
      </c>
    </row>
    <row r="421" s="14" customFormat="1">
      <c r="A421" s="14"/>
      <c r="B421" s="241"/>
      <c r="C421" s="242"/>
      <c r="D421" s="232" t="s">
        <v>208</v>
      </c>
      <c r="E421" s="243" t="s">
        <v>19</v>
      </c>
      <c r="F421" s="244" t="s">
        <v>1133</v>
      </c>
      <c r="G421" s="242"/>
      <c r="H421" s="245">
        <v>23.706</v>
      </c>
      <c r="I421" s="246"/>
      <c r="J421" s="242"/>
      <c r="K421" s="242"/>
      <c r="L421" s="247"/>
      <c r="M421" s="248"/>
      <c r="N421" s="249"/>
      <c r="O421" s="249"/>
      <c r="P421" s="249"/>
      <c r="Q421" s="249"/>
      <c r="R421" s="249"/>
      <c r="S421" s="249"/>
      <c r="T421" s="250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1" t="s">
        <v>208</v>
      </c>
      <c r="AU421" s="251" t="s">
        <v>82</v>
      </c>
      <c r="AV421" s="14" t="s">
        <v>82</v>
      </c>
      <c r="AW421" s="14" t="s">
        <v>33</v>
      </c>
      <c r="AX421" s="14" t="s">
        <v>72</v>
      </c>
      <c r="AY421" s="251" t="s">
        <v>130</v>
      </c>
    </row>
    <row r="422" s="14" customFormat="1">
      <c r="A422" s="14"/>
      <c r="B422" s="241"/>
      <c r="C422" s="242"/>
      <c r="D422" s="232" t="s">
        <v>208</v>
      </c>
      <c r="E422" s="243" t="s">
        <v>19</v>
      </c>
      <c r="F422" s="244" t="s">
        <v>1134</v>
      </c>
      <c r="G422" s="242"/>
      <c r="H422" s="245">
        <v>17.559999999999999</v>
      </c>
      <c r="I422" s="246"/>
      <c r="J422" s="242"/>
      <c r="K422" s="242"/>
      <c r="L422" s="247"/>
      <c r="M422" s="248"/>
      <c r="N422" s="249"/>
      <c r="O422" s="249"/>
      <c r="P422" s="249"/>
      <c r="Q422" s="249"/>
      <c r="R422" s="249"/>
      <c r="S422" s="249"/>
      <c r="T422" s="25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1" t="s">
        <v>208</v>
      </c>
      <c r="AU422" s="251" t="s">
        <v>82</v>
      </c>
      <c r="AV422" s="14" t="s">
        <v>82</v>
      </c>
      <c r="AW422" s="14" t="s">
        <v>33</v>
      </c>
      <c r="AX422" s="14" t="s">
        <v>72</v>
      </c>
      <c r="AY422" s="251" t="s">
        <v>130</v>
      </c>
    </row>
    <row r="423" s="15" customFormat="1">
      <c r="A423" s="15"/>
      <c r="B423" s="252"/>
      <c r="C423" s="253"/>
      <c r="D423" s="232" t="s">
        <v>208</v>
      </c>
      <c r="E423" s="254" t="s">
        <v>19</v>
      </c>
      <c r="F423" s="255" t="s">
        <v>212</v>
      </c>
      <c r="G423" s="253"/>
      <c r="H423" s="256">
        <v>41.265999999999998</v>
      </c>
      <c r="I423" s="257"/>
      <c r="J423" s="253"/>
      <c r="K423" s="253"/>
      <c r="L423" s="258"/>
      <c r="M423" s="259"/>
      <c r="N423" s="260"/>
      <c r="O423" s="260"/>
      <c r="P423" s="260"/>
      <c r="Q423" s="260"/>
      <c r="R423" s="260"/>
      <c r="S423" s="260"/>
      <c r="T423" s="26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2" t="s">
        <v>208</v>
      </c>
      <c r="AU423" s="262" t="s">
        <v>82</v>
      </c>
      <c r="AV423" s="15" t="s">
        <v>144</v>
      </c>
      <c r="AW423" s="15" t="s">
        <v>33</v>
      </c>
      <c r="AX423" s="15" t="s">
        <v>80</v>
      </c>
      <c r="AY423" s="262" t="s">
        <v>130</v>
      </c>
    </row>
    <row r="424" s="2" customFormat="1" ht="24.15" customHeight="1">
      <c r="A424" s="41"/>
      <c r="B424" s="42"/>
      <c r="C424" s="263" t="s">
        <v>591</v>
      </c>
      <c r="D424" s="263" t="s">
        <v>213</v>
      </c>
      <c r="E424" s="264" t="s">
        <v>592</v>
      </c>
      <c r="F424" s="265" t="s">
        <v>593</v>
      </c>
      <c r="G424" s="266" t="s">
        <v>199</v>
      </c>
      <c r="H424" s="267">
        <v>45.393000000000001</v>
      </c>
      <c r="I424" s="268"/>
      <c r="J424" s="269">
        <f>ROUND(I424*H424,2)</f>
        <v>0</v>
      </c>
      <c r="K424" s="265" t="s">
        <v>19</v>
      </c>
      <c r="L424" s="270"/>
      <c r="M424" s="271" t="s">
        <v>19</v>
      </c>
      <c r="N424" s="272" t="s">
        <v>43</v>
      </c>
      <c r="O424" s="87"/>
      <c r="P424" s="208">
        <f>O424*H424</f>
        <v>0</v>
      </c>
      <c r="Q424" s="208">
        <v>0.0149</v>
      </c>
      <c r="R424" s="208">
        <f>Q424*H424</f>
        <v>0.6763557</v>
      </c>
      <c r="S424" s="208">
        <v>0</v>
      </c>
      <c r="T424" s="209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0" t="s">
        <v>306</v>
      </c>
      <c r="AT424" s="210" t="s">
        <v>213</v>
      </c>
      <c r="AU424" s="210" t="s">
        <v>82</v>
      </c>
      <c r="AY424" s="20" t="s">
        <v>130</v>
      </c>
      <c r="BE424" s="211">
        <f>IF(N424="základní",J424,0)</f>
        <v>0</v>
      </c>
      <c r="BF424" s="211">
        <f>IF(N424="snížená",J424,0)</f>
        <v>0</v>
      </c>
      <c r="BG424" s="211">
        <f>IF(N424="zákl. přenesená",J424,0)</f>
        <v>0</v>
      </c>
      <c r="BH424" s="211">
        <f>IF(N424="sníž. přenesená",J424,0)</f>
        <v>0</v>
      </c>
      <c r="BI424" s="211">
        <f>IF(N424="nulová",J424,0)</f>
        <v>0</v>
      </c>
      <c r="BJ424" s="20" t="s">
        <v>80</v>
      </c>
      <c r="BK424" s="211">
        <f>ROUND(I424*H424,2)</f>
        <v>0</v>
      </c>
      <c r="BL424" s="20" t="s">
        <v>285</v>
      </c>
      <c r="BM424" s="210" t="s">
        <v>1135</v>
      </c>
    </row>
    <row r="425" s="14" customFormat="1">
      <c r="A425" s="14"/>
      <c r="B425" s="241"/>
      <c r="C425" s="242"/>
      <c r="D425" s="232" t="s">
        <v>208</v>
      </c>
      <c r="E425" s="243" t="s">
        <v>19</v>
      </c>
      <c r="F425" s="244" t="s">
        <v>1136</v>
      </c>
      <c r="G425" s="242"/>
      <c r="H425" s="245">
        <v>41.265999999999998</v>
      </c>
      <c r="I425" s="246"/>
      <c r="J425" s="242"/>
      <c r="K425" s="242"/>
      <c r="L425" s="247"/>
      <c r="M425" s="248"/>
      <c r="N425" s="249"/>
      <c r="O425" s="249"/>
      <c r="P425" s="249"/>
      <c r="Q425" s="249"/>
      <c r="R425" s="249"/>
      <c r="S425" s="249"/>
      <c r="T425" s="250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1" t="s">
        <v>208</v>
      </c>
      <c r="AU425" s="251" t="s">
        <v>82</v>
      </c>
      <c r="AV425" s="14" t="s">
        <v>82</v>
      </c>
      <c r="AW425" s="14" t="s">
        <v>33</v>
      </c>
      <c r="AX425" s="14" t="s">
        <v>72</v>
      </c>
      <c r="AY425" s="251" t="s">
        <v>130</v>
      </c>
    </row>
    <row r="426" s="15" customFormat="1">
      <c r="A426" s="15"/>
      <c r="B426" s="252"/>
      <c r="C426" s="253"/>
      <c r="D426" s="232" t="s">
        <v>208</v>
      </c>
      <c r="E426" s="254" t="s">
        <v>19</v>
      </c>
      <c r="F426" s="255" t="s">
        <v>212</v>
      </c>
      <c r="G426" s="253"/>
      <c r="H426" s="256">
        <v>41.265999999999998</v>
      </c>
      <c r="I426" s="257"/>
      <c r="J426" s="253"/>
      <c r="K426" s="253"/>
      <c r="L426" s="258"/>
      <c r="M426" s="259"/>
      <c r="N426" s="260"/>
      <c r="O426" s="260"/>
      <c r="P426" s="260"/>
      <c r="Q426" s="260"/>
      <c r="R426" s="260"/>
      <c r="S426" s="260"/>
      <c r="T426" s="261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2" t="s">
        <v>208</v>
      </c>
      <c r="AU426" s="262" t="s">
        <v>82</v>
      </c>
      <c r="AV426" s="15" t="s">
        <v>144</v>
      </c>
      <c r="AW426" s="15" t="s">
        <v>33</v>
      </c>
      <c r="AX426" s="15" t="s">
        <v>80</v>
      </c>
      <c r="AY426" s="262" t="s">
        <v>130</v>
      </c>
    </row>
    <row r="427" s="14" customFormat="1">
      <c r="A427" s="14"/>
      <c r="B427" s="241"/>
      <c r="C427" s="242"/>
      <c r="D427" s="232" t="s">
        <v>208</v>
      </c>
      <c r="E427" s="242"/>
      <c r="F427" s="244" t="s">
        <v>1137</v>
      </c>
      <c r="G427" s="242"/>
      <c r="H427" s="245">
        <v>45.393000000000001</v>
      </c>
      <c r="I427" s="246"/>
      <c r="J427" s="242"/>
      <c r="K427" s="242"/>
      <c r="L427" s="247"/>
      <c r="M427" s="248"/>
      <c r="N427" s="249"/>
      <c r="O427" s="249"/>
      <c r="P427" s="249"/>
      <c r="Q427" s="249"/>
      <c r="R427" s="249"/>
      <c r="S427" s="249"/>
      <c r="T427" s="250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1" t="s">
        <v>208</v>
      </c>
      <c r="AU427" s="251" t="s">
        <v>82</v>
      </c>
      <c r="AV427" s="14" t="s">
        <v>82</v>
      </c>
      <c r="AW427" s="14" t="s">
        <v>4</v>
      </c>
      <c r="AX427" s="14" t="s">
        <v>80</v>
      </c>
      <c r="AY427" s="251" t="s">
        <v>130</v>
      </c>
    </row>
    <row r="428" s="2" customFormat="1" ht="21.75" customHeight="1">
      <c r="A428" s="41"/>
      <c r="B428" s="42"/>
      <c r="C428" s="199" t="s">
        <v>597</v>
      </c>
      <c r="D428" s="199" t="s">
        <v>131</v>
      </c>
      <c r="E428" s="200" t="s">
        <v>598</v>
      </c>
      <c r="F428" s="201" t="s">
        <v>599</v>
      </c>
      <c r="G428" s="202" t="s">
        <v>492</v>
      </c>
      <c r="H428" s="203">
        <v>0.86699999999999999</v>
      </c>
      <c r="I428" s="204"/>
      <c r="J428" s="205">
        <f>ROUND(I428*H428,2)</f>
        <v>0</v>
      </c>
      <c r="K428" s="201" t="s">
        <v>200</v>
      </c>
      <c r="L428" s="47"/>
      <c r="M428" s="206" t="s">
        <v>19</v>
      </c>
      <c r="N428" s="207" t="s">
        <v>43</v>
      </c>
      <c r="O428" s="87"/>
      <c r="P428" s="208">
        <f>O428*H428</f>
        <v>0</v>
      </c>
      <c r="Q428" s="208">
        <v>0.023300000000000001</v>
      </c>
      <c r="R428" s="208">
        <f>Q428*H428</f>
        <v>0.0202011</v>
      </c>
      <c r="S428" s="208">
        <v>0</v>
      </c>
      <c r="T428" s="209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0" t="s">
        <v>285</v>
      </c>
      <c r="AT428" s="210" t="s">
        <v>131</v>
      </c>
      <c r="AU428" s="210" t="s">
        <v>82</v>
      </c>
      <c r="AY428" s="20" t="s">
        <v>130</v>
      </c>
      <c r="BE428" s="211">
        <f>IF(N428="základní",J428,0)</f>
        <v>0</v>
      </c>
      <c r="BF428" s="211">
        <f>IF(N428="snížená",J428,0)</f>
        <v>0</v>
      </c>
      <c r="BG428" s="211">
        <f>IF(N428="zákl. přenesená",J428,0)</f>
        <v>0</v>
      </c>
      <c r="BH428" s="211">
        <f>IF(N428="sníž. přenesená",J428,0)</f>
        <v>0</v>
      </c>
      <c r="BI428" s="211">
        <f>IF(N428="nulová",J428,0)</f>
        <v>0</v>
      </c>
      <c r="BJ428" s="20" t="s">
        <v>80</v>
      </c>
      <c r="BK428" s="211">
        <f>ROUND(I428*H428,2)</f>
        <v>0</v>
      </c>
      <c r="BL428" s="20" t="s">
        <v>285</v>
      </c>
      <c r="BM428" s="210" t="s">
        <v>1138</v>
      </c>
    </row>
    <row r="429" s="2" customFormat="1">
      <c r="A429" s="41"/>
      <c r="B429" s="42"/>
      <c r="C429" s="43"/>
      <c r="D429" s="225" t="s">
        <v>202</v>
      </c>
      <c r="E429" s="43"/>
      <c r="F429" s="226" t="s">
        <v>601</v>
      </c>
      <c r="G429" s="43"/>
      <c r="H429" s="43"/>
      <c r="I429" s="227"/>
      <c r="J429" s="43"/>
      <c r="K429" s="43"/>
      <c r="L429" s="47"/>
      <c r="M429" s="228"/>
      <c r="N429" s="229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202</v>
      </c>
      <c r="AU429" s="20" t="s">
        <v>82</v>
      </c>
    </row>
    <row r="430" s="14" customFormat="1">
      <c r="A430" s="14"/>
      <c r="B430" s="241"/>
      <c r="C430" s="242"/>
      <c r="D430" s="232" t="s">
        <v>208</v>
      </c>
      <c r="E430" s="243" t="s">
        <v>19</v>
      </c>
      <c r="F430" s="244" t="s">
        <v>1139</v>
      </c>
      <c r="G430" s="242"/>
      <c r="H430" s="245">
        <v>0.86699999999999999</v>
      </c>
      <c r="I430" s="246"/>
      <c r="J430" s="242"/>
      <c r="K430" s="242"/>
      <c r="L430" s="247"/>
      <c r="M430" s="248"/>
      <c r="N430" s="249"/>
      <c r="O430" s="249"/>
      <c r="P430" s="249"/>
      <c r="Q430" s="249"/>
      <c r="R430" s="249"/>
      <c r="S430" s="249"/>
      <c r="T430" s="25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1" t="s">
        <v>208</v>
      </c>
      <c r="AU430" s="251" t="s">
        <v>82</v>
      </c>
      <c r="AV430" s="14" t="s">
        <v>82</v>
      </c>
      <c r="AW430" s="14" t="s">
        <v>33</v>
      </c>
      <c r="AX430" s="14" t="s">
        <v>72</v>
      </c>
      <c r="AY430" s="251" t="s">
        <v>130</v>
      </c>
    </row>
    <row r="431" s="15" customFormat="1">
      <c r="A431" s="15"/>
      <c r="B431" s="252"/>
      <c r="C431" s="253"/>
      <c r="D431" s="232" t="s">
        <v>208</v>
      </c>
      <c r="E431" s="254" t="s">
        <v>19</v>
      </c>
      <c r="F431" s="255" t="s">
        <v>212</v>
      </c>
      <c r="G431" s="253"/>
      <c r="H431" s="256">
        <v>0.86699999999999999</v>
      </c>
      <c r="I431" s="257"/>
      <c r="J431" s="253"/>
      <c r="K431" s="253"/>
      <c r="L431" s="258"/>
      <c r="M431" s="259"/>
      <c r="N431" s="260"/>
      <c r="O431" s="260"/>
      <c r="P431" s="260"/>
      <c r="Q431" s="260"/>
      <c r="R431" s="260"/>
      <c r="S431" s="260"/>
      <c r="T431" s="261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2" t="s">
        <v>208</v>
      </c>
      <c r="AU431" s="262" t="s">
        <v>82</v>
      </c>
      <c r="AV431" s="15" t="s">
        <v>144</v>
      </c>
      <c r="AW431" s="15" t="s">
        <v>33</v>
      </c>
      <c r="AX431" s="15" t="s">
        <v>80</v>
      </c>
      <c r="AY431" s="262" t="s">
        <v>130</v>
      </c>
    </row>
    <row r="432" s="2" customFormat="1" ht="24.15" customHeight="1">
      <c r="A432" s="41"/>
      <c r="B432" s="42"/>
      <c r="C432" s="199" t="s">
        <v>603</v>
      </c>
      <c r="D432" s="199" t="s">
        <v>131</v>
      </c>
      <c r="E432" s="200" t="s">
        <v>824</v>
      </c>
      <c r="F432" s="201" t="s">
        <v>825</v>
      </c>
      <c r="G432" s="202" t="s">
        <v>443</v>
      </c>
      <c r="H432" s="284"/>
      <c r="I432" s="204"/>
      <c r="J432" s="205">
        <f>ROUND(I432*H432,2)</f>
        <v>0</v>
      </c>
      <c r="K432" s="201" t="s">
        <v>200</v>
      </c>
      <c r="L432" s="47"/>
      <c r="M432" s="206" t="s">
        <v>19</v>
      </c>
      <c r="N432" s="207" t="s">
        <v>43</v>
      </c>
      <c r="O432" s="87"/>
      <c r="P432" s="208">
        <f>O432*H432</f>
        <v>0</v>
      </c>
      <c r="Q432" s="208">
        <v>0</v>
      </c>
      <c r="R432" s="208">
        <f>Q432*H432</f>
        <v>0</v>
      </c>
      <c r="S432" s="208">
        <v>0</v>
      </c>
      <c r="T432" s="209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0" t="s">
        <v>285</v>
      </c>
      <c r="AT432" s="210" t="s">
        <v>131</v>
      </c>
      <c r="AU432" s="210" t="s">
        <v>82</v>
      </c>
      <c r="AY432" s="20" t="s">
        <v>130</v>
      </c>
      <c r="BE432" s="211">
        <f>IF(N432="základní",J432,0)</f>
        <v>0</v>
      </c>
      <c r="BF432" s="211">
        <f>IF(N432="snížená",J432,0)</f>
        <v>0</v>
      </c>
      <c r="BG432" s="211">
        <f>IF(N432="zákl. přenesená",J432,0)</f>
        <v>0</v>
      </c>
      <c r="BH432" s="211">
        <f>IF(N432="sníž. přenesená",J432,0)</f>
        <v>0</v>
      </c>
      <c r="BI432" s="211">
        <f>IF(N432="nulová",J432,0)</f>
        <v>0</v>
      </c>
      <c r="BJ432" s="20" t="s">
        <v>80</v>
      </c>
      <c r="BK432" s="211">
        <f>ROUND(I432*H432,2)</f>
        <v>0</v>
      </c>
      <c r="BL432" s="20" t="s">
        <v>285</v>
      </c>
      <c r="BM432" s="210" t="s">
        <v>1140</v>
      </c>
    </row>
    <row r="433" s="2" customFormat="1">
      <c r="A433" s="41"/>
      <c r="B433" s="42"/>
      <c r="C433" s="43"/>
      <c r="D433" s="225" t="s">
        <v>202</v>
      </c>
      <c r="E433" s="43"/>
      <c r="F433" s="226" t="s">
        <v>827</v>
      </c>
      <c r="G433" s="43"/>
      <c r="H433" s="43"/>
      <c r="I433" s="227"/>
      <c r="J433" s="43"/>
      <c r="K433" s="43"/>
      <c r="L433" s="47"/>
      <c r="M433" s="228"/>
      <c r="N433" s="229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202</v>
      </c>
      <c r="AU433" s="20" t="s">
        <v>82</v>
      </c>
    </row>
    <row r="434" s="11" customFormat="1" ht="22.8" customHeight="1">
      <c r="A434" s="11"/>
      <c r="B434" s="185"/>
      <c r="C434" s="186"/>
      <c r="D434" s="187" t="s">
        <v>71</v>
      </c>
      <c r="E434" s="223" t="s">
        <v>608</v>
      </c>
      <c r="F434" s="223" t="s">
        <v>609</v>
      </c>
      <c r="G434" s="186"/>
      <c r="H434" s="186"/>
      <c r="I434" s="189"/>
      <c r="J434" s="224">
        <f>BK434</f>
        <v>0</v>
      </c>
      <c r="K434" s="186"/>
      <c r="L434" s="191"/>
      <c r="M434" s="192"/>
      <c r="N434" s="193"/>
      <c r="O434" s="193"/>
      <c r="P434" s="194">
        <f>SUM(P435:P448)</f>
        <v>0</v>
      </c>
      <c r="Q434" s="193"/>
      <c r="R434" s="194">
        <f>SUM(R435:R448)</f>
        <v>0.059549600000000001</v>
      </c>
      <c r="S434" s="193"/>
      <c r="T434" s="195">
        <f>SUM(T435:T448)</f>
        <v>0.092405399999999999</v>
      </c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R434" s="196" t="s">
        <v>82</v>
      </c>
      <c r="AT434" s="197" t="s">
        <v>71</v>
      </c>
      <c r="AU434" s="197" t="s">
        <v>80</v>
      </c>
      <c r="AY434" s="196" t="s">
        <v>130</v>
      </c>
      <c r="BK434" s="198">
        <f>SUM(BK435:BK448)</f>
        <v>0</v>
      </c>
    </row>
    <row r="435" s="2" customFormat="1" ht="16.5" customHeight="1">
      <c r="A435" s="41"/>
      <c r="B435" s="42"/>
      <c r="C435" s="199" t="s">
        <v>610</v>
      </c>
      <c r="D435" s="199" t="s">
        <v>131</v>
      </c>
      <c r="E435" s="200" t="s">
        <v>621</v>
      </c>
      <c r="F435" s="201" t="s">
        <v>622</v>
      </c>
      <c r="G435" s="202" t="s">
        <v>328</v>
      </c>
      <c r="H435" s="203">
        <v>44.439999999999998</v>
      </c>
      <c r="I435" s="204"/>
      <c r="J435" s="205">
        <f>ROUND(I435*H435,2)</f>
        <v>0</v>
      </c>
      <c r="K435" s="201" t="s">
        <v>200</v>
      </c>
      <c r="L435" s="47"/>
      <c r="M435" s="206" t="s">
        <v>19</v>
      </c>
      <c r="N435" s="207" t="s">
        <v>43</v>
      </c>
      <c r="O435" s="87"/>
      <c r="P435" s="208">
        <f>O435*H435</f>
        <v>0</v>
      </c>
      <c r="Q435" s="208">
        <v>0</v>
      </c>
      <c r="R435" s="208">
        <f>Q435*H435</f>
        <v>0</v>
      </c>
      <c r="S435" s="208">
        <v>0.00191</v>
      </c>
      <c r="T435" s="209">
        <f>S435*H435</f>
        <v>0.084880399999999995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0" t="s">
        <v>285</v>
      </c>
      <c r="AT435" s="210" t="s">
        <v>131</v>
      </c>
      <c r="AU435" s="210" t="s">
        <v>82</v>
      </c>
      <c r="AY435" s="20" t="s">
        <v>130</v>
      </c>
      <c r="BE435" s="211">
        <f>IF(N435="základní",J435,0)</f>
        <v>0</v>
      </c>
      <c r="BF435" s="211">
        <f>IF(N435="snížená",J435,0)</f>
        <v>0</v>
      </c>
      <c r="BG435" s="211">
        <f>IF(N435="zákl. přenesená",J435,0)</f>
        <v>0</v>
      </c>
      <c r="BH435" s="211">
        <f>IF(N435="sníž. přenesená",J435,0)</f>
        <v>0</v>
      </c>
      <c r="BI435" s="211">
        <f>IF(N435="nulová",J435,0)</f>
        <v>0</v>
      </c>
      <c r="BJ435" s="20" t="s">
        <v>80</v>
      </c>
      <c r="BK435" s="211">
        <f>ROUND(I435*H435,2)</f>
        <v>0</v>
      </c>
      <c r="BL435" s="20" t="s">
        <v>285</v>
      </c>
      <c r="BM435" s="210" t="s">
        <v>1141</v>
      </c>
    </row>
    <row r="436" s="2" customFormat="1">
      <c r="A436" s="41"/>
      <c r="B436" s="42"/>
      <c r="C436" s="43"/>
      <c r="D436" s="225" t="s">
        <v>202</v>
      </c>
      <c r="E436" s="43"/>
      <c r="F436" s="226" t="s">
        <v>624</v>
      </c>
      <c r="G436" s="43"/>
      <c r="H436" s="43"/>
      <c r="I436" s="227"/>
      <c r="J436" s="43"/>
      <c r="K436" s="43"/>
      <c r="L436" s="47"/>
      <c r="M436" s="228"/>
      <c r="N436" s="229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202</v>
      </c>
      <c r="AU436" s="20" t="s">
        <v>82</v>
      </c>
    </row>
    <row r="437" s="14" customFormat="1">
      <c r="A437" s="14"/>
      <c r="B437" s="241"/>
      <c r="C437" s="242"/>
      <c r="D437" s="232" t="s">
        <v>208</v>
      </c>
      <c r="E437" s="243" t="s">
        <v>19</v>
      </c>
      <c r="F437" s="244" t="s">
        <v>1142</v>
      </c>
      <c r="G437" s="242"/>
      <c r="H437" s="245">
        <v>44.439999999999998</v>
      </c>
      <c r="I437" s="246"/>
      <c r="J437" s="242"/>
      <c r="K437" s="242"/>
      <c r="L437" s="247"/>
      <c r="M437" s="248"/>
      <c r="N437" s="249"/>
      <c r="O437" s="249"/>
      <c r="P437" s="249"/>
      <c r="Q437" s="249"/>
      <c r="R437" s="249"/>
      <c r="S437" s="249"/>
      <c r="T437" s="250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1" t="s">
        <v>208</v>
      </c>
      <c r="AU437" s="251" t="s">
        <v>82</v>
      </c>
      <c r="AV437" s="14" t="s">
        <v>82</v>
      </c>
      <c r="AW437" s="14" t="s">
        <v>33</v>
      </c>
      <c r="AX437" s="14" t="s">
        <v>72</v>
      </c>
      <c r="AY437" s="251" t="s">
        <v>130</v>
      </c>
    </row>
    <row r="438" s="15" customFormat="1">
      <c r="A438" s="15"/>
      <c r="B438" s="252"/>
      <c r="C438" s="253"/>
      <c r="D438" s="232" t="s">
        <v>208</v>
      </c>
      <c r="E438" s="254" t="s">
        <v>19</v>
      </c>
      <c r="F438" s="255" t="s">
        <v>212</v>
      </c>
      <c r="G438" s="253"/>
      <c r="H438" s="256">
        <v>44.439999999999998</v>
      </c>
      <c r="I438" s="257"/>
      <c r="J438" s="253"/>
      <c r="K438" s="253"/>
      <c r="L438" s="258"/>
      <c r="M438" s="259"/>
      <c r="N438" s="260"/>
      <c r="O438" s="260"/>
      <c r="P438" s="260"/>
      <c r="Q438" s="260"/>
      <c r="R438" s="260"/>
      <c r="S438" s="260"/>
      <c r="T438" s="261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2" t="s">
        <v>208</v>
      </c>
      <c r="AU438" s="262" t="s">
        <v>82</v>
      </c>
      <c r="AV438" s="15" t="s">
        <v>144</v>
      </c>
      <c r="AW438" s="15" t="s">
        <v>33</v>
      </c>
      <c r="AX438" s="15" t="s">
        <v>80</v>
      </c>
      <c r="AY438" s="262" t="s">
        <v>130</v>
      </c>
    </row>
    <row r="439" s="2" customFormat="1" ht="16.5" customHeight="1">
      <c r="A439" s="41"/>
      <c r="B439" s="42"/>
      <c r="C439" s="199" t="s">
        <v>615</v>
      </c>
      <c r="D439" s="199" t="s">
        <v>131</v>
      </c>
      <c r="E439" s="200" t="s">
        <v>830</v>
      </c>
      <c r="F439" s="201" t="s">
        <v>831</v>
      </c>
      <c r="G439" s="202" t="s">
        <v>328</v>
      </c>
      <c r="H439" s="203">
        <v>4.2999999999999998</v>
      </c>
      <c r="I439" s="204"/>
      <c r="J439" s="205">
        <f>ROUND(I439*H439,2)</f>
        <v>0</v>
      </c>
      <c r="K439" s="201" t="s">
        <v>200</v>
      </c>
      <c r="L439" s="47"/>
      <c r="M439" s="206" t="s">
        <v>19</v>
      </c>
      <c r="N439" s="207" t="s">
        <v>43</v>
      </c>
      <c r="O439" s="87"/>
      <c r="P439" s="208">
        <f>O439*H439</f>
        <v>0</v>
      </c>
      <c r="Q439" s="208">
        <v>0</v>
      </c>
      <c r="R439" s="208">
        <f>Q439*H439</f>
        <v>0</v>
      </c>
      <c r="S439" s="208">
        <v>0.00175</v>
      </c>
      <c r="T439" s="209">
        <f>S439*H439</f>
        <v>0.0075249999999999996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0" t="s">
        <v>285</v>
      </c>
      <c r="AT439" s="210" t="s">
        <v>131</v>
      </c>
      <c r="AU439" s="210" t="s">
        <v>82</v>
      </c>
      <c r="AY439" s="20" t="s">
        <v>130</v>
      </c>
      <c r="BE439" s="211">
        <f>IF(N439="základní",J439,0)</f>
        <v>0</v>
      </c>
      <c r="BF439" s="211">
        <f>IF(N439="snížená",J439,0)</f>
        <v>0</v>
      </c>
      <c r="BG439" s="211">
        <f>IF(N439="zákl. přenesená",J439,0)</f>
        <v>0</v>
      </c>
      <c r="BH439" s="211">
        <f>IF(N439="sníž. přenesená",J439,0)</f>
        <v>0</v>
      </c>
      <c r="BI439" s="211">
        <f>IF(N439="nulová",J439,0)</f>
        <v>0</v>
      </c>
      <c r="BJ439" s="20" t="s">
        <v>80</v>
      </c>
      <c r="BK439" s="211">
        <f>ROUND(I439*H439,2)</f>
        <v>0</v>
      </c>
      <c r="BL439" s="20" t="s">
        <v>285</v>
      </c>
      <c r="BM439" s="210" t="s">
        <v>1143</v>
      </c>
    </row>
    <row r="440" s="2" customFormat="1">
      <c r="A440" s="41"/>
      <c r="B440" s="42"/>
      <c r="C440" s="43"/>
      <c r="D440" s="225" t="s">
        <v>202</v>
      </c>
      <c r="E440" s="43"/>
      <c r="F440" s="226" t="s">
        <v>833</v>
      </c>
      <c r="G440" s="43"/>
      <c r="H440" s="43"/>
      <c r="I440" s="227"/>
      <c r="J440" s="43"/>
      <c r="K440" s="43"/>
      <c r="L440" s="47"/>
      <c r="M440" s="228"/>
      <c r="N440" s="229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202</v>
      </c>
      <c r="AU440" s="20" t="s">
        <v>82</v>
      </c>
    </row>
    <row r="441" s="14" customFormat="1">
      <c r="A441" s="14"/>
      <c r="B441" s="241"/>
      <c r="C441" s="242"/>
      <c r="D441" s="232" t="s">
        <v>208</v>
      </c>
      <c r="E441" s="243" t="s">
        <v>19</v>
      </c>
      <c r="F441" s="244" t="s">
        <v>1144</v>
      </c>
      <c r="G441" s="242"/>
      <c r="H441" s="245">
        <v>4.2999999999999998</v>
      </c>
      <c r="I441" s="246"/>
      <c r="J441" s="242"/>
      <c r="K441" s="242"/>
      <c r="L441" s="247"/>
      <c r="M441" s="248"/>
      <c r="N441" s="249"/>
      <c r="O441" s="249"/>
      <c r="P441" s="249"/>
      <c r="Q441" s="249"/>
      <c r="R441" s="249"/>
      <c r="S441" s="249"/>
      <c r="T441" s="250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1" t="s">
        <v>208</v>
      </c>
      <c r="AU441" s="251" t="s">
        <v>82</v>
      </c>
      <c r="AV441" s="14" t="s">
        <v>82</v>
      </c>
      <c r="AW441" s="14" t="s">
        <v>33</v>
      </c>
      <c r="AX441" s="14" t="s">
        <v>72</v>
      </c>
      <c r="AY441" s="251" t="s">
        <v>130</v>
      </c>
    </row>
    <row r="442" s="15" customFormat="1">
      <c r="A442" s="15"/>
      <c r="B442" s="252"/>
      <c r="C442" s="253"/>
      <c r="D442" s="232" t="s">
        <v>208</v>
      </c>
      <c r="E442" s="254" t="s">
        <v>19</v>
      </c>
      <c r="F442" s="255" t="s">
        <v>212</v>
      </c>
      <c r="G442" s="253"/>
      <c r="H442" s="256">
        <v>4.2999999999999998</v>
      </c>
      <c r="I442" s="257"/>
      <c r="J442" s="253"/>
      <c r="K442" s="253"/>
      <c r="L442" s="258"/>
      <c r="M442" s="259"/>
      <c r="N442" s="260"/>
      <c r="O442" s="260"/>
      <c r="P442" s="260"/>
      <c r="Q442" s="260"/>
      <c r="R442" s="260"/>
      <c r="S442" s="260"/>
      <c r="T442" s="261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2" t="s">
        <v>208</v>
      </c>
      <c r="AU442" s="262" t="s">
        <v>82</v>
      </c>
      <c r="AV442" s="15" t="s">
        <v>144</v>
      </c>
      <c r="AW442" s="15" t="s">
        <v>33</v>
      </c>
      <c r="AX442" s="15" t="s">
        <v>80</v>
      </c>
      <c r="AY442" s="262" t="s">
        <v>130</v>
      </c>
    </row>
    <row r="443" s="2" customFormat="1" ht="16.5" customHeight="1">
      <c r="A443" s="41"/>
      <c r="B443" s="42"/>
      <c r="C443" s="199" t="s">
        <v>620</v>
      </c>
      <c r="D443" s="199" t="s">
        <v>131</v>
      </c>
      <c r="E443" s="200" t="s">
        <v>632</v>
      </c>
      <c r="F443" s="201" t="s">
        <v>633</v>
      </c>
      <c r="G443" s="202" t="s">
        <v>328</v>
      </c>
      <c r="H443" s="203">
        <v>44.439999999999998</v>
      </c>
      <c r="I443" s="204"/>
      <c r="J443" s="205">
        <f>ROUND(I443*H443,2)</f>
        <v>0</v>
      </c>
      <c r="K443" s="201" t="s">
        <v>200</v>
      </c>
      <c r="L443" s="47"/>
      <c r="M443" s="206" t="s">
        <v>19</v>
      </c>
      <c r="N443" s="207" t="s">
        <v>43</v>
      </c>
      <c r="O443" s="87"/>
      <c r="P443" s="208">
        <f>O443*H443</f>
        <v>0</v>
      </c>
      <c r="Q443" s="208">
        <v>0.0013400000000000001</v>
      </c>
      <c r="R443" s="208">
        <f>Q443*H443</f>
        <v>0.059549600000000001</v>
      </c>
      <c r="S443" s="208">
        <v>0</v>
      </c>
      <c r="T443" s="209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0" t="s">
        <v>285</v>
      </c>
      <c r="AT443" s="210" t="s">
        <v>131</v>
      </c>
      <c r="AU443" s="210" t="s">
        <v>82</v>
      </c>
      <c r="AY443" s="20" t="s">
        <v>130</v>
      </c>
      <c r="BE443" s="211">
        <f>IF(N443="základní",J443,0)</f>
        <v>0</v>
      </c>
      <c r="BF443" s="211">
        <f>IF(N443="snížená",J443,0)</f>
        <v>0</v>
      </c>
      <c r="BG443" s="211">
        <f>IF(N443="zákl. přenesená",J443,0)</f>
        <v>0</v>
      </c>
      <c r="BH443" s="211">
        <f>IF(N443="sníž. přenesená",J443,0)</f>
        <v>0</v>
      </c>
      <c r="BI443" s="211">
        <f>IF(N443="nulová",J443,0)</f>
        <v>0</v>
      </c>
      <c r="BJ443" s="20" t="s">
        <v>80</v>
      </c>
      <c r="BK443" s="211">
        <f>ROUND(I443*H443,2)</f>
        <v>0</v>
      </c>
      <c r="BL443" s="20" t="s">
        <v>285</v>
      </c>
      <c r="BM443" s="210" t="s">
        <v>1145</v>
      </c>
    </row>
    <row r="444" s="2" customFormat="1">
      <c r="A444" s="41"/>
      <c r="B444" s="42"/>
      <c r="C444" s="43"/>
      <c r="D444" s="225" t="s">
        <v>202</v>
      </c>
      <c r="E444" s="43"/>
      <c r="F444" s="226" t="s">
        <v>635</v>
      </c>
      <c r="G444" s="43"/>
      <c r="H444" s="43"/>
      <c r="I444" s="227"/>
      <c r="J444" s="43"/>
      <c r="K444" s="43"/>
      <c r="L444" s="47"/>
      <c r="M444" s="228"/>
      <c r="N444" s="229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202</v>
      </c>
      <c r="AU444" s="20" t="s">
        <v>82</v>
      </c>
    </row>
    <row r="445" s="14" customFormat="1">
      <c r="A445" s="14"/>
      <c r="B445" s="241"/>
      <c r="C445" s="242"/>
      <c r="D445" s="232" t="s">
        <v>208</v>
      </c>
      <c r="E445" s="243" t="s">
        <v>19</v>
      </c>
      <c r="F445" s="244" t="s">
        <v>1146</v>
      </c>
      <c r="G445" s="242"/>
      <c r="H445" s="245">
        <v>44.439999999999998</v>
      </c>
      <c r="I445" s="246"/>
      <c r="J445" s="242"/>
      <c r="K445" s="242"/>
      <c r="L445" s="247"/>
      <c r="M445" s="248"/>
      <c r="N445" s="249"/>
      <c r="O445" s="249"/>
      <c r="P445" s="249"/>
      <c r="Q445" s="249"/>
      <c r="R445" s="249"/>
      <c r="S445" s="249"/>
      <c r="T445" s="250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1" t="s">
        <v>208</v>
      </c>
      <c r="AU445" s="251" t="s">
        <v>82</v>
      </c>
      <c r="AV445" s="14" t="s">
        <v>82</v>
      </c>
      <c r="AW445" s="14" t="s">
        <v>33</v>
      </c>
      <c r="AX445" s="14" t="s">
        <v>72</v>
      </c>
      <c r="AY445" s="251" t="s">
        <v>130</v>
      </c>
    </row>
    <row r="446" s="15" customFormat="1">
      <c r="A446" s="15"/>
      <c r="B446" s="252"/>
      <c r="C446" s="253"/>
      <c r="D446" s="232" t="s">
        <v>208</v>
      </c>
      <c r="E446" s="254" t="s">
        <v>19</v>
      </c>
      <c r="F446" s="255" t="s">
        <v>212</v>
      </c>
      <c r="G446" s="253"/>
      <c r="H446" s="256">
        <v>44.439999999999998</v>
      </c>
      <c r="I446" s="257"/>
      <c r="J446" s="253"/>
      <c r="K446" s="253"/>
      <c r="L446" s="258"/>
      <c r="M446" s="259"/>
      <c r="N446" s="260"/>
      <c r="O446" s="260"/>
      <c r="P446" s="260"/>
      <c r="Q446" s="260"/>
      <c r="R446" s="260"/>
      <c r="S446" s="260"/>
      <c r="T446" s="261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2" t="s">
        <v>208</v>
      </c>
      <c r="AU446" s="262" t="s">
        <v>82</v>
      </c>
      <c r="AV446" s="15" t="s">
        <v>144</v>
      </c>
      <c r="AW446" s="15" t="s">
        <v>33</v>
      </c>
      <c r="AX446" s="15" t="s">
        <v>80</v>
      </c>
      <c r="AY446" s="262" t="s">
        <v>130</v>
      </c>
    </row>
    <row r="447" s="2" customFormat="1" ht="24.15" customHeight="1">
      <c r="A447" s="41"/>
      <c r="B447" s="42"/>
      <c r="C447" s="199" t="s">
        <v>626</v>
      </c>
      <c r="D447" s="199" t="s">
        <v>131</v>
      </c>
      <c r="E447" s="200" t="s">
        <v>839</v>
      </c>
      <c r="F447" s="201" t="s">
        <v>840</v>
      </c>
      <c r="G447" s="202" t="s">
        <v>443</v>
      </c>
      <c r="H447" s="284"/>
      <c r="I447" s="204"/>
      <c r="J447" s="205">
        <f>ROUND(I447*H447,2)</f>
        <v>0</v>
      </c>
      <c r="K447" s="201" t="s">
        <v>200</v>
      </c>
      <c r="L447" s="47"/>
      <c r="M447" s="206" t="s">
        <v>19</v>
      </c>
      <c r="N447" s="207" t="s">
        <v>43</v>
      </c>
      <c r="O447" s="87"/>
      <c r="P447" s="208">
        <f>O447*H447</f>
        <v>0</v>
      </c>
      <c r="Q447" s="208">
        <v>0</v>
      </c>
      <c r="R447" s="208">
        <f>Q447*H447</f>
        <v>0</v>
      </c>
      <c r="S447" s="208">
        <v>0</v>
      </c>
      <c r="T447" s="209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0" t="s">
        <v>285</v>
      </c>
      <c r="AT447" s="210" t="s">
        <v>131</v>
      </c>
      <c r="AU447" s="210" t="s">
        <v>82</v>
      </c>
      <c r="AY447" s="20" t="s">
        <v>130</v>
      </c>
      <c r="BE447" s="211">
        <f>IF(N447="základní",J447,0)</f>
        <v>0</v>
      </c>
      <c r="BF447" s="211">
        <f>IF(N447="snížená",J447,0)</f>
        <v>0</v>
      </c>
      <c r="BG447" s="211">
        <f>IF(N447="zákl. přenesená",J447,0)</f>
        <v>0</v>
      </c>
      <c r="BH447" s="211">
        <f>IF(N447="sníž. přenesená",J447,0)</f>
        <v>0</v>
      </c>
      <c r="BI447" s="211">
        <f>IF(N447="nulová",J447,0)</f>
        <v>0</v>
      </c>
      <c r="BJ447" s="20" t="s">
        <v>80</v>
      </c>
      <c r="BK447" s="211">
        <f>ROUND(I447*H447,2)</f>
        <v>0</v>
      </c>
      <c r="BL447" s="20" t="s">
        <v>285</v>
      </c>
      <c r="BM447" s="210" t="s">
        <v>1147</v>
      </c>
    </row>
    <row r="448" s="2" customFormat="1">
      <c r="A448" s="41"/>
      <c r="B448" s="42"/>
      <c r="C448" s="43"/>
      <c r="D448" s="225" t="s">
        <v>202</v>
      </c>
      <c r="E448" s="43"/>
      <c r="F448" s="226" t="s">
        <v>842</v>
      </c>
      <c r="G448" s="43"/>
      <c r="H448" s="43"/>
      <c r="I448" s="227"/>
      <c r="J448" s="43"/>
      <c r="K448" s="43"/>
      <c r="L448" s="47"/>
      <c r="M448" s="228"/>
      <c r="N448" s="229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202</v>
      </c>
      <c r="AU448" s="20" t="s">
        <v>82</v>
      </c>
    </row>
    <row r="449" s="11" customFormat="1" ht="22.8" customHeight="1">
      <c r="A449" s="11"/>
      <c r="B449" s="185"/>
      <c r="C449" s="186"/>
      <c r="D449" s="187" t="s">
        <v>71</v>
      </c>
      <c r="E449" s="223" t="s">
        <v>1148</v>
      </c>
      <c r="F449" s="223" t="s">
        <v>1149</v>
      </c>
      <c r="G449" s="186"/>
      <c r="H449" s="186"/>
      <c r="I449" s="189"/>
      <c r="J449" s="224">
        <f>BK449</f>
        <v>0</v>
      </c>
      <c r="K449" s="186"/>
      <c r="L449" s="191"/>
      <c r="M449" s="192"/>
      <c r="N449" s="193"/>
      <c r="O449" s="193"/>
      <c r="P449" s="194">
        <f>SUM(P450:P463)</f>
        <v>0</v>
      </c>
      <c r="Q449" s="193"/>
      <c r="R449" s="194">
        <f>SUM(R450:R463)</f>
        <v>0.00096000000000000002</v>
      </c>
      <c r="S449" s="193"/>
      <c r="T449" s="195">
        <f>SUM(T450:T463)</f>
        <v>0</v>
      </c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R449" s="196" t="s">
        <v>82</v>
      </c>
      <c r="AT449" s="197" t="s">
        <v>71</v>
      </c>
      <c r="AU449" s="197" t="s">
        <v>80</v>
      </c>
      <c r="AY449" s="196" t="s">
        <v>130</v>
      </c>
      <c r="BK449" s="198">
        <f>SUM(BK450:BK463)</f>
        <v>0</v>
      </c>
    </row>
    <row r="450" s="2" customFormat="1" ht="21.75" customHeight="1">
      <c r="A450" s="41"/>
      <c r="B450" s="42"/>
      <c r="C450" s="199" t="s">
        <v>631</v>
      </c>
      <c r="D450" s="199" t="s">
        <v>131</v>
      </c>
      <c r="E450" s="200" t="s">
        <v>1150</v>
      </c>
      <c r="F450" s="201" t="s">
        <v>1151</v>
      </c>
      <c r="G450" s="202" t="s">
        <v>199</v>
      </c>
      <c r="H450" s="203">
        <v>1.5</v>
      </c>
      <c r="I450" s="204"/>
      <c r="J450" s="205">
        <f>ROUND(I450*H450,2)</f>
        <v>0</v>
      </c>
      <c r="K450" s="201" t="s">
        <v>200</v>
      </c>
      <c r="L450" s="47"/>
      <c r="M450" s="206" t="s">
        <v>19</v>
      </c>
      <c r="N450" s="207" t="s">
        <v>43</v>
      </c>
      <c r="O450" s="87"/>
      <c r="P450" s="208">
        <f>O450*H450</f>
        <v>0</v>
      </c>
      <c r="Q450" s="208">
        <v>6.9999999999999994E-05</v>
      </c>
      <c r="R450" s="208">
        <f>Q450*H450</f>
        <v>0.00010499999999999999</v>
      </c>
      <c r="S450" s="208">
        <v>0</v>
      </c>
      <c r="T450" s="209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0" t="s">
        <v>285</v>
      </c>
      <c r="AT450" s="210" t="s">
        <v>131</v>
      </c>
      <c r="AU450" s="210" t="s">
        <v>82</v>
      </c>
      <c r="AY450" s="20" t="s">
        <v>130</v>
      </c>
      <c r="BE450" s="211">
        <f>IF(N450="základní",J450,0)</f>
        <v>0</v>
      </c>
      <c r="BF450" s="211">
        <f>IF(N450="snížená",J450,0)</f>
        <v>0</v>
      </c>
      <c r="BG450" s="211">
        <f>IF(N450="zákl. přenesená",J450,0)</f>
        <v>0</v>
      </c>
      <c r="BH450" s="211">
        <f>IF(N450="sníž. přenesená",J450,0)</f>
        <v>0</v>
      </c>
      <c r="BI450" s="211">
        <f>IF(N450="nulová",J450,0)</f>
        <v>0</v>
      </c>
      <c r="BJ450" s="20" t="s">
        <v>80</v>
      </c>
      <c r="BK450" s="211">
        <f>ROUND(I450*H450,2)</f>
        <v>0</v>
      </c>
      <c r="BL450" s="20" t="s">
        <v>285</v>
      </c>
      <c r="BM450" s="210" t="s">
        <v>1152</v>
      </c>
    </row>
    <row r="451" s="2" customFormat="1">
      <c r="A451" s="41"/>
      <c r="B451" s="42"/>
      <c r="C451" s="43"/>
      <c r="D451" s="225" t="s">
        <v>202</v>
      </c>
      <c r="E451" s="43"/>
      <c r="F451" s="226" t="s">
        <v>1153</v>
      </c>
      <c r="G451" s="43"/>
      <c r="H451" s="43"/>
      <c r="I451" s="227"/>
      <c r="J451" s="43"/>
      <c r="K451" s="43"/>
      <c r="L451" s="47"/>
      <c r="M451" s="228"/>
      <c r="N451" s="229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202</v>
      </c>
      <c r="AU451" s="20" t="s">
        <v>82</v>
      </c>
    </row>
    <row r="452" s="14" customFormat="1">
      <c r="A452" s="14"/>
      <c r="B452" s="241"/>
      <c r="C452" s="242"/>
      <c r="D452" s="232" t="s">
        <v>208</v>
      </c>
      <c r="E452" s="243" t="s">
        <v>19</v>
      </c>
      <c r="F452" s="244" t="s">
        <v>1154</v>
      </c>
      <c r="G452" s="242"/>
      <c r="H452" s="245">
        <v>1.5</v>
      </c>
      <c r="I452" s="246"/>
      <c r="J452" s="242"/>
      <c r="K452" s="242"/>
      <c r="L452" s="247"/>
      <c r="M452" s="248"/>
      <c r="N452" s="249"/>
      <c r="O452" s="249"/>
      <c r="P452" s="249"/>
      <c r="Q452" s="249"/>
      <c r="R452" s="249"/>
      <c r="S452" s="249"/>
      <c r="T452" s="250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1" t="s">
        <v>208</v>
      </c>
      <c r="AU452" s="251" t="s">
        <v>82</v>
      </c>
      <c r="AV452" s="14" t="s">
        <v>82</v>
      </c>
      <c r="AW452" s="14" t="s">
        <v>33</v>
      </c>
      <c r="AX452" s="14" t="s">
        <v>72</v>
      </c>
      <c r="AY452" s="251" t="s">
        <v>130</v>
      </c>
    </row>
    <row r="453" s="15" customFormat="1">
      <c r="A453" s="15"/>
      <c r="B453" s="252"/>
      <c r="C453" s="253"/>
      <c r="D453" s="232" t="s">
        <v>208</v>
      </c>
      <c r="E453" s="254" t="s">
        <v>19</v>
      </c>
      <c r="F453" s="255" t="s">
        <v>212</v>
      </c>
      <c r="G453" s="253"/>
      <c r="H453" s="256">
        <v>1.5</v>
      </c>
      <c r="I453" s="257"/>
      <c r="J453" s="253"/>
      <c r="K453" s="253"/>
      <c r="L453" s="258"/>
      <c r="M453" s="259"/>
      <c r="N453" s="260"/>
      <c r="O453" s="260"/>
      <c r="P453" s="260"/>
      <c r="Q453" s="260"/>
      <c r="R453" s="260"/>
      <c r="S453" s="260"/>
      <c r="T453" s="261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2" t="s">
        <v>208</v>
      </c>
      <c r="AU453" s="262" t="s">
        <v>82</v>
      </c>
      <c r="AV453" s="15" t="s">
        <v>144</v>
      </c>
      <c r="AW453" s="15" t="s">
        <v>33</v>
      </c>
      <c r="AX453" s="15" t="s">
        <v>80</v>
      </c>
      <c r="AY453" s="262" t="s">
        <v>130</v>
      </c>
    </row>
    <row r="454" s="2" customFormat="1" ht="24.15" customHeight="1">
      <c r="A454" s="41"/>
      <c r="B454" s="42"/>
      <c r="C454" s="199" t="s">
        <v>637</v>
      </c>
      <c r="D454" s="199" t="s">
        <v>131</v>
      </c>
      <c r="E454" s="200" t="s">
        <v>1155</v>
      </c>
      <c r="F454" s="201" t="s">
        <v>1156</v>
      </c>
      <c r="G454" s="202" t="s">
        <v>199</v>
      </c>
      <c r="H454" s="203">
        <v>1.5</v>
      </c>
      <c r="I454" s="204"/>
      <c r="J454" s="205">
        <f>ROUND(I454*H454,2)</f>
        <v>0</v>
      </c>
      <c r="K454" s="201" t="s">
        <v>200</v>
      </c>
      <c r="L454" s="47"/>
      <c r="M454" s="206" t="s">
        <v>19</v>
      </c>
      <c r="N454" s="207" t="s">
        <v>43</v>
      </c>
      <c r="O454" s="87"/>
      <c r="P454" s="208">
        <f>O454*H454</f>
        <v>0</v>
      </c>
      <c r="Q454" s="208">
        <v>8.0000000000000007E-05</v>
      </c>
      <c r="R454" s="208">
        <f>Q454*H454</f>
        <v>0.00012000000000000002</v>
      </c>
      <c r="S454" s="208">
        <v>0</v>
      </c>
      <c r="T454" s="209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0" t="s">
        <v>285</v>
      </c>
      <c r="AT454" s="210" t="s">
        <v>131</v>
      </c>
      <c r="AU454" s="210" t="s">
        <v>82</v>
      </c>
      <c r="AY454" s="20" t="s">
        <v>130</v>
      </c>
      <c r="BE454" s="211">
        <f>IF(N454="základní",J454,0)</f>
        <v>0</v>
      </c>
      <c r="BF454" s="211">
        <f>IF(N454="snížená",J454,0)</f>
        <v>0</v>
      </c>
      <c r="BG454" s="211">
        <f>IF(N454="zákl. přenesená",J454,0)</f>
        <v>0</v>
      </c>
      <c r="BH454" s="211">
        <f>IF(N454="sníž. přenesená",J454,0)</f>
        <v>0</v>
      </c>
      <c r="BI454" s="211">
        <f>IF(N454="nulová",J454,0)</f>
        <v>0</v>
      </c>
      <c r="BJ454" s="20" t="s">
        <v>80</v>
      </c>
      <c r="BK454" s="211">
        <f>ROUND(I454*H454,2)</f>
        <v>0</v>
      </c>
      <c r="BL454" s="20" t="s">
        <v>285</v>
      </c>
      <c r="BM454" s="210" t="s">
        <v>1157</v>
      </c>
    </row>
    <row r="455" s="2" customFormat="1">
      <c r="A455" s="41"/>
      <c r="B455" s="42"/>
      <c r="C455" s="43"/>
      <c r="D455" s="225" t="s">
        <v>202</v>
      </c>
      <c r="E455" s="43"/>
      <c r="F455" s="226" t="s">
        <v>1158</v>
      </c>
      <c r="G455" s="43"/>
      <c r="H455" s="43"/>
      <c r="I455" s="227"/>
      <c r="J455" s="43"/>
      <c r="K455" s="43"/>
      <c r="L455" s="47"/>
      <c r="M455" s="228"/>
      <c r="N455" s="229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202</v>
      </c>
      <c r="AU455" s="20" t="s">
        <v>82</v>
      </c>
    </row>
    <row r="456" s="2" customFormat="1" ht="16.5" customHeight="1">
      <c r="A456" s="41"/>
      <c r="B456" s="42"/>
      <c r="C456" s="199" t="s">
        <v>642</v>
      </c>
      <c r="D456" s="199" t="s">
        <v>131</v>
      </c>
      <c r="E456" s="200" t="s">
        <v>1159</v>
      </c>
      <c r="F456" s="201" t="s">
        <v>1160</v>
      </c>
      <c r="G456" s="202" t="s">
        <v>199</v>
      </c>
      <c r="H456" s="203">
        <v>1.5</v>
      </c>
      <c r="I456" s="204"/>
      <c r="J456" s="205">
        <f>ROUND(I456*H456,2)</f>
        <v>0</v>
      </c>
      <c r="K456" s="201" t="s">
        <v>200</v>
      </c>
      <c r="L456" s="47"/>
      <c r="M456" s="206" t="s">
        <v>19</v>
      </c>
      <c r="N456" s="207" t="s">
        <v>43</v>
      </c>
      <c r="O456" s="87"/>
      <c r="P456" s="208">
        <f>O456*H456</f>
        <v>0</v>
      </c>
      <c r="Q456" s="208">
        <v>0.00011</v>
      </c>
      <c r="R456" s="208">
        <f>Q456*H456</f>
        <v>0.000165</v>
      </c>
      <c r="S456" s="208">
        <v>0</v>
      </c>
      <c r="T456" s="209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0" t="s">
        <v>285</v>
      </c>
      <c r="AT456" s="210" t="s">
        <v>131</v>
      </c>
      <c r="AU456" s="210" t="s">
        <v>82</v>
      </c>
      <c r="AY456" s="20" t="s">
        <v>130</v>
      </c>
      <c r="BE456" s="211">
        <f>IF(N456="základní",J456,0)</f>
        <v>0</v>
      </c>
      <c r="BF456" s="211">
        <f>IF(N456="snížená",J456,0)</f>
        <v>0</v>
      </c>
      <c r="BG456" s="211">
        <f>IF(N456="zákl. přenesená",J456,0)</f>
        <v>0</v>
      </c>
      <c r="BH456" s="211">
        <f>IF(N456="sníž. přenesená",J456,0)</f>
        <v>0</v>
      </c>
      <c r="BI456" s="211">
        <f>IF(N456="nulová",J456,0)</f>
        <v>0</v>
      </c>
      <c r="BJ456" s="20" t="s">
        <v>80</v>
      </c>
      <c r="BK456" s="211">
        <f>ROUND(I456*H456,2)</f>
        <v>0</v>
      </c>
      <c r="BL456" s="20" t="s">
        <v>285</v>
      </c>
      <c r="BM456" s="210" t="s">
        <v>1161</v>
      </c>
    </row>
    <row r="457" s="2" customFormat="1">
      <c r="A457" s="41"/>
      <c r="B457" s="42"/>
      <c r="C457" s="43"/>
      <c r="D457" s="225" t="s">
        <v>202</v>
      </c>
      <c r="E457" s="43"/>
      <c r="F457" s="226" t="s">
        <v>1162</v>
      </c>
      <c r="G457" s="43"/>
      <c r="H457" s="43"/>
      <c r="I457" s="227"/>
      <c r="J457" s="43"/>
      <c r="K457" s="43"/>
      <c r="L457" s="47"/>
      <c r="M457" s="228"/>
      <c r="N457" s="229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202</v>
      </c>
      <c r="AU457" s="20" t="s">
        <v>82</v>
      </c>
    </row>
    <row r="458" s="2" customFormat="1" ht="16.5" customHeight="1">
      <c r="A458" s="41"/>
      <c r="B458" s="42"/>
      <c r="C458" s="199" t="s">
        <v>835</v>
      </c>
      <c r="D458" s="199" t="s">
        <v>131</v>
      </c>
      <c r="E458" s="200" t="s">
        <v>1163</v>
      </c>
      <c r="F458" s="201" t="s">
        <v>1164</v>
      </c>
      <c r="G458" s="202" t="s">
        <v>199</v>
      </c>
      <c r="H458" s="203">
        <v>1.5</v>
      </c>
      <c r="I458" s="204"/>
      <c r="J458" s="205">
        <f>ROUND(I458*H458,2)</f>
        <v>0</v>
      </c>
      <c r="K458" s="201" t="s">
        <v>200</v>
      </c>
      <c r="L458" s="47"/>
      <c r="M458" s="206" t="s">
        <v>19</v>
      </c>
      <c r="N458" s="207" t="s">
        <v>43</v>
      </c>
      <c r="O458" s="87"/>
      <c r="P458" s="208">
        <f>O458*H458</f>
        <v>0</v>
      </c>
      <c r="Q458" s="208">
        <v>0.00013999999999999999</v>
      </c>
      <c r="R458" s="208">
        <f>Q458*H458</f>
        <v>0.00020999999999999998</v>
      </c>
      <c r="S458" s="208">
        <v>0</v>
      </c>
      <c r="T458" s="209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0" t="s">
        <v>285</v>
      </c>
      <c r="AT458" s="210" t="s">
        <v>131</v>
      </c>
      <c r="AU458" s="210" t="s">
        <v>82</v>
      </c>
      <c r="AY458" s="20" t="s">
        <v>130</v>
      </c>
      <c r="BE458" s="211">
        <f>IF(N458="základní",J458,0)</f>
        <v>0</v>
      </c>
      <c r="BF458" s="211">
        <f>IF(N458="snížená",J458,0)</f>
        <v>0</v>
      </c>
      <c r="BG458" s="211">
        <f>IF(N458="zákl. přenesená",J458,0)</f>
        <v>0</v>
      </c>
      <c r="BH458" s="211">
        <f>IF(N458="sníž. přenesená",J458,0)</f>
        <v>0</v>
      </c>
      <c r="BI458" s="211">
        <f>IF(N458="nulová",J458,0)</f>
        <v>0</v>
      </c>
      <c r="BJ458" s="20" t="s">
        <v>80</v>
      </c>
      <c r="BK458" s="211">
        <f>ROUND(I458*H458,2)</f>
        <v>0</v>
      </c>
      <c r="BL458" s="20" t="s">
        <v>285</v>
      </c>
      <c r="BM458" s="210" t="s">
        <v>1165</v>
      </c>
    </row>
    <row r="459" s="2" customFormat="1">
      <c r="A459" s="41"/>
      <c r="B459" s="42"/>
      <c r="C459" s="43"/>
      <c r="D459" s="225" t="s">
        <v>202</v>
      </c>
      <c r="E459" s="43"/>
      <c r="F459" s="226" t="s">
        <v>1166</v>
      </c>
      <c r="G459" s="43"/>
      <c r="H459" s="43"/>
      <c r="I459" s="227"/>
      <c r="J459" s="43"/>
      <c r="K459" s="43"/>
      <c r="L459" s="47"/>
      <c r="M459" s="228"/>
      <c r="N459" s="229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202</v>
      </c>
      <c r="AU459" s="20" t="s">
        <v>82</v>
      </c>
    </row>
    <row r="460" s="2" customFormat="1" ht="16.5" customHeight="1">
      <c r="A460" s="41"/>
      <c r="B460" s="42"/>
      <c r="C460" s="199" t="s">
        <v>838</v>
      </c>
      <c r="D460" s="199" t="s">
        <v>131</v>
      </c>
      <c r="E460" s="200" t="s">
        <v>1167</v>
      </c>
      <c r="F460" s="201" t="s">
        <v>1168</v>
      </c>
      <c r="G460" s="202" t="s">
        <v>199</v>
      </c>
      <c r="H460" s="203">
        <v>1.5</v>
      </c>
      <c r="I460" s="204"/>
      <c r="J460" s="205">
        <f>ROUND(I460*H460,2)</f>
        <v>0</v>
      </c>
      <c r="K460" s="201" t="s">
        <v>200</v>
      </c>
      <c r="L460" s="47"/>
      <c r="M460" s="206" t="s">
        <v>19</v>
      </c>
      <c r="N460" s="207" t="s">
        <v>43</v>
      </c>
      <c r="O460" s="87"/>
      <c r="P460" s="208">
        <f>O460*H460</f>
        <v>0</v>
      </c>
      <c r="Q460" s="208">
        <v>0.00012</v>
      </c>
      <c r="R460" s="208">
        <f>Q460*H460</f>
        <v>0.00018000000000000001</v>
      </c>
      <c r="S460" s="208">
        <v>0</v>
      </c>
      <c r="T460" s="209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0" t="s">
        <v>285</v>
      </c>
      <c r="AT460" s="210" t="s">
        <v>131</v>
      </c>
      <c r="AU460" s="210" t="s">
        <v>82</v>
      </c>
      <c r="AY460" s="20" t="s">
        <v>130</v>
      </c>
      <c r="BE460" s="211">
        <f>IF(N460="základní",J460,0)</f>
        <v>0</v>
      </c>
      <c r="BF460" s="211">
        <f>IF(N460="snížená",J460,0)</f>
        <v>0</v>
      </c>
      <c r="BG460" s="211">
        <f>IF(N460="zákl. přenesená",J460,0)</f>
        <v>0</v>
      </c>
      <c r="BH460" s="211">
        <f>IF(N460="sníž. přenesená",J460,0)</f>
        <v>0</v>
      </c>
      <c r="BI460" s="211">
        <f>IF(N460="nulová",J460,0)</f>
        <v>0</v>
      </c>
      <c r="BJ460" s="20" t="s">
        <v>80</v>
      </c>
      <c r="BK460" s="211">
        <f>ROUND(I460*H460,2)</f>
        <v>0</v>
      </c>
      <c r="BL460" s="20" t="s">
        <v>285</v>
      </c>
      <c r="BM460" s="210" t="s">
        <v>1169</v>
      </c>
    </row>
    <row r="461" s="2" customFormat="1">
      <c r="A461" s="41"/>
      <c r="B461" s="42"/>
      <c r="C461" s="43"/>
      <c r="D461" s="225" t="s">
        <v>202</v>
      </c>
      <c r="E461" s="43"/>
      <c r="F461" s="226" t="s">
        <v>1170</v>
      </c>
      <c r="G461" s="43"/>
      <c r="H461" s="43"/>
      <c r="I461" s="227"/>
      <c r="J461" s="43"/>
      <c r="K461" s="43"/>
      <c r="L461" s="47"/>
      <c r="M461" s="228"/>
      <c r="N461" s="229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202</v>
      </c>
      <c r="AU461" s="20" t="s">
        <v>82</v>
      </c>
    </row>
    <row r="462" s="2" customFormat="1" ht="16.5" customHeight="1">
      <c r="A462" s="41"/>
      <c r="B462" s="42"/>
      <c r="C462" s="199" t="s">
        <v>1171</v>
      </c>
      <c r="D462" s="199" t="s">
        <v>131</v>
      </c>
      <c r="E462" s="200" t="s">
        <v>1172</v>
      </c>
      <c r="F462" s="201" t="s">
        <v>1173</v>
      </c>
      <c r="G462" s="202" t="s">
        <v>199</v>
      </c>
      <c r="H462" s="203">
        <v>1.5</v>
      </c>
      <c r="I462" s="204"/>
      <c r="J462" s="205">
        <f>ROUND(I462*H462,2)</f>
        <v>0</v>
      </c>
      <c r="K462" s="201" t="s">
        <v>200</v>
      </c>
      <c r="L462" s="47"/>
      <c r="M462" s="206" t="s">
        <v>19</v>
      </c>
      <c r="N462" s="207" t="s">
        <v>43</v>
      </c>
      <c r="O462" s="87"/>
      <c r="P462" s="208">
        <f>O462*H462</f>
        <v>0</v>
      </c>
      <c r="Q462" s="208">
        <v>0.00012</v>
      </c>
      <c r="R462" s="208">
        <f>Q462*H462</f>
        <v>0.00018000000000000001</v>
      </c>
      <c r="S462" s="208">
        <v>0</v>
      </c>
      <c r="T462" s="209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0" t="s">
        <v>285</v>
      </c>
      <c r="AT462" s="210" t="s">
        <v>131</v>
      </c>
      <c r="AU462" s="210" t="s">
        <v>82</v>
      </c>
      <c r="AY462" s="20" t="s">
        <v>130</v>
      </c>
      <c r="BE462" s="211">
        <f>IF(N462="základní",J462,0)</f>
        <v>0</v>
      </c>
      <c r="BF462" s="211">
        <f>IF(N462="snížená",J462,0)</f>
        <v>0</v>
      </c>
      <c r="BG462" s="211">
        <f>IF(N462="zákl. přenesená",J462,0)</f>
        <v>0</v>
      </c>
      <c r="BH462" s="211">
        <f>IF(N462="sníž. přenesená",J462,0)</f>
        <v>0</v>
      </c>
      <c r="BI462" s="211">
        <f>IF(N462="nulová",J462,0)</f>
        <v>0</v>
      </c>
      <c r="BJ462" s="20" t="s">
        <v>80</v>
      </c>
      <c r="BK462" s="211">
        <f>ROUND(I462*H462,2)</f>
        <v>0</v>
      </c>
      <c r="BL462" s="20" t="s">
        <v>285</v>
      </c>
      <c r="BM462" s="210" t="s">
        <v>1174</v>
      </c>
    </row>
    <row r="463" s="2" customFormat="1">
      <c r="A463" s="41"/>
      <c r="B463" s="42"/>
      <c r="C463" s="43"/>
      <c r="D463" s="225" t="s">
        <v>202</v>
      </c>
      <c r="E463" s="43"/>
      <c r="F463" s="226" t="s">
        <v>1175</v>
      </c>
      <c r="G463" s="43"/>
      <c r="H463" s="43"/>
      <c r="I463" s="227"/>
      <c r="J463" s="43"/>
      <c r="K463" s="43"/>
      <c r="L463" s="47"/>
      <c r="M463" s="285"/>
      <c r="N463" s="286"/>
      <c r="O463" s="214"/>
      <c r="P463" s="214"/>
      <c r="Q463" s="214"/>
      <c r="R463" s="214"/>
      <c r="S463" s="214"/>
      <c r="T463" s="287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202</v>
      </c>
      <c r="AU463" s="20" t="s">
        <v>82</v>
      </c>
    </row>
    <row r="464" s="2" customFormat="1" ht="6.96" customHeight="1">
      <c r="A464" s="41"/>
      <c r="B464" s="62"/>
      <c r="C464" s="63"/>
      <c r="D464" s="63"/>
      <c r="E464" s="63"/>
      <c r="F464" s="63"/>
      <c r="G464" s="63"/>
      <c r="H464" s="63"/>
      <c r="I464" s="63"/>
      <c r="J464" s="63"/>
      <c r="K464" s="63"/>
      <c r="L464" s="47"/>
      <c r="M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</sheetData>
  <sheetProtection sheet="1" autoFilter="0" formatColumns="0" formatRows="0" objects="1" scenarios="1" spinCount="100000" saltValue="YfBqCkPje4GPyae3EVoqW0Bpah09XfJbLUqjiroyS49En3yi45ru6dQh5qR1R08N3VwSzlkSBddaOERSUKj1FA==" hashValue="TxXYC23z/W3S6iSWifSeHfghxlB1+h/0AWxkCkM/M12eZGlVpI8lxHuZKeIU2Q4Pib1eYx+9e65db2mWL3Rwog==" algorithmName="SHA-512" password="DAF8"/>
  <autoFilter ref="C94:K463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100" r:id="rId1" display="https://podminky.urs.cz/item/CS_URS_2024_01/622151011"/>
    <hyperlink ref="F102" r:id="rId2" display="https://podminky.urs.cz/item/CS_URS_2024_01/622211021"/>
    <hyperlink ref="F115" r:id="rId3" display="https://podminky.urs.cz/item/CS_URS_2024_01/622521012"/>
    <hyperlink ref="F123" r:id="rId4" display="https://podminky.urs.cz/item/CS_URS_2024_01/941111111"/>
    <hyperlink ref="F127" r:id="rId5" display="https://podminky.urs.cz/item/CS_URS_2024_01/941111211"/>
    <hyperlink ref="F131" r:id="rId6" display="https://podminky.urs.cz/item/CS_URS_2024_01/941111811"/>
    <hyperlink ref="F137" r:id="rId7" display="https://podminky.urs.cz/item/CS_URS_2024_01/997013152"/>
    <hyperlink ref="F139" r:id="rId8" display="https://podminky.urs.cz/item/CS_URS_2024_01/997013501"/>
    <hyperlink ref="F141" r:id="rId9" display="https://podminky.urs.cz/item/CS_URS_2024_01/997013509"/>
    <hyperlink ref="F145" r:id="rId10" display="https://podminky.urs.cz/item/CS_URS_2024_01/997013631"/>
    <hyperlink ref="F148" r:id="rId11" display="https://podminky.urs.cz/item/CS_URS_2024_01/998011009"/>
    <hyperlink ref="F152" r:id="rId12" display="https://podminky.urs.cz/item/CS_URS_2024_01/712300841"/>
    <hyperlink ref="F157" r:id="rId13" display="https://podminky.urs.cz/item/CS_URS_2024_01/712300921"/>
    <hyperlink ref="F162" r:id="rId14" display="https://podminky.urs.cz/item/CS_URS_2024_01/712311101"/>
    <hyperlink ref="F173" r:id="rId15" display="https://podminky.urs.cz/item/CS_URS_2024_01/712341559"/>
    <hyperlink ref="F188" r:id="rId16" display="https://podminky.urs.cz/item/CS_URS_2024_01/712363352"/>
    <hyperlink ref="F196" r:id="rId17" display="https://podminky.urs.cz/item/CS_URS_2024_01/712363353"/>
    <hyperlink ref="F202" r:id="rId18" display="https://podminky.urs.cz/item/CS_URS_2024_01/712363384"/>
    <hyperlink ref="F208" r:id="rId19" display="https://podminky.urs.cz/item/CS_URS_2024_01/712363404"/>
    <hyperlink ref="F213" r:id="rId20" display="https://podminky.urs.cz/item/CS_URS_2024_01/712363405"/>
    <hyperlink ref="F220" r:id="rId21" display="https://podminky.urs.cz/item/CS_URS_2024_01/712363406"/>
    <hyperlink ref="F231" r:id="rId22" display="https://podminky.urs.cz/item/CS_URS_2024_01/712391172"/>
    <hyperlink ref="F242" r:id="rId23" display="https://podminky.urs.cz/item/CS_URS_2024_01/712741559"/>
    <hyperlink ref="F248" r:id="rId24" display="https://podminky.urs.cz/item/CS_URS_2024_01/712742559"/>
    <hyperlink ref="F261" r:id="rId25" display="https://podminky.urs.cz/item/CS_URS_2024_01/712811101"/>
    <hyperlink ref="F269" r:id="rId26" display="https://podminky.urs.cz/item/CS_URS_2024_01/712831101"/>
    <hyperlink ref="F277" r:id="rId27" display="https://podminky.urs.cz/item/CS_URS_2024_01/712841559"/>
    <hyperlink ref="F285" r:id="rId28" display="https://podminky.urs.cz/item/CS_URS_2024_01/712861702"/>
    <hyperlink ref="F297" r:id="rId29" display="https://podminky.urs.cz/item/CS_URS_2024_01/998712212"/>
    <hyperlink ref="F300" r:id="rId30" display="https://podminky.urs.cz/item/CS_URS_2024_01/713131241"/>
    <hyperlink ref="F317" r:id="rId31" display="https://podminky.urs.cz/item/CS_URS_2024_01/713141135"/>
    <hyperlink ref="F323" r:id="rId32" display="https://podminky.urs.cz/item/CS_URS_2024_01/713141151"/>
    <hyperlink ref="F332" r:id="rId33" display="https://podminky.urs.cz/item/CS_URS_2024_01/713141223"/>
    <hyperlink ref="F334" r:id="rId34" display="https://podminky.urs.cz/item/CS_URS_2024_01/713141335"/>
    <hyperlink ref="F347" r:id="rId35" display="https://podminky.urs.cz/item/CS_URS_2024_01/713141351"/>
    <hyperlink ref="F353" r:id="rId36" display="https://podminky.urs.cz/item/CS_URS_2024_01/713141371"/>
    <hyperlink ref="F367" r:id="rId37" display="https://podminky.urs.cz/item/CS_URS_2024_01/713141411"/>
    <hyperlink ref="F372" r:id="rId38" display="https://podminky.urs.cz/item/CS_URS_2024_01/998713202"/>
    <hyperlink ref="F375" r:id="rId39" display="https://podminky.urs.cz/item/CS_URS_2024_01/721210822"/>
    <hyperlink ref="F380" r:id="rId40" display="https://podminky.urs.cz/item/CS_URS_2024_01/721239114"/>
    <hyperlink ref="F397" r:id="rId41" display="https://podminky.urs.cz/item/CS_URS_2024_01/998721212"/>
    <hyperlink ref="F401" r:id="rId42" display="https://podminky.urs.cz/item/CS_URS_2024_01/741420011"/>
    <hyperlink ref="F411" r:id="rId43" display="https://podminky.urs.cz/item/CS_URS_2024_01/741421823"/>
    <hyperlink ref="F416" r:id="rId44" display="https://podminky.urs.cz/item/CS_URS_2024_01/998741212"/>
    <hyperlink ref="F419" r:id="rId45" display="https://podminky.urs.cz/item/CS_URS_2024_01/762341670"/>
    <hyperlink ref="F429" r:id="rId46" display="https://podminky.urs.cz/item/CS_URS_2024_01/762395000"/>
    <hyperlink ref="F433" r:id="rId47" display="https://podminky.urs.cz/item/CS_URS_2024_01/998762212"/>
    <hyperlink ref="F436" r:id="rId48" display="https://podminky.urs.cz/item/CS_URS_2024_01/764002841"/>
    <hyperlink ref="F440" r:id="rId49" display="https://podminky.urs.cz/item/CS_URS_2024_01/764002871"/>
    <hyperlink ref="F444" r:id="rId50" display="https://podminky.urs.cz/item/CS_URS_2024_01/764212403"/>
    <hyperlink ref="F448" r:id="rId51" display="https://podminky.urs.cz/item/CS_URS_2024_01/998764212"/>
    <hyperlink ref="F451" r:id="rId52" display="https://podminky.urs.cz/item/CS_URS_2024_01/783301303"/>
    <hyperlink ref="F455" r:id="rId53" display="https://podminky.urs.cz/item/CS_URS_2024_01/783301311"/>
    <hyperlink ref="F457" r:id="rId54" display="https://podminky.urs.cz/item/CS_URS_2024_01/783306807"/>
    <hyperlink ref="F459" r:id="rId55" display="https://podminky.urs.cz/item/CS_URS_2024_01/783314101"/>
    <hyperlink ref="F461" r:id="rId56" display="https://podminky.urs.cz/item/CS_URS_2024_01/783315101"/>
    <hyperlink ref="F463" r:id="rId57" display="https://podminky.urs.cz/item/CS_URS_2024_01/78331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plochých střech ZŠ Aléská, Bílina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1176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31. 1. 2024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ROUND((SUM(BE94:BE434)),  2)</f>
        <v>0</v>
      </c>
      <c r="G33" s="41"/>
      <c r="H33" s="41"/>
      <c r="I33" s="151">
        <v>0.20999999999999999</v>
      </c>
      <c r="J33" s="150">
        <f>ROUND(((SUM(BE94:BE434))*I33),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ROUND((SUM(BF94:BF434)),  2)</f>
        <v>0</v>
      </c>
      <c r="G34" s="41"/>
      <c r="H34" s="41"/>
      <c r="I34" s="151">
        <v>0.12</v>
      </c>
      <c r="J34" s="150">
        <f>ROUND(((SUM(BF94:BF434))*I34),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ROUND((SUM(BG94:BG434)),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ROUND((SUM(BH94:BH434)),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ROUND((SUM(BI94:BI434)),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plochých střech ZŠ Aléská, Bílina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05 - Střecha C2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31. 1. 2024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Bílina</v>
      </c>
      <c r="G54" s="43"/>
      <c r="H54" s="43"/>
      <c r="I54" s="35" t="s">
        <v>31</v>
      </c>
      <c r="J54" s="39" t="str">
        <f>E21</f>
        <v>DEKPROJEKT s.r.o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OTRUBA &amp; PARTNER,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111</v>
      </c>
      <c r="D57" s="165"/>
      <c r="E57" s="165"/>
      <c r="F57" s="165"/>
      <c r="G57" s="165"/>
      <c r="H57" s="165"/>
      <c r="I57" s="165"/>
      <c r="J57" s="166" t="s">
        <v>112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8"/>
      <c r="C60" s="169"/>
      <c r="D60" s="170" t="s">
        <v>177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7"/>
      <c r="C61" s="218"/>
      <c r="D61" s="219" t="s">
        <v>178</v>
      </c>
      <c r="E61" s="220"/>
      <c r="F61" s="220"/>
      <c r="G61" s="220"/>
      <c r="H61" s="220"/>
      <c r="I61" s="220"/>
      <c r="J61" s="221">
        <f>J96</f>
        <v>0</v>
      </c>
      <c r="K61" s="218"/>
      <c r="L61" s="22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17"/>
      <c r="C62" s="218"/>
      <c r="D62" s="219" t="s">
        <v>179</v>
      </c>
      <c r="E62" s="220"/>
      <c r="F62" s="220"/>
      <c r="G62" s="220"/>
      <c r="H62" s="220"/>
      <c r="I62" s="220"/>
      <c r="J62" s="221">
        <f>J97</f>
        <v>0</v>
      </c>
      <c r="K62" s="218"/>
      <c r="L62" s="22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7"/>
      <c r="C63" s="218"/>
      <c r="D63" s="219" t="s">
        <v>180</v>
      </c>
      <c r="E63" s="220"/>
      <c r="F63" s="220"/>
      <c r="G63" s="220"/>
      <c r="H63" s="220"/>
      <c r="I63" s="220"/>
      <c r="J63" s="221">
        <f>J119</f>
        <v>0</v>
      </c>
      <c r="K63" s="218"/>
      <c r="L63" s="2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4.88" customHeight="1">
      <c r="A64" s="12"/>
      <c r="B64" s="217"/>
      <c r="C64" s="218"/>
      <c r="D64" s="219" t="s">
        <v>181</v>
      </c>
      <c r="E64" s="220"/>
      <c r="F64" s="220"/>
      <c r="G64" s="220"/>
      <c r="H64" s="220"/>
      <c r="I64" s="220"/>
      <c r="J64" s="221">
        <f>J120</f>
        <v>0</v>
      </c>
      <c r="K64" s="218"/>
      <c r="L64" s="22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4.88" customHeight="1">
      <c r="A65" s="12"/>
      <c r="B65" s="217"/>
      <c r="C65" s="218"/>
      <c r="D65" s="219" t="s">
        <v>182</v>
      </c>
      <c r="E65" s="220"/>
      <c r="F65" s="220"/>
      <c r="G65" s="220"/>
      <c r="H65" s="220"/>
      <c r="I65" s="220"/>
      <c r="J65" s="221">
        <f>J132</f>
        <v>0</v>
      </c>
      <c r="K65" s="218"/>
      <c r="L65" s="22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7"/>
      <c r="C66" s="218"/>
      <c r="D66" s="219" t="s">
        <v>183</v>
      </c>
      <c r="E66" s="220"/>
      <c r="F66" s="220"/>
      <c r="G66" s="220"/>
      <c r="H66" s="220"/>
      <c r="I66" s="220"/>
      <c r="J66" s="221">
        <f>J135</f>
        <v>0</v>
      </c>
      <c r="K66" s="218"/>
      <c r="L66" s="22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7"/>
      <c r="C67" s="218"/>
      <c r="D67" s="219" t="s">
        <v>184</v>
      </c>
      <c r="E67" s="220"/>
      <c r="F67" s="220"/>
      <c r="G67" s="220"/>
      <c r="H67" s="220"/>
      <c r="I67" s="220"/>
      <c r="J67" s="221">
        <f>J146</f>
        <v>0</v>
      </c>
      <c r="K67" s="218"/>
      <c r="L67" s="22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8"/>
      <c r="C68" s="169"/>
      <c r="D68" s="170" t="s">
        <v>185</v>
      </c>
      <c r="E68" s="171"/>
      <c r="F68" s="171"/>
      <c r="G68" s="171"/>
      <c r="H68" s="171"/>
      <c r="I68" s="171"/>
      <c r="J68" s="172">
        <f>J149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7"/>
      <c r="C69" s="218"/>
      <c r="D69" s="219" t="s">
        <v>186</v>
      </c>
      <c r="E69" s="220"/>
      <c r="F69" s="220"/>
      <c r="G69" s="220"/>
      <c r="H69" s="220"/>
      <c r="I69" s="220"/>
      <c r="J69" s="221">
        <f>J150</f>
        <v>0</v>
      </c>
      <c r="K69" s="218"/>
      <c r="L69" s="22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7"/>
      <c r="C70" s="218"/>
      <c r="D70" s="219" t="s">
        <v>187</v>
      </c>
      <c r="E70" s="220"/>
      <c r="F70" s="220"/>
      <c r="G70" s="220"/>
      <c r="H70" s="220"/>
      <c r="I70" s="220"/>
      <c r="J70" s="221">
        <f>J297</f>
        <v>0</v>
      </c>
      <c r="K70" s="218"/>
      <c r="L70" s="22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17"/>
      <c r="C71" s="218"/>
      <c r="D71" s="219" t="s">
        <v>188</v>
      </c>
      <c r="E71" s="220"/>
      <c r="F71" s="220"/>
      <c r="G71" s="220"/>
      <c r="H71" s="220"/>
      <c r="I71" s="220"/>
      <c r="J71" s="221">
        <f>J361</f>
        <v>0</v>
      </c>
      <c r="K71" s="218"/>
      <c r="L71" s="22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17"/>
      <c r="C72" s="218"/>
      <c r="D72" s="219" t="s">
        <v>189</v>
      </c>
      <c r="E72" s="220"/>
      <c r="F72" s="220"/>
      <c r="G72" s="220"/>
      <c r="H72" s="220"/>
      <c r="I72" s="220"/>
      <c r="J72" s="221">
        <f>J388</f>
        <v>0</v>
      </c>
      <c r="K72" s="218"/>
      <c r="L72" s="22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12" customFormat="1" ht="19.92" customHeight="1">
      <c r="A73" s="12"/>
      <c r="B73" s="217"/>
      <c r="C73" s="218"/>
      <c r="D73" s="219" t="s">
        <v>190</v>
      </c>
      <c r="E73" s="220"/>
      <c r="F73" s="220"/>
      <c r="G73" s="220"/>
      <c r="H73" s="220"/>
      <c r="I73" s="220"/>
      <c r="J73" s="221">
        <f>J407</f>
        <v>0</v>
      </c>
      <c r="K73" s="218"/>
      <c r="L73" s="22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="12" customFormat="1" ht="19.92" customHeight="1">
      <c r="A74" s="12"/>
      <c r="B74" s="217"/>
      <c r="C74" s="218"/>
      <c r="D74" s="219" t="s">
        <v>191</v>
      </c>
      <c r="E74" s="220"/>
      <c r="F74" s="220"/>
      <c r="G74" s="220"/>
      <c r="H74" s="220"/>
      <c r="I74" s="220"/>
      <c r="J74" s="221">
        <f>J424</f>
        <v>0</v>
      </c>
      <c r="K74" s="218"/>
      <c r="L74" s="22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115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Rekonstrukce plochých střech ZŠ Aléská, Bílina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108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 05 - Střecha C2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 xml:space="preserve"> </v>
      </c>
      <c r="G88" s="43"/>
      <c r="H88" s="43"/>
      <c r="I88" s="35" t="s">
        <v>23</v>
      </c>
      <c r="J88" s="75" t="str">
        <f>IF(J12="","",J12)</f>
        <v>31. 1. 2024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Město Bílina</v>
      </c>
      <c r="G90" s="43"/>
      <c r="H90" s="43"/>
      <c r="I90" s="35" t="s">
        <v>31</v>
      </c>
      <c r="J90" s="39" t="str">
        <f>E21</f>
        <v>DEKPROJEKT s.r.o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5" t="s">
        <v>29</v>
      </c>
      <c r="D91" s="43"/>
      <c r="E91" s="43"/>
      <c r="F91" s="30" t="str">
        <f>IF(E18="","",E18)</f>
        <v>Vyplň údaj</v>
      </c>
      <c r="G91" s="43"/>
      <c r="H91" s="43"/>
      <c r="I91" s="35" t="s">
        <v>34</v>
      </c>
      <c r="J91" s="39" t="str">
        <f>E24</f>
        <v>OTRUBA &amp; PARTNER, s.r.o.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0" customFormat="1" ht="29.28" customHeight="1">
      <c r="A93" s="174"/>
      <c r="B93" s="175"/>
      <c r="C93" s="176" t="s">
        <v>116</v>
      </c>
      <c r="D93" s="177" t="s">
        <v>57</v>
      </c>
      <c r="E93" s="177" t="s">
        <v>53</v>
      </c>
      <c r="F93" s="177" t="s">
        <v>54</v>
      </c>
      <c r="G93" s="177" t="s">
        <v>117</v>
      </c>
      <c r="H93" s="177" t="s">
        <v>118</v>
      </c>
      <c r="I93" s="177" t="s">
        <v>119</v>
      </c>
      <c r="J93" s="177" t="s">
        <v>112</v>
      </c>
      <c r="K93" s="178" t="s">
        <v>120</v>
      </c>
      <c r="L93" s="179"/>
      <c r="M93" s="95" t="s">
        <v>19</v>
      </c>
      <c r="N93" s="96" t="s">
        <v>42</v>
      </c>
      <c r="O93" s="96" t="s">
        <v>121</v>
      </c>
      <c r="P93" s="96" t="s">
        <v>122</v>
      </c>
      <c r="Q93" s="96" t="s">
        <v>123</v>
      </c>
      <c r="R93" s="96" t="s">
        <v>124</v>
      </c>
      <c r="S93" s="96" t="s">
        <v>125</v>
      </c>
      <c r="T93" s="97" t="s">
        <v>126</v>
      </c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="2" customFormat="1" ht="22.8" customHeight="1">
      <c r="A94" s="41"/>
      <c r="B94" s="42"/>
      <c r="C94" s="102" t="s">
        <v>127</v>
      </c>
      <c r="D94" s="43"/>
      <c r="E94" s="43"/>
      <c r="F94" s="43"/>
      <c r="G94" s="43"/>
      <c r="H94" s="43"/>
      <c r="I94" s="43"/>
      <c r="J94" s="180">
        <f>BK94</f>
        <v>0</v>
      </c>
      <c r="K94" s="43"/>
      <c r="L94" s="47"/>
      <c r="M94" s="98"/>
      <c r="N94" s="181"/>
      <c r="O94" s="99"/>
      <c r="P94" s="182">
        <f>P95+P149</f>
        <v>0</v>
      </c>
      <c r="Q94" s="99"/>
      <c r="R94" s="182">
        <f>R95+R149</f>
        <v>1.9055523000000005</v>
      </c>
      <c r="S94" s="99"/>
      <c r="T94" s="183">
        <f>T95+T149</f>
        <v>0.1214459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113</v>
      </c>
      <c r="BK94" s="184">
        <f>BK95+BK149</f>
        <v>0</v>
      </c>
    </row>
    <row r="95" s="11" customFormat="1" ht="25.92" customHeight="1">
      <c r="A95" s="11"/>
      <c r="B95" s="185"/>
      <c r="C95" s="186"/>
      <c r="D95" s="187" t="s">
        <v>71</v>
      </c>
      <c r="E95" s="188" t="s">
        <v>192</v>
      </c>
      <c r="F95" s="188" t="s">
        <v>193</v>
      </c>
      <c r="G95" s="186"/>
      <c r="H95" s="186"/>
      <c r="I95" s="189"/>
      <c r="J95" s="190">
        <f>BK95</f>
        <v>0</v>
      </c>
      <c r="K95" s="186"/>
      <c r="L95" s="191"/>
      <c r="M95" s="192"/>
      <c r="N95" s="193"/>
      <c r="O95" s="193"/>
      <c r="P95" s="194">
        <f>P96+P119+P135+P146</f>
        <v>0</v>
      </c>
      <c r="Q95" s="193"/>
      <c r="R95" s="194">
        <f>R96+R119+R135+R146</f>
        <v>0.02994488</v>
      </c>
      <c r="S95" s="193"/>
      <c r="T95" s="195">
        <f>T96+T119+T135+T146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6" t="s">
        <v>80</v>
      </c>
      <c r="AT95" s="197" t="s">
        <v>71</v>
      </c>
      <c r="AU95" s="197" t="s">
        <v>72</v>
      </c>
      <c r="AY95" s="196" t="s">
        <v>130</v>
      </c>
      <c r="BK95" s="198">
        <f>BK96+BK119+BK135+BK146</f>
        <v>0</v>
      </c>
    </row>
    <row r="96" s="11" customFormat="1" ht="22.8" customHeight="1">
      <c r="A96" s="11"/>
      <c r="B96" s="185"/>
      <c r="C96" s="186"/>
      <c r="D96" s="187" t="s">
        <v>71</v>
      </c>
      <c r="E96" s="223" t="s">
        <v>151</v>
      </c>
      <c r="F96" s="223" t="s">
        <v>194</v>
      </c>
      <c r="G96" s="186"/>
      <c r="H96" s="186"/>
      <c r="I96" s="189"/>
      <c r="J96" s="224">
        <f>BK96</f>
        <v>0</v>
      </c>
      <c r="K96" s="186"/>
      <c r="L96" s="191"/>
      <c r="M96" s="192"/>
      <c r="N96" s="193"/>
      <c r="O96" s="193"/>
      <c r="P96" s="194">
        <f>P97</f>
        <v>0</v>
      </c>
      <c r="Q96" s="193"/>
      <c r="R96" s="194">
        <f>R97</f>
        <v>0.02994488</v>
      </c>
      <c r="S96" s="193"/>
      <c r="T96" s="195">
        <f>T97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96" t="s">
        <v>80</v>
      </c>
      <c r="AT96" s="197" t="s">
        <v>71</v>
      </c>
      <c r="AU96" s="197" t="s">
        <v>80</v>
      </c>
      <c r="AY96" s="196" t="s">
        <v>130</v>
      </c>
      <c r="BK96" s="198">
        <f>BK97</f>
        <v>0</v>
      </c>
    </row>
    <row r="97" s="11" customFormat="1" ht="20.88" customHeight="1">
      <c r="A97" s="11"/>
      <c r="B97" s="185"/>
      <c r="C97" s="186"/>
      <c r="D97" s="187" t="s">
        <v>71</v>
      </c>
      <c r="E97" s="223" t="s">
        <v>195</v>
      </c>
      <c r="F97" s="223" t="s">
        <v>196</v>
      </c>
      <c r="G97" s="186"/>
      <c r="H97" s="186"/>
      <c r="I97" s="189"/>
      <c r="J97" s="224">
        <f>BK97</f>
        <v>0</v>
      </c>
      <c r="K97" s="186"/>
      <c r="L97" s="191"/>
      <c r="M97" s="192"/>
      <c r="N97" s="193"/>
      <c r="O97" s="193"/>
      <c r="P97" s="194">
        <f>SUM(P98:P118)</f>
        <v>0</v>
      </c>
      <c r="Q97" s="193"/>
      <c r="R97" s="194">
        <f>SUM(R98:R118)</f>
        <v>0.02994488</v>
      </c>
      <c r="S97" s="193"/>
      <c r="T97" s="195">
        <f>SUM(T98:T118)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6" t="s">
        <v>80</v>
      </c>
      <c r="AT97" s="197" t="s">
        <v>71</v>
      </c>
      <c r="AU97" s="197" t="s">
        <v>82</v>
      </c>
      <c r="AY97" s="196" t="s">
        <v>130</v>
      </c>
      <c r="BK97" s="198">
        <f>SUM(BK98:BK118)</f>
        <v>0</v>
      </c>
    </row>
    <row r="98" s="2" customFormat="1" ht="16.5" customHeight="1">
      <c r="A98" s="41"/>
      <c r="B98" s="42"/>
      <c r="C98" s="199" t="s">
        <v>80</v>
      </c>
      <c r="D98" s="199" t="s">
        <v>131</v>
      </c>
      <c r="E98" s="200" t="s">
        <v>197</v>
      </c>
      <c r="F98" s="201" t="s">
        <v>198</v>
      </c>
      <c r="G98" s="202" t="s">
        <v>199</v>
      </c>
      <c r="H98" s="203">
        <v>2.9390000000000001</v>
      </c>
      <c r="I98" s="204"/>
      <c r="J98" s="205">
        <f>ROUND(I98*H98,2)</f>
        <v>0</v>
      </c>
      <c r="K98" s="201" t="s">
        <v>200</v>
      </c>
      <c r="L98" s="47"/>
      <c r="M98" s="206" t="s">
        <v>19</v>
      </c>
      <c r="N98" s="207" t="s">
        <v>43</v>
      </c>
      <c r="O98" s="87"/>
      <c r="P98" s="208">
        <f>O98*H98</f>
        <v>0</v>
      </c>
      <c r="Q98" s="208">
        <v>0.00020000000000000001</v>
      </c>
      <c r="R98" s="208">
        <f>Q98*H98</f>
        <v>0.00058780000000000008</v>
      </c>
      <c r="S98" s="208">
        <v>0</v>
      </c>
      <c r="T98" s="20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0" t="s">
        <v>144</v>
      </c>
      <c r="AT98" s="210" t="s">
        <v>131</v>
      </c>
      <c r="AU98" s="210" t="s">
        <v>140</v>
      </c>
      <c r="AY98" s="20" t="s">
        <v>130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20" t="s">
        <v>80</v>
      </c>
      <c r="BK98" s="211">
        <f>ROUND(I98*H98,2)</f>
        <v>0</v>
      </c>
      <c r="BL98" s="20" t="s">
        <v>144</v>
      </c>
      <c r="BM98" s="210" t="s">
        <v>1177</v>
      </c>
    </row>
    <row r="99" s="2" customFormat="1">
      <c r="A99" s="41"/>
      <c r="B99" s="42"/>
      <c r="C99" s="43"/>
      <c r="D99" s="225" t="s">
        <v>202</v>
      </c>
      <c r="E99" s="43"/>
      <c r="F99" s="226" t="s">
        <v>203</v>
      </c>
      <c r="G99" s="43"/>
      <c r="H99" s="43"/>
      <c r="I99" s="227"/>
      <c r="J99" s="43"/>
      <c r="K99" s="43"/>
      <c r="L99" s="47"/>
      <c r="M99" s="228"/>
      <c r="N99" s="229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202</v>
      </c>
      <c r="AU99" s="20" t="s">
        <v>140</v>
      </c>
    </row>
    <row r="100" s="2" customFormat="1" ht="37.8" customHeight="1">
      <c r="A100" s="41"/>
      <c r="B100" s="42"/>
      <c r="C100" s="199" t="s">
        <v>82</v>
      </c>
      <c r="D100" s="199" t="s">
        <v>131</v>
      </c>
      <c r="E100" s="200" t="s">
        <v>204</v>
      </c>
      <c r="F100" s="201" t="s">
        <v>205</v>
      </c>
      <c r="G100" s="202" t="s">
        <v>199</v>
      </c>
      <c r="H100" s="203">
        <v>1.9590000000000001</v>
      </c>
      <c r="I100" s="204"/>
      <c r="J100" s="205">
        <f>ROUND(I100*H100,2)</f>
        <v>0</v>
      </c>
      <c r="K100" s="201" t="s">
        <v>200</v>
      </c>
      <c r="L100" s="47"/>
      <c r="M100" s="206" t="s">
        <v>19</v>
      </c>
      <c r="N100" s="207" t="s">
        <v>43</v>
      </c>
      <c r="O100" s="87"/>
      <c r="P100" s="208">
        <f>O100*H100</f>
        <v>0</v>
      </c>
      <c r="Q100" s="208">
        <v>0.0085199999999999998</v>
      </c>
      <c r="R100" s="208">
        <f>Q100*H100</f>
        <v>0.016690679999999999</v>
      </c>
      <c r="S100" s="208">
        <v>0</v>
      </c>
      <c r="T100" s="20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0" t="s">
        <v>144</v>
      </c>
      <c r="AT100" s="210" t="s">
        <v>131</v>
      </c>
      <c r="AU100" s="210" t="s">
        <v>140</v>
      </c>
      <c r="AY100" s="20" t="s">
        <v>130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20" t="s">
        <v>80</v>
      </c>
      <c r="BK100" s="211">
        <f>ROUND(I100*H100,2)</f>
        <v>0</v>
      </c>
      <c r="BL100" s="20" t="s">
        <v>144</v>
      </c>
      <c r="BM100" s="210" t="s">
        <v>1178</v>
      </c>
    </row>
    <row r="101" s="2" customFormat="1">
      <c r="A101" s="41"/>
      <c r="B101" s="42"/>
      <c r="C101" s="43"/>
      <c r="D101" s="225" t="s">
        <v>202</v>
      </c>
      <c r="E101" s="43"/>
      <c r="F101" s="226" t="s">
        <v>207</v>
      </c>
      <c r="G101" s="43"/>
      <c r="H101" s="43"/>
      <c r="I101" s="227"/>
      <c r="J101" s="43"/>
      <c r="K101" s="43"/>
      <c r="L101" s="47"/>
      <c r="M101" s="228"/>
      <c r="N101" s="22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202</v>
      </c>
      <c r="AU101" s="20" t="s">
        <v>140</v>
      </c>
    </row>
    <row r="102" s="13" customFormat="1">
      <c r="A102" s="13"/>
      <c r="B102" s="230"/>
      <c r="C102" s="231"/>
      <c r="D102" s="232" t="s">
        <v>208</v>
      </c>
      <c r="E102" s="233" t="s">
        <v>19</v>
      </c>
      <c r="F102" s="234" t="s">
        <v>209</v>
      </c>
      <c r="G102" s="231"/>
      <c r="H102" s="233" t="s">
        <v>19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208</v>
      </c>
      <c r="AU102" s="240" t="s">
        <v>140</v>
      </c>
      <c r="AV102" s="13" t="s">
        <v>80</v>
      </c>
      <c r="AW102" s="13" t="s">
        <v>33</v>
      </c>
      <c r="AX102" s="13" t="s">
        <v>72</v>
      </c>
      <c r="AY102" s="240" t="s">
        <v>130</v>
      </c>
    </row>
    <row r="103" s="13" customFormat="1">
      <c r="A103" s="13"/>
      <c r="B103" s="230"/>
      <c r="C103" s="231"/>
      <c r="D103" s="232" t="s">
        <v>208</v>
      </c>
      <c r="E103" s="233" t="s">
        <v>19</v>
      </c>
      <c r="F103" s="234" t="s">
        <v>210</v>
      </c>
      <c r="G103" s="231"/>
      <c r="H103" s="233" t="s">
        <v>19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208</v>
      </c>
      <c r="AU103" s="240" t="s">
        <v>140</v>
      </c>
      <c r="AV103" s="13" t="s">
        <v>80</v>
      </c>
      <c r="AW103" s="13" t="s">
        <v>33</v>
      </c>
      <c r="AX103" s="13" t="s">
        <v>72</v>
      </c>
      <c r="AY103" s="240" t="s">
        <v>130</v>
      </c>
    </row>
    <row r="104" s="14" customFormat="1">
      <c r="A104" s="14"/>
      <c r="B104" s="241"/>
      <c r="C104" s="242"/>
      <c r="D104" s="232" t="s">
        <v>208</v>
      </c>
      <c r="E104" s="243" t="s">
        <v>19</v>
      </c>
      <c r="F104" s="244" t="s">
        <v>1179</v>
      </c>
      <c r="G104" s="242"/>
      <c r="H104" s="245">
        <v>1.9590000000000001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208</v>
      </c>
      <c r="AU104" s="251" t="s">
        <v>140</v>
      </c>
      <c r="AV104" s="14" t="s">
        <v>82</v>
      </c>
      <c r="AW104" s="14" t="s">
        <v>33</v>
      </c>
      <c r="AX104" s="14" t="s">
        <v>72</v>
      </c>
      <c r="AY104" s="251" t="s">
        <v>130</v>
      </c>
    </row>
    <row r="105" s="15" customFormat="1">
      <c r="A105" s="15"/>
      <c r="B105" s="252"/>
      <c r="C105" s="253"/>
      <c r="D105" s="232" t="s">
        <v>208</v>
      </c>
      <c r="E105" s="254" t="s">
        <v>19</v>
      </c>
      <c r="F105" s="255" t="s">
        <v>212</v>
      </c>
      <c r="G105" s="253"/>
      <c r="H105" s="256">
        <v>1.9590000000000001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2" t="s">
        <v>208</v>
      </c>
      <c r="AU105" s="262" t="s">
        <v>140</v>
      </c>
      <c r="AV105" s="15" t="s">
        <v>144</v>
      </c>
      <c r="AW105" s="15" t="s">
        <v>33</v>
      </c>
      <c r="AX105" s="15" t="s">
        <v>80</v>
      </c>
      <c r="AY105" s="262" t="s">
        <v>130</v>
      </c>
    </row>
    <row r="106" s="2" customFormat="1" ht="16.5" customHeight="1">
      <c r="A106" s="41"/>
      <c r="B106" s="42"/>
      <c r="C106" s="263" t="s">
        <v>140</v>
      </c>
      <c r="D106" s="263" t="s">
        <v>213</v>
      </c>
      <c r="E106" s="264" t="s">
        <v>214</v>
      </c>
      <c r="F106" s="265" t="s">
        <v>215</v>
      </c>
      <c r="G106" s="266" t="s">
        <v>199</v>
      </c>
      <c r="H106" s="267">
        <v>2.0569999999999999</v>
      </c>
      <c r="I106" s="268"/>
      <c r="J106" s="269">
        <f>ROUND(I106*H106,2)</f>
        <v>0</v>
      </c>
      <c r="K106" s="265" t="s">
        <v>200</v>
      </c>
      <c r="L106" s="270"/>
      <c r="M106" s="271" t="s">
        <v>19</v>
      </c>
      <c r="N106" s="272" t="s">
        <v>43</v>
      </c>
      <c r="O106" s="87"/>
      <c r="P106" s="208">
        <f>O106*H106</f>
        <v>0</v>
      </c>
      <c r="Q106" s="208">
        <v>0.0023</v>
      </c>
      <c r="R106" s="208">
        <f>Q106*H106</f>
        <v>0.0047310999999999994</v>
      </c>
      <c r="S106" s="208">
        <v>0</v>
      </c>
      <c r="T106" s="20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0" t="s">
        <v>159</v>
      </c>
      <c r="AT106" s="210" t="s">
        <v>213</v>
      </c>
      <c r="AU106" s="210" t="s">
        <v>140</v>
      </c>
      <c r="AY106" s="20" t="s">
        <v>130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20" t="s">
        <v>80</v>
      </c>
      <c r="BK106" s="211">
        <f>ROUND(I106*H106,2)</f>
        <v>0</v>
      </c>
      <c r="BL106" s="20" t="s">
        <v>144</v>
      </c>
      <c r="BM106" s="210" t="s">
        <v>1180</v>
      </c>
    </row>
    <row r="107" s="13" customFormat="1">
      <c r="A107" s="13"/>
      <c r="B107" s="230"/>
      <c r="C107" s="231"/>
      <c r="D107" s="232" t="s">
        <v>208</v>
      </c>
      <c r="E107" s="233" t="s">
        <v>19</v>
      </c>
      <c r="F107" s="234" t="s">
        <v>217</v>
      </c>
      <c r="G107" s="231"/>
      <c r="H107" s="233" t="s">
        <v>19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208</v>
      </c>
      <c r="AU107" s="240" t="s">
        <v>140</v>
      </c>
      <c r="AV107" s="13" t="s">
        <v>80</v>
      </c>
      <c r="AW107" s="13" t="s">
        <v>33</v>
      </c>
      <c r="AX107" s="13" t="s">
        <v>72</v>
      </c>
      <c r="AY107" s="240" t="s">
        <v>130</v>
      </c>
    </row>
    <row r="108" s="13" customFormat="1">
      <c r="A108" s="13"/>
      <c r="B108" s="230"/>
      <c r="C108" s="231"/>
      <c r="D108" s="232" t="s">
        <v>208</v>
      </c>
      <c r="E108" s="233" t="s">
        <v>19</v>
      </c>
      <c r="F108" s="234" t="s">
        <v>209</v>
      </c>
      <c r="G108" s="231"/>
      <c r="H108" s="233" t="s">
        <v>19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208</v>
      </c>
      <c r="AU108" s="240" t="s">
        <v>140</v>
      </c>
      <c r="AV108" s="13" t="s">
        <v>80</v>
      </c>
      <c r="AW108" s="13" t="s">
        <v>33</v>
      </c>
      <c r="AX108" s="13" t="s">
        <v>72</v>
      </c>
      <c r="AY108" s="240" t="s">
        <v>130</v>
      </c>
    </row>
    <row r="109" s="13" customFormat="1">
      <c r="A109" s="13"/>
      <c r="B109" s="230"/>
      <c r="C109" s="231"/>
      <c r="D109" s="232" t="s">
        <v>208</v>
      </c>
      <c r="E109" s="233" t="s">
        <v>19</v>
      </c>
      <c r="F109" s="234" t="s">
        <v>210</v>
      </c>
      <c r="G109" s="231"/>
      <c r="H109" s="233" t="s">
        <v>19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208</v>
      </c>
      <c r="AU109" s="240" t="s">
        <v>140</v>
      </c>
      <c r="AV109" s="13" t="s">
        <v>80</v>
      </c>
      <c r="AW109" s="13" t="s">
        <v>33</v>
      </c>
      <c r="AX109" s="13" t="s">
        <v>72</v>
      </c>
      <c r="AY109" s="240" t="s">
        <v>130</v>
      </c>
    </row>
    <row r="110" s="14" customFormat="1">
      <c r="A110" s="14"/>
      <c r="B110" s="241"/>
      <c r="C110" s="242"/>
      <c r="D110" s="232" t="s">
        <v>208</v>
      </c>
      <c r="E110" s="243" t="s">
        <v>19</v>
      </c>
      <c r="F110" s="244" t="s">
        <v>1179</v>
      </c>
      <c r="G110" s="242"/>
      <c r="H110" s="245">
        <v>1.9590000000000001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208</v>
      </c>
      <c r="AU110" s="251" t="s">
        <v>140</v>
      </c>
      <c r="AV110" s="14" t="s">
        <v>82</v>
      </c>
      <c r="AW110" s="14" t="s">
        <v>33</v>
      </c>
      <c r="AX110" s="14" t="s">
        <v>72</v>
      </c>
      <c r="AY110" s="251" t="s">
        <v>130</v>
      </c>
    </row>
    <row r="111" s="15" customFormat="1">
      <c r="A111" s="15"/>
      <c r="B111" s="252"/>
      <c r="C111" s="253"/>
      <c r="D111" s="232" t="s">
        <v>208</v>
      </c>
      <c r="E111" s="254" t="s">
        <v>19</v>
      </c>
      <c r="F111" s="255" t="s">
        <v>212</v>
      </c>
      <c r="G111" s="253"/>
      <c r="H111" s="256">
        <v>1.9590000000000001</v>
      </c>
      <c r="I111" s="257"/>
      <c r="J111" s="253"/>
      <c r="K111" s="253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208</v>
      </c>
      <c r="AU111" s="262" t="s">
        <v>140</v>
      </c>
      <c r="AV111" s="15" t="s">
        <v>144</v>
      </c>
      <c r="AW111" s="15" t="s">
        <v>33</v>
      </c>
      <c r="AX111" s="15" t="s">
        <v>80</v>
      </c>
      <c r="AY111" s="262" t="s">
        <v>130</v>
      </c>
    </row>
    <row r="112" s="14" customFormat="1">
      <c r="A112" s="14"/>
      <c r="B112" s="241"/>
      <c r="C112" s="242"/>
      <c r="D112" s="232" t="s">
        <v>208</v>
      </c>
      <c r="E112" s="242"/>
      <c r="F112" s="244" t="s">
        <v>1181</v>
      </c>
      <c r="G112" s="242"/>
      <c r="H112" s="245">
        <v>2.0569999999999999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208</v>
      </c>
      <c r="AU112" s="251" t="s">
        <v>140</v>
      </c>
      <c r="AV112" s="14" t="s">
        <v>82</v>
      </c>
      <c r="AW112" s="14" t="s">
        <v>4</v>
      </c>
      <c r="AX112" s="14" t="s">
        <v>80</v>
      </c>
      <c r="AY112" s="251" t="s">
        <v>130</v>
      </c>
    </row>
    <row r="113" s="2" customFormat="1" ht="24.15" customHeight="1">
      <c r="A113" s="41"/>
      <c r="B113" s="42"/>
      <c r="C113" s="199" t="s">
        <v>144</v>
      </c>
      <c r="D113" s="199" t="s">
        <v>131</v>
      </c>
      <c r="E113" s="200" t="s">
        <v>219</v>
      </c>
      <c r="F113" s="201" t="s">
        <v>220</v>
      </c>
      <c r="G113" s="202" t="s">
        <v>199</v>
      </c>
      <c r="H113" s="203">
        <v>2.9390000000000001</v>
      </c>
      <c r="I113" s="204"/>
      <c r="J113" s="205">
        <f>ROUND(I113*H113,2)</f>
        <v>0</v>
      </c>
      <c r="K113" s="201" t="s">
        <v>200</v>
      </c>
      <c r="L113" s="47"/>
      <c r="M113" s="206" t="s">
        <v>19</v>
      </c>
      <c r="N113" s="207" t="s">
        <v>43</v>
      </c>
      <c r="O113" s="87"/>
      <c r="P113" s="208">
        <f>O113*H113</f>
        <v>0</v>
      </c>
      <c r="Q113" s="208">
        <v>0.0027000000000000001</v>
      </c>
      <c r="R113" s="208">
        <f>Q113*H113</f>
        <v>0.007935300000000001</v>
      </c>
      <c r="S113" s="208">
        <v>0</v>
      </c>
      <c r="T113" s="20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0" t="s">
        <v>144</v>
      </c>
      <c r="AT113" s="210" t="s">
        <v>131</v>
      </c>
      <c r="AU113" s="210" t="s">
        <v>140</v>
      </c>
      <c r="AY113" s="20" t="s">
        <v>130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0" t="s">
        <v>80</v>
      </c>
      <c r="BK113" s="211">
        <f>ROUND(I113*H113,2)</f>
        <v>0</v>
      </c>
      <c r="BL113" s="20" t="s">
        <v>144</v>
      </c>
      <c r="BM113" s="210" t="s">
        <v>1182</v>
      </c>
    </row>
    <row r="114" s="2" customFormat="1">
      <c r="A114" s="41"/>
      <c r="B114" s="42"/>
      <c r="C114" s="43"/>
      <c r="D114" s="225" t="s">
        <v>202</v>
      </c>
      <c r="E114" s="43"/>
      <c r="F114" s="226" t="s">
        <v>222</v>
      </c>
      <c r="G114" s="43"/>
      <c r="H114" s="43"/>
      <c r="I114" s="227"/>
      <c r="J114" s="43"/>
      <c r="K114" s="43"/>
      <c r="L114" s="47"/>
      <c r="M114" s="228"/>
      <c r="N114" s="229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202</v>
      </c>
      <c r="AU114" s="20" t="s">
        <v>140</v>
      </c>
    </row>
    <row r="115" s="13" customFormat="1">
      <c r="A115" s="13"/>
      <c r="B115" s="230"/>
      <c r="C115" s="231"/>
      <c r="D115" s="232" t="s">
        <v>208</v>
      </c>
      <c r="E115" s="233" t="s">
        <v>19</v>
      </c>
      <c r="F115" s="234" t="s">
        <v>209</v>
      </c>
      <c r="G115" s="231"/>
      <c r="H115" s="233" t="s">
        <v>19</v>
      </c>
      <c r="I115" s="235"/>
      <c r="J115" s="231"/>
      <c r="K115" s="231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208</v>
      </c>
      <c r="AU115" s="240" t="s">
        <v>140</v>
      </c>
      <c r="AV115" s="13" t="s">
        <v>80</v>
      </c>
      <c r="AW115" s="13" t="s">
        <v>33</v>
      </c>
      <c r="AX115" s="13" t="s">
        <v>72</v>
      </c>
      <c r="AY115" s="240" t="s">
        <v>130</v>
      </c>
    </row>
    <row r="116" s="13" customFormat="1">
      <c r="A116" s="13"/>
      <c r="B116" s="230"/>
      <c r="C116" s="231"/>
      <c r="D116" s="232" t="s">
        <v>208</v>
      </c>
      <c r="E116" s="233" t="s">
        <v>19</v>
      </c>
      <c r="F116" s="234" t="s">
        <v>210</v>
      </c>
      <c r="G116" s="231"/>
      <c r="H116" s="233" t="s">
        <v>19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208</v>
      </c>
      <c r="AU116" s="240" t="s">
        <v>140</v>
      </c>
      <c r="AV116" s="13" t="s">
        <v>80</v>
      </c>
      <c r="AW116" s="13" t="s">
        <v>33</v>
      </c>
      <c r="AX116" s="13" t="s">
        <v>72</v>
      </c>
      <c r="AY116" s="240" t="s">
        <v>130</v>
      </c>
    </row>
    <row r="117" s="14" customFormat="1">
      <c r="A117" s="14"/>
      <c r="B117" s="241"/>
      <c r="C117" s="242"/>
      <c r="D117" s="232" t="s">
        <v>208</v>
      </c>
      <c r="E117" s="243" t="s">
        <v>19</v>
      </c>
      <c r="F117" s="244" t="s">
        <v>1183</v>
      </c>
      <c r="G117" s="242"/>
      <c r="H117" s="245">
        <v>2.9390000000000001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208</v>
      </c>
      <c r="AU117" s="251" t="s">
        <v>140</v>
      </c>
      <c r="AV117" s="14" t="s">
        <v>82</v>
      </c>
      <c r="AW117" s="14" t="s">
        <v>33</v>
      </c>
      <c r="AX117" s="14" t="s">
        <v>72</v>
      </c>
      <c r="AY117" s="251" t="s">
        <v>130</v>
      </c>
    </row>
    <row r="118" s="15" customFormat="1">
      <c r="A118" s="15"/>
      <c r="B118" s="252"/>
      <c r="C118" s="253"/>
      <c r="D118" s="232" t="s">
        <v>208</v>
      </c>
      <c r="E118" s="254" t="s">
        <v>19</v>
      </c>
      <c r="F118" s="255" t="s">
        <v>212</v>
      </c>
      <c r="G118" s="253"/>
      <c r="H118" s="256">
        <v>2.9390000000000001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2" t="s">
        <v>208</v>
      </c>
      <c r="AU118" s="262" t="s">
        <v>140</v>
      </c>
      <c r="AV118" s="15" t="s">
        <v>144</v>
      </c>
      <c r="AW118" s="15" t="s">
        <v>33</v>
      </c>
      <c r="AX118" s="15" t="s">
        <v>80</v>
      </c>
      <c r="AY118" s="262" t="s">
        <v>130</v>
      </c>
    </row>
    <row r="119" s="11" customFormat="1" ht="22.8" customHeight="1">
      <c r="A119" s="11"/>
      <c r="B119" s="185"/>
      <c r="C119" s="186"/>
      <c r="D119" s="187" t="s">
        <v>71</v>
      </c>
      <c r="E119" s="223" t="s">
        <v>164</v>
      </c>
      <c r="F119" s="223" t="s">
        <v>224</v>
      </c>
      <c r="G119" s="186"/>
      <c r="H119" s="186"/>
      <c r="I119" s="189"/>
      <c r="J119" s="224">
        <f>BK119</f>
        <v>0</v>
      </c>
      <c r="K119" s="186"/>
      <c r="L119" s="191"/>
      <c r="M119" s="192"/>
      <c r="N119" s="193"/>
      <c r="O119" s="193"/>
      <c r="P119" s="194">
        <f>P120+P132</f>
        <v>0</v>
      </c>
      <c r="Q119" s="193"/>
      <c r="R119" s="194">
        <f>R120+R132</f>
        <v>0</v>
      </c>
      <c r="S119" s="193"/>
      <c r="T119" s="195">
        <f>T120+T132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196" t="s">
        <v>80</v>
      </c>
      <c r="AT119" s="197" t="s">
        <v>71</v>
      </c>
      <c r="AU119" s="197" t="s">
        <v>80</v>
      </c>
      <c r="AY119" s="196" t="s">
        <v>130</v>
      </c>
      <c r="BK119" s="198">
        <f>BK120+BK132</f>
        <v>0</v>
      </c>
    </row>
    <row r="120" s="11" customFormat="1" ht="20.88" customHeight="1">
      <c r="A120" s="11"/>
      <c r="B120" s="185"/>
      <c r="C120" s="186"/>
      <c r="D120" s="187" t="s">
        <v>71</v>
      </c>
      <c r="E120" s="223" t="s">
        <v>225</v>
      </c>
      <c r="F120" s="223" t="s">
        <v>226</v>
      </c>
      <c r="G120" s="186"/>
      <c r="H120" s="186"/>
      <c r="I120" s="189"/>
      <c r="J120" s="224">
        <f>BK120</f>
        <v>0</v>
      </c>
      <c r="K120" s="186"/>
      <c r="L120" s="191"/>
      <c r="M120" s="192"/>
      <c r="N120" s="193"/>
      <c r="O120" s="193"/>
      <c r="P120" s="194">
        <f>SUM(P121:P131)</f>
        <v>0</v>
      </c>
      <c r="Q120" s="193"/>
      <c r="R120" s="194">
        <f>SUM(R121:R131)</f>
        <v>0</v>
      </c>
      <c r="S120" s="193"/>
      <c r="T120" s="195">
        <f>SUM(T121:T131)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6" t="s">
        <v>80</v>
      </c>
      <c r="AT120" s="197" t="s">
        <v>71</v>
      </c>
      <c r="AU120" s="197" t="s">
        <v>82</v>
      </c>
      <c r="AY120" s="196" t="s">
        <v>130</v>
      </c>
      <c r="BK120" s="198">
        <f>SUM(BK121:BK131)</f>
        <v>0</v>
      </c>
    </row>
    <row r="121" s="2" customFormat="1" ht="24.15" customHeight="1">
      <c r="A121" s="41"/>
      <c r="B121" s="42"/>
      <c r="C121" s="199" t="s">
        <v>129</v>
      </c>
      <c r="D121" s="199" t="s">
        <v>131</v>
      </c>
      <c r="E121" s="200" t="s">
        <v>227</v>
      </c>
      <c r="F121" s="201" t="s">
        <v>228</v>
      </c>
      <c r="G121" s="202" t="s">
        <v>199</v>
      </c>
      <c r="H121" s="203">
        <v>170.14400000000001</v>
      </c>
      <c r="I121" s="204"/>
      <c r="J121" s="205">
        <f>ROUND(I121*H121,2)</f>
        <v>0</v>
      </c>
      <c r="K121" s="201" t="s">
        <v>200</v>
      </c>
      <c r="L121" s="47"/>
      <c r="M121" s="206" t="s">
        <v>19</v>
      </c>
      <c r="N121" s="207" t="s">
        <v>43</v>
      </c>
      <c r="O121" s="87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0" t="s">
        <v>144</v>
      </c>
      <c r="AT121" s="210" t="s">
        <v>131</v>
      </c>
      <c r="AU121" s="210" t="s">
        <v>140</v>
      </c>
      <c r="AY121" s="20" t="s">
        <v>130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20" t="s">
        <v>80</v>
      </c>
      <c r="BK121" s="211">
        <f>ROUND(I121*H121,2)</f>
        <v>0</v>
      </c>
      <c r="BL121" s="20" t="s">
        <v>144</v>
      </c>
      <c r="BM121" s="210" t="s">
        <v>1184</v>
      </c>
    </row>
    <row r="122" s="2" customFormat="1">
      <c r="A122" s="41"/>
      <c r="B122" s="42"/>
      <c r="C122" s="43"/>
      <c r="D122" s="225" t="s">
        <v>202</v>
      </c>
      <c r="E122" s="43"/>
      <c r="F122" s="226" t="s">
        <v>230</v>
      </c>
      <c r="G122" s="43"/>
      <c r="H122" s="43"/>
      <c r="I122" s="227"/>
      <c r="J122" s="43"/>
      <c r="K122" s="43"/>
      <c r="L122" s="47"/>
      <c r="M122" s="228"/>
      <c r="N122" s="22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202</v>
      </c>
      <c r="AU122" s="20" t="s">
        <v>140</v>
      </c>
    </row>
    <row r="123" s="14" customFormat="1">
      <c r="A123" s="14"/>
      <c r="B123" s="241"/>
      <c r="C123" s="242"/>
      <c r="D123" s="232" t="s">
        <v>208</v>
      </c>
      <c r="E123" s="243" t="s">
        <v>19</v>
      </c>
      <c r="F123" s="244" t="s">
        <v>1185</v>
      </c>
      <c r="G123" s="242"/>
      <c r="H123" s="245">
        <v>136.488</v>
      </c>
      <c r="I123" s="246"/>
      <c r="J123" s="242"/>
      <c r="K123" s="242"/>
      <c r="L123" s="247"/>
      <c r="M123" s="248"/>
      <c r="N123" s="249"/>
      <c r="O123" s="249"/>
      <c r="P123" s="249"/>
      <c r="Q123" s="249"/>
      <c r="R123" s="249"/>
      <c r="S123" s="249"/>
      <c r="T123" s="25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1" t="s">
        <v>208</v>
      </c>
      <c r="AU123" s="251" t="s">
        <v>140</v>
      </c>
      <c r="AV123" s="14" t="s">
        <v>82</v>
      </c>
      <c r="AW123" s="14" t="s">
        <v>33</v>
      </c>
      <c r="AX123" s="14" t="s">
        <v>72</v>
      </c>
      <c r="AY123" s="251" t="s">
        <v>130</v>
      </c>
    </row>
    <row r="124" s="14" customFormat="1">
      <c r="A124" s="14"/>
      <c r="B124" s="241"/>
      <c r="C124" s="242"/>
      <c r="D124" s="232" t="s">
        <v>208</v>
      </c>
      <c r="E124" s="243" t="s">
        <v>19</v>
      </c>
      <c r="F124" s="244" t="s">
        <v>1186</v>
      </c>
      <c r="G124" s="242"/>
      <c r="H124" s="245">
        <v>33.655999999999999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208</v>
      </c>
      <c r="AU124" s="251" t="s">
        <v>140</v>
      </c>
      <c r="AV124" s="14" t="s">
        <v>82</v>
      </c>
      <c r="AW124" s="14" t="s">
        <v>33</v>
      </c>
      <c r="AX124" s="14" t="s">
        <v>72</v>
      </c>
      <c r="AY124" s="251" t="s">
        <v>130</v>
      </c>
    </row>
    <row r="125" s="15" customFormat="1">
      <c r="A125" s="15"/>
      <c r="B125" s="252"/>
      <c r="C125" s="253"/>
      <c r="D125" s="232" t="s">
        <v>208</v>
      </c>
      <c r="E125" s="254" t="s">
        <v>19</v>
      </c>
      <c r="F125" s="255" t="s">
        <v>212</v>
      </c>
      <c r="G125" s="253"/>
      <c r="H125" s="256">
        <v>170.14400000000001</v>
      </c>
      <c r="I125" s="257"/>
      <c r="J125" s="253"/>
      <c r="K125" s="253"/>
      <c r="L125" s="258"/>
      <c r="M125" s="259"/>
      <c r="N125" s="260"/>
      <c r="O125" s="260"/>
      <c r="P125" s="260"/>
      <c r="Q125" s="260"/>
      <c r="R125" s="260"/>
      <c r="S125" s="260"/>
      <c r="T125" s="26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2" t="s">
        <v>208</v>
      </c>
      <c r="AU125" s="262" t="s">
        <v>140</v>
      </c>
      <c r="AV125" s="15" t="s">
        <v>144</v>
      </c>
      <c r="AW125" s="15" t="s">
        <v>33</v>
      </c>
      <c r="AX125" s="15" t="s">
        <v>80</v>
      </c>
      <c r="AY125" s="262" t="s">
        <v>130</v>
      </c>
    </row>
    <row r="126" s="2" customFormat="1" ht="24.15" customHeight="1">
      <c r="A126" s="41"/>
      <c r="B126" s="42"/>
      <c r="C126" s="199" t="s">
        <v>151</v>
      </c>
      <c r="D126" s="199" t="s">
        <v>131</v>
      </c>
      <c r="E126" s="200" t="s">
        <v>233</v>
      </c>
      <c r="F126" s="201" t="s">
        <v>234</v>
      </c>
      <c r="G126" s="202" t="s">
        <v>199</v>
      </c>
      <c r="H126" s="203">
        <v>5104.3199999999997</v>
      </c>
      <c r="I126" s="204"/>
      <c r="J126" s="205">
        <f>ROUND(I126*H126,2)</f>
        <v>0</v>
      </c>
      <c r="K126" s="201" t="s">
        <v>200</v>
      </c>
      <c r="L126" s="47"/>
      <c r="M126" s="206" t="s">
        <v>19</v>
      </c>
      <c r="N126" s="207" t="s">
        <v>43</v>
      </c>
      <c r="O126" s="87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0" t="s">
        <v>144</v>
      </c>
      <c r="AT126" s="210" t="s">
        <v>131</v>
      </c>
      <c r="AU126" s="210" t="s">
        <v>140</v>
      </c>
      <c r="AY126" s="20" t="s">
        <v>130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20" t="s">
        <v>80</v>
      </c>
      <c r="BK126" s="211">
        <f>ROUND(I126*H126,2)</f>
        <v>0</v>
      </c>
      <c r="BL126" s="20" t="s">
        <v>144</v>
      </c>
      <c r="BM126" s="210" t="s">
        <v>1187</v>
      </c>
    </row>
    <row r="127" s="2" customFormat="1">
      <c r="A127" s="41"/>
      <c r="B127" s="42"/>
      <c r="C127" s="43"/>
      <c r="D127" s="225" t="s">
        <v>202</v>
      </c>
      <c r="E127" s="43"/>
      <c r="F127" s="226" t="s">
        <v>236</v>
      </c>
      <c r="G127" s="43"/>
      <c r="H127" s="43"/>
      <c r="I127" s="227"/>
      <c r="J127" s="43"/>
      <c r="K127" s="43"/>
      <c r="L127" s="47"/>
      <c r="M127" s="228"/>
      <c r="N127" s="229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202</v>
      </c>
      <c r="AU127" s="20" t="s">
        <v>140</v>
      </c>
    </row>
    <row r="128" s="14" customFormat="1">
      <c r="A128" s="14"/>
      <c r="B128" s="241"/>
      <c r="C128" s="242"/>
      <c r="D128" s="232" t="s">
        <v>208</v>
      </c>
      <c r="E128" s="243" t="s">
        <v>19</v>
      </c>
      <c r="F128" s="244" t="s">
        <v>1188</v>
      </c>
      <c r="G128" s="242"/>
      <c r="H128" s="245">
        <v>5104.3199999999997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1" t="s">
        <v>208</v>
      </c>
      <c r="AU128" s="251" t="s">
        <v>140</v>
      </c>
      <c r="AV128" s="14" t="s">
        <v>82</v>
      </c>
      <c r="AW128" s="14" t="s">
        <v>33</v>
      </c>
      <c r="AX128" s="14" t="s">
        <v>72</v>
      </c>
      <c r="AY128" s="251" t="s">
        <v>130</v>
      </c>
    </row>
    <row r="129" s="15" customFormat="1">
      <c r="A129" s="15"/>
      <c r="B129" s="252"/>
      <c r="C129" s="253"/>
      <c r="D129" s="232" t="s">
        <v>208</v>
      </c>
      <c r="E129" s="254" t="s">
        <v>19</v>
      </c>
      <c r="F129" s="255" t="s">
        <v>212</v>
      </c>
      <c r="G129" s="253"/>
      <c r="H129" s="256">
        <v>5104.3199999999997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2" t="s">
        <v>208</v>
      </c>
      <c r="AU129" s="262" t="s">
        <v>140</v>
      </c>
      <c r="AV129" s="15" t="s">
        <v>144</v>
      </c>
      <c r="AW129" s="15" t="s">
        <v>33</v>
      </c>
      <c r="AX129" s="15" t="s">
        <v>80</v>
      </c>
      <c r="AY129" s="262" t="s">
        <v>130</v>
      </c>
    </row>
    <row r="130" s="2" customFormat="1" ht="24.15" customHeight="1">
      <c r="A130" s="41"/>
      <c r="B130" s="42"/>
      <c r="C130" s="199" t="s">
        <v>155</v>
      </c>
      <c r="D130" s="199" t="s">
        <v>131</v>
      </c>
      <c r="E130" s="200" t="s">
        <v>238</v>
      </c>
      <c r="F130" s="201" t="s">
        <v>239</v>
      </c>
      <c r="G130" s="202" t="s">
        <v>199</v>
      </c>
      <c r="H130" s="203">
        <v>170.14400000000001</v>
      </c>
      <c r="I130" s="204"/>
      <c r="J130" s="205">
        <f>ROUND(I130*H130,2)</f>
        <v>0</v>
      </c>
      <c r="K130" s="201" t="s">
        <v>200</v>
      </c>
      <c r="L130" s="47"/>
      <c r="M130" s="206" t="s">
        <v>19</v>
      </c>
      <c r="N130" s="207" t="s">
        <v>43</v>
      </c>
      <c r="O130" s="87"/>
      <c r="P130" s="208">
        <f>O130*H130</f>
        <v>0</v>
      </c>
      <c r="Q130" s="208">
        <v>0</v>
      </c>
      <c r="R130" s="208">
        <f>Q130*H130</f>
        <v>0</v>
      </c>
      <c r="S130" s="208">
        <v>0</v>
      </c>
      <c r="T130" s="20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0" t="s">
        <v>144</v>
      </c>
      <c r="AT130" s="210" t="s">
        <v>131</v>
      </c>
      <c r="AU130" s="210" t="s">
        <v>140</v>
      </c>
      <c r="AY130" s="20" t="s">
        <v>130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20" t="s">
        <v>80</v>
      </c>
      <c r="BK130" s="211">
        <f>ROUND(I130*H130,2)</f>
        <v>0</v>
      </c>
      <c r="BL130" s="20" t="s">
        <v>144</v>
      </c>
      <c r="BM130" s="210" t="s">
        <v>1189</v>
      </c>
    </row>
    <row r="131" s="2" customFormat="1">
      <c r="A131" s="41"/>
      <c r="B131" s="42"/>
      <c r="C131" s="43"/>
      <c r="D131" s="225" t="s">
        <v>202</v>
      </c>
      <c r="E131" s="43"/>
      <c r="F131" s="226" t="s">
        <v>241</v>
      </c>
      <c r="G131" s="43"/>
      <c r="H131" s="43"/>
      <c r="I131" s="227"/>
      <c r="J131" s="43"/>
      <c r="K131" s="43"/>
      <c r="L131" s="47"/>
      <c r="M131" s="228"/>
      <c r="N131" s="229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202</v>
      </c>
      <c r="AU131" s="20" t="s">
        <v>140</v>
      </c>
    </row>
    <row r="132" s="11" customFormat="1" ht="20.88" customHeight="1">
      <c r="A132" s="11"/>
      <c r="B132" s="185"/>
      <c r="C132" s="186"/>
      <c r="D132" s="187" t="s">
        <v>71</v>
      </c>
      <c r="E132" s="223" t="s">
        <v>242</v>
      </c>
      <c r="F132" s="223" t="s">
        <v>243</v>
      </c>
      <c r="G132" s="186"/>
      <c r="H132" s="186"/>
      <c r="I132" s="189"/>
      <c r="J132" s="224">
        <f>BK132</f>
        <v>0</v>
      </c>
      <c r="K132" s="186"/>
      <c r="L132" s="191"/>
      <c r="M132" s="192"/>
      <c r="N132" s="193"/>
      <c r="O132" s="193"/>
      <c r="P132" s="194">
        <f>SUM(P133:P134)</f>
        <v>0</v>
      </c>
      <c r="Q132" s="193"/>
      <c r="R132" s="194">
        <f>SUM(R133:R134)</f>
        <v>0</v>
      </c>
      <c r="S132" s="193"/>
      <c r="T132" s="195">
        <f>SUM(T133:T134)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6" t="s">
        <v>80</v>
      </c>
      <c r="AT132" s="197" t="s">
        <v>71</v>
      </c>
      <c r="AU132" s="197" t="s">
        <v>82</v>
      </c>
      <c r="AY132" s="196" t="s">
        <v>130</v>
      </c>
      <c r="BK132" s="198">
        <f>SUM(BK133:BK134)</f>
        <v>0</v>
      </c>
    </row>
    <row r="133" s="2" customFormat="1" ht="16.5" customHeight="1">
      <c r="A133" s="41"/>
      <c r="B133" s="42"/>
      <c r="C133" s="199" t="s">
        <v>159</v>
      </c>
      <c r="D133" s="199" t="s">
        <v>131</v>
      </c>
      <c r="E133" s="200" t="s">
        <v>244</v>
      </c>
      <c r="F133" s="201" t="s">
        <v>245</v>
      </c>
      <c r="G133" s="202" t="s">
        <v>162</v>
      </c>
      <c r="H133" s="203">
        <v>1</v>
      </c>
      <c r="I133" s="204"/>
      <c r="J133" s="205">
        <f>ROUND(I133*H133,2)</f>
        <v>0</v>
      </c>
      <c r="K133" s="201" t="s">
        <v>19</v>
      </c>
      <c r="L133" s="47"/>
      <c r="M133" s="206" t="s">
        <v>19</v>
      </c>
      <c r="N133" s="207" t="s">
        <v>43</v>
      </c>
      <c r="O133" s="87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0" t="s">
        <v>144</v>
      </c>
      <c r="AT133" s="210" t="s">
        <v>131</v>
      </c>
      <c r="AU133" s="210" t="s">
        <v>140</v>
      </c>
      <c r="AY133" s="20" t="s">
        <v>130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20" t="s">
        <v>80</v>
      </c>
      <c r="BK133" s="211">
        <f>ROUND(I133*H133,2)</f>
        <v>0</v>
      </c>
      <c r="BL133" s="20" t="s">
        <v>144</v>
      </c>
      <c r="BM133" s="210" t="s">
        <v>1190</v>
      </c>
    </row>
    <row r="134" s="2" customFormat="1" ht="16.5" customHeight="1">
      <c r="A134" s="41"/>
      <c r="B134" s="42"/>
      <c r="C134" s="263" t="s">
        <v>164</v>
      </c>
      <c r="D134" s="263" t="s">
        <v>213</v>
      </c>
      <c r="E134" s="264" t="s">
        <v>247</v>
      </c>
      <c r="F134" s="265" t="s">
        <v>248</v>
      </c>
      <c r="G134" s="266" t="s">
        <v>134</v>
      </c>
      <c r="H134" s="267">
        <v>1</v>
      </c>
      <c r="I134" s="268"/>
      <c r="J134" s="269">
        <f>ROUND(I134*H134,2)</f>
        <v>0</v>
      </c>
      <c r="K134" s="265" t="s">
        <v>19</v>
      </c>
      <c r="L134" s="270"/>
      <c r="M134" s="271" t="s">
        <v>19</v>
      </c>
      <c r="N134" s="272" t="s">
        <v>43</v>
      </c>
      <c r="O134" s="87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0" t="s">
        <v>159</v>
      </c>
      <c r="AT134" s="210" t="s">
        <v>213</v>
      </c>
      <c r="AU134" s="210" t="s">
        <v>140</v>
      </c>
      <c r="AY134" s="20" t="s">
        <v>130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20" t="s">
        <v>80</v>
      </c>
      <c r="BK134" s="211">
        <f>ROUND(I134*H134,2)</f>
        <v>0</v>
      </c>
      <c r="BL134" s="20" t="s">
        <v>144</v>
      </c>
      <c r="BM134" s="210" t="s">
        <v>1191</v>
      </c>
    </row>
    <row r="135" s="11" customFormat="1" ht="22.8" customHeight="1">
      <c r="A135" s="11"/>
      <c r="B135" s="185"/>
      <c r="C135" s="186"/>
      <c r="D135" s="187" t="s">
        <v>71</v>
      </c>
      <c r="E135" s="223" t="s">
        <v>250</v>
      </c>
      <c r="F135" s="223" t="s">
        <v>251</v>
      </c>
      <c r="G135" s="186"/>
      <c r="H135" s="186"/>
      <c r="I135" s="189"/>
      <c r="J135" s="224">
        <f>BK135</f>
        <v>0</v>
      </c>
      <c r="K135" s="186"/>
      <c r="L135" s="191"/>
      <c r="M135" s="192"/>
      <c r="N135" s="193"/>
      <c r="O135" s="193"/>
      <c r="P135" s="194">
        <f>SUM(P136:P145)</f>
        <v>0</v>
      </c>
      <c r="Q135" s="193"/>
      <c r="R135" s="194">
        <f>SUM(R136:R145)</f>
        <v>0</v>
      </c>
      <c r="S135" s="193"/>
      <c r="T135" s="195">
        <f>SUM(T136:T145)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6" t="s">
        <v>80</v>
      </c>
      <c r="AT135" s="197" t="s">
        <v>71</v>
      </c>
      <c r="AU135" s="197" t="s">
        <v>80</v>
      </c>
      <c r="AY135" s="196" t="s">
        <v>130</v>
      </c>
      <c r="BK135" s="198">
        <f>SUM(BK136:BK145)</f>
        <v>0</v>
      </c>
    </row>
    <row r="136" s="2" customFormat="1" ht="24.15" customHeight="1">
      <c r="A136" s="41"/>
      <c r="B136" s="42"/>
      <c r="C136" s="199" t="s">
        <v>168</v>
      </c>
      <c r="D136" s="199" t="s">
        <v>131</v>
      </c>
      <c r="E136" s="200" t="s">
        <v>859</v>
      </c>
      <c r="F136" s="201" t="s">
        <v>860</v>
      </c>
      <c r="G136" s="202" t="s">
        <v>254</v>
      </c>
      <c r="H136" s="203">
        <v>0.121</v>
      </c>
      <c r="I136" s="204"/>
      <c r="J136" s="205">
        <f>ROUND(I136*H136,2)</f>
        <v>0</v>
      </c>
      <c r="K136" s="201" t="s">
        <v>200</v>
      </c>
      <c r="L136" s="47"/>
      <c r="M136" s="206" t="s">
        <v>19</v>
      </c>
      <c r="N136" s="207" t="s">
        <v>43</v>
      </c>
      <c r="O136" s="87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0" t="s">
        <v>144</v>
      </c>
      <c r="AT136" s="210" t="s">
        <v>131</v>
      </c>
      <c r="AU136" s="210" t="s">
        <v>82</v>
      </c>
      <c r="AY136" s="20" t="s">
        <v>130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20" t="s">
        <v>80</v>
      </c>
      <c r="BK136" s="211">
        <f>ROUND(I136*H136,2)</f>
        <v>0</v>
      </c>
      <c r="BL136" s="20" t="s">
        <v>144</v>
      </c>
      <c r="BM136" s="210" t="s">
        <v>1192</v>
      </c>
    </row>
    <row r="137" s="2" customFormat="1">
      <c r="A137" s="41"/>
      <c r="B137" s="42"/>
      <c r="C137" s="43"/>
      <c r="D137" s="225" t="s">
        <v>202</v>
      </c>
      <c r="E137" s="43"/>
      <c r="F137" s="226" t="s">
        <v>862</v>
      </c>
      <c r="G137" s="43"/>
      <c r="H137" s="43"/>
      <c r="I137" s="227"/>
      <c r="J137" s="43"/>
      <c r="K137" s="43"/>
      <c r="L137" s="47"/>
      <c r="M137" s="228"/>
      <c r="N137" s="229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202</v>
      </c>
      <c r="AU137" s="20" t="s">
        <v>82</v>
      </c>
    </row>
    <row r="138" s="2" customFormat="1" ht="21.75" customHeight="1">
      <c r="A138" s="41"/>
      <c r="B138" s="42"/>
      <c r="C138" s="199" t="s">
        <v>172</v>
      </c>
      <c r="D138" s="199" t="s">
        <v>131</v>
      </c>
      <c r="E138" s="200" t="s">
        <v>257</v>
      </c>
      <c r="F138" s="201" t="s">
        <v>258</v>
      </c>
      <c r="G138" s="202" t="s">
        <v>254</v>
      </c>
      <c r="H138" s="203">
        <v>0.121</v>
      </c>
      <c r="I138" s="204"/>
      <c r="J138" s="205">
        <f>ROUND(I138*H138,2)</f>
        <v>0</v>
      </c>
      <c r="K138" s="201" t="s">
        <v>200</v>
      </c>
      <c r="L138" s="47"/>
      <c r="M138" s="206" t="s">
        <v>19</v>
      </c>
      <c r="N138" s="207" t="s">
        <v>43</v>
      </c>
      <c r="O138" s="87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0" t="s">
        <v>144</v>
      </c>
      <c r="AT138" s="210" t="s">
        <v>131</v>
      </c>
      <c r="AU138" s="210" t="s">
        <v>82</v>
      </c>
      <c r="AY138" s="20" t="s">
        <v>130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20" t="s">
        <v>80</v>
      </c>
      <c r="BK138" s="211">
        <f>ROUND(I138*H138,2)</f>
        <v>0</v>
      </c>
      <c r="BL138" s="20" t="s">
        <v>144</v>
      </c>
      <c r="BM138" s="210" t="s">
        <v>1193</v>
      </c>
    </row>
    <row r="139" s="2" customFormat="1">
      <c r="A139" s="41"/>
      <c r="B139" s="42"/>
      <c r="C139" s="43"/>
      <c r="D139" s="225" t="s">
        <v>202</v>
      </c>
      <c r="E139" s="43"/>
      <c r="F139" s="226" t="s">
        <v>260</v>
      </c>
      <c r="G139" s="43"/>
      <c r="H139" s="43"/>
      <c r="I139" s="227"/>
      <c r="J139" s="43"/>
      <c r="K139" s="43"/>
      <c r="L139" s="47"/>
      <c r="M139" s="228"/>
      <c r="N139" s="229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202</v>
      </c>
      <c r="AU139" s="20" t="s">
        <v>82</v>
      </c>
    </row>
    <row r="140" s="2" customFormat="1" ht="24.15" customHeight="1">
      <c r="A140" s="41"/>
      <c r="B140" s="42"/>
      <c r="C140" s="199" t="s">
        <v>8</v>
      </c>
      <c r="D140" s="199" t="s">
        <v>131</v>
      </c>
      <c r="E140" s="200" t="s">
        <v>261</v>
      </c>
      <c r="F140" s="201" t="s">
        <v>262</v>
      </c>
      <c r="G140" s="202" t="s">
        <v>254</v>
      </c>
      <c r="H140" s="203">
        <v>2.2989999999999999</v>
      </c>
      <c r="I140" s="204"/>
      <c r="J140" s="205">
        <f>ROUND(I140*H140,2)</f>
        <v>0</v>
      </c>
      <c r="K140" s="201" t="s">
        <v>200</v>
      </c>
      <c r="L140" s="47"/>
      <c r="M140" s="206" t="s">
        <v>19</v>
      </c>
      <c r="N140" s="207" t="s">
        <v>43</v>
      </c>
      <c r="O140" s="87"/>
      <c r="P140" s="208">
        <f>O140*H140</f>
        <v>0</v>
      </c>
      <c r="Q140" s="208">
        <v>0</v>
      </c>
      <c r="R140" s="208">
        <f>Q140*H140</f>
        <v>0</v>
      </c>
      <c r="S140" s="208">
        <v>0</v>
      </c>
      <c r="T140" s="20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0" t="s">
        <v>144</v>
      </c>
      <c r="AT140" s="210" t="s">
        <v>131</v>
      </c>
      <c r="AU140" s="210" t="s">
        <v>82</v>
      </c>
      <c r="AY140" s="20" t="s">
        <v>130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20" t="s">
        <v>80</v>
      </c>
      <c r="BK140" s="211">
        <f>ROUND(I140*H140,2)</f>
        <v>0</v>
      </c>
      <c r="BL140" s="20" t="s">
        <v>144</v>
      </c>
      <c r="BM140" s="210" t="s">
        <v>1194</v>
      </c>
    </row>
    <row r="141" s="2" customFormat="1">
      <c r="A141" s="41"/>
      <c r="B141" s="42"/>
      <c r="C141" s="43"/>
      <c r="D141" s="225" t="s">
        <v>202</v>
      </c>
      <c r="E141" s="43"/>
      <c r="F141" s="226" t="s">
        <v>264</v>
      </c>
      <c r="G141" s="43"/>
      <c r="H141" s="43"/>
      <c r="I141" s="227"/>
      <c r="J141" s="43"/>
      <c r="K141" s="43"/>
      <c r="L141" s="47"/>
      <c r="M141" s="228"/>
      <c r="N141" s="229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202</v>
      </c>
      <c r="AU141" s="20" t="s">
        <v>82</v>
      </c>
    </row>
    <row r="142" s="14" customFormat="1">
      <c r="A142" s="14"/>
      <c r="B142" s="241"/>
      <c r="C142" s="242"/>
      <c r="D142" s="232" t="s">
        <v>208</v>
      </c>
      <c r="E142" s="243" t="s">
        <v>19</v>
      </c>
      <c r="F142" s="244" t="s">
        <v>1195</v>
      </c>
      <c r="G142" s="242"/>
      <c r="H142" s="245">
        <v>2.2989999999999999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1" t="s">
        <v>208</v>
      </c>
      <c r="AU142" s="251" t="s">
        <v>82</v>
      </c>
      <c r="AV142" s="14" t="s">
        <v>82</v>
      </c>
      <c r="AW142" s="14" t="s">
        <v>33</v>
      </c>
      <c r="AX142" s="14" t="s">
        <v>72</v>
      </c>
      <c r="AY142" s="251" t="s">
        <v>130</v>
      </c>
    </row>
    <row r="143" s="15" customFormat="1">
      <c r="A143" s="15"/>
      <c r="B143" s="252"/>
      <c r="C143" s="253"/>
      <c r="D143" s="232" t="s">
        <v>208</v>
      </c>
      <c r="E143" s="254" t="s">
        <v>19</v>
      </c>
      <c r="F143" s="255" t="s">
        <v>212</v>
      </c>
      <c r="G143" s="253"/>
      <c r="H143" s="256">
        <v>2.2989999999999999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2" t="s">
        <v>208</v>
      </c>
      <c r="AU143" s="262" t="s">
        <v>82</v>
      </c>
      <c r="AV143" s="15" t="s">
        <v>144</v>
      </c>
      <c r="AW143" s="15" t="s">
        <v>33</v>
      </c>
      <c r="AX143" s="15" t="s">
        <v>80</v>
      </c>
      <c r="AY143" s="262" t="s">
        <v>130</v>
      </c>
    </row>
    <row r="144" s="2" customFormat="1" ht="24.15" customHeight="1">
      <c r="A144" s="41"/>
      <c r="B144" s="42"/>
      <c r="C144" s="199" t="s">
        <v>266</v>
      </c>
      <c r="D144" s="199" t="s">
        <v>131</v>
      </c>
      <c r="E144" s="200" t="s">
        <v>267</v>
      </c>
      <c r="F144" s="201" t="s">
        <v>268</v>
      </c>
      <c r="G144" s="202" t="s">
        <v>254</v>
      </c>
      <c r="H144" s="203">
        <v>0.121</v>
      </c>
      <c r="I144" s="204"/>
      <c r="J144" s="205">
        <f>ROUND(I144*H144,2)</f>
        <v>0</v>
      </c>
      <c r="K144" s="201" t="s">
        <v>200</v>
      </c>
      <c r="L144" s="47"/>
      <c r="M144" s="206" t="s">
        <v>19</v>
      </c>
      <c r="N144" s="207" t="s">
        <v>43</v>
      </c>
      <c r="O144" s="87"/>
      <c r="P144" s="208">
        <f>O144*H144</f>
        <v>0</v>
      </c>
      <c r="Q144" s="208">
        <v>0</v>
      </c>
      <c r="R144" s="208">
        <f>Q144*H144</f>
        <v>0</v>
      </c>
      <c r="S144" s="208">
        <v>0</v>
      </c>
      <c r="T144" s="209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0" t="s">
        <v>144</v>
      </c>
      <c r="AT144" s="210" t="s">
        <v>131</v>
      </c>
      <c r="AU144" s="210" t="s">
        <v>82</v>
      </c>
      <c r="AY144" s="20" t="s">
        <v>130</v>
      </c>
      <c r="BE144" s="211">
        <f>IF(N144="základní",J144,0)</f>
        <v>0</v>
      </c>
      <c r="BF144" s="211">
        <f>IF(N144="snížená",J144,0)</f>
        <v>0</v>
      </c>
      <c r="BG144" s="211">
        <f>IF(N144="zákl. přenesená",J144,0)</f>
        <v>0</v>
      </c>
      <c r="BH144" s="211">
        <f>IF(N144="sníž. přenesená",J144,0)</f>
        <v>0</v>
      </c>
      <c r="BI144" s="211">
        <f>IF(N144="nulová",J144,0)</f>
        <v>0</v>
      </c>
      <c r="BJ144" s="20" t="s">
        <v>80</v>
      </c>
      <c r="BK144" s="211">
        <f>ROUND(I144*H144,2)</f>
        <v>0</v>
      </c>
      <c r="BL144" s="20" t="s">
        <v>144</v>
      </c>
      <c r="BM144" s="210" t="s">
        <v>1196</v>
      </c>
    </row>
    <row r="145" s="2" customFormat="1">
      <c r="A145" s="41"/>
      <c r="B145" s="42"/>
      <c r="C145" s="43"/>
      <c r="D145" s="225" t="s">
        <v>202</v>
      </c>
      <c r="E145" s="43"/>
      <c r="F145" s="226" t="s">
        <v>270</v>
      </c>
      <c r="G145" s="43"/>
      <c r="H145" s="43"/>
      <c r="I145" s="227"/>
      <c r="J145" s="43"/>
      <c r="K145" s="43"/>
      <c r="L145" s="47"/>
      <c r="M145" s="228"/>
      <c r="N145" s="229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202</v>
      </c>
      <c r="AU145" s="20" t="s">
        <v>82</v>
      </c>
    </row>
    <row r="146" s="11" customFormat="1" ht="22.8" customHeight="1">
      <c r="A146" s="11"/>
      <c r="B146" s="185"/>
      <c r="C146" s="186"/>
      <c r="D146" s="187" t="s">
        <v>71</v>
      </c>
      <c r="E146" s="223" t="s">
        <v>271</v>
      </c>
      <c r="F146" s="223" t="s">
        <v>272</v>
      </c>
      <c r="G146" s="186"/>
      <c r="H146" s="186"/>
      <c r="I146" s="189"/>
      <c r="J146" s="224">
        <f>BK146</f>
        <v>0</v>
      </c>
      <c r="K146" s="186"/>
      <c r="L146" s="191"/>
      <c r="M146" s="192"/>
      <c r="N146" s="193"/>
      <c r="O146" s="193"/>
      <c r="P146" s="194">
        <f>SUM(P147:P148)</f>
        <v>0</v>
      </c>
      <c r="Q146" s="193"/>
      <c r="R146" s="194">
        <f>SUM(R147:R148)</f>
        <v>0</v>
      </c>
      <c r="S146" s="193"/>
      <c r="T146" s="195">
        <f>SUM(T147:T148)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6" t="s">
        <v>80</v>
      </c>
      <c r="AT146" s="197" t="s">
        <v>71</v>
      </c>
      <c r="AU146" s="197" t="s">
        <v>80</v>
      </c>
      <c r="AY146" s="196" t="s">
        <v>130</v>
      </c>
      <c r="BK146" s="198">
        <f>SUM(BK147:BK148)</f>
        <v>0</v>
      </c>
    </row>
    <row r="147" s="2" customFormat="1" ht="37.8" customHeight="1">
      <c r="A147" s="41"/>
      <c r="B147" s="42"/>
      <c r="C147" s="199" t="s">
        <v>273</v>
      </c>
      <c r="D147" s="199" t="s">
        <v>131</v>
      </c>
      <c r="E147" s="200" t="s">
        <v>684</v>
      </c>
      <c r="F147" s="201" t="s">
        <v>685</v>
      </c>
      <c r="G147" s="202" t="s">
        <v>254</v>
      </c>
      <c r="H147" s="203">
        <v>0.029999999999999999</v>
      </c>
      <c r="I147" s="204"/>
      <c r="J147" s="205">
        <f>ROUND(I147*H147,2)</f>
        <v>0</v>
      </c>
      <c r="K147" s="201" t="s">
        <v>200</v>
      </c>
      <c r="L147" s="47"/>
      <c r="M147" s="206" t="s">
        <v>19</v>
      </c>
      <c r="N147" s="207" t="s">
        <v>43</v>
      </c>
      <c r="O147" s="87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0" t="s">
        <v>144</v>
      </c>
      <c r="AT147" s="210" t="s">
        <v>131</v>
      </c>
      <c r="AU147" s="210" t="s">
        <v>82</v>
      </c>
      <c r="AY147" s="20" t="s">
        <v>130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20" t="s">
        <v>80</v>
      </c>
      <c r="BK147" s="211">
        <f>ROUND(I147*H147,2)</f>
        <v>0</v>
      </c>
      <c r="BL147" s="20" t="s">
        <v>144</v>
      </c>
      <c r="BM147" s="210" t="s">
        <v>1197</v>
      </c>
    </row>
    <row r="148" s="2" customFormat="1">
      <c r="A148" s="41"/>
      <c r="B148" s="42"/>
      <c r="C148" s="43"/>
      <c r="D148" s="225" t="s">
        <v>202</v>
      </c>
      <c r="E148" s="43"/>
      <c r="F148" s="226" t="s">
        <v>687</v>
      </c>
      <c r="G148" s="43"/>
      <c r="H148" s="43"/>
      <c r="I148" s="227"/>
      <c r="J148" s="43"/>
      <c r="K148" s="43"/>
      <c r="L148" s="47"/>
      <c r="M148" s="228"/>
      <c r="N148" s="22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202</v>
      </c>
      <c r="AU148" s="20" t="s">
        <v>82</v>
      </c>
    </row>
    <row r="149" s="11" customFormat="1" ht="25.92" customHeight="1">
      <c r="A149" s="11"/>
      <c r="B149" s="185"/>
      <c r="C149" s="186"/>
      <c r="D149" s="187" t="s">
        <v>71</v>
      </c>
      <c r="E149" s="188" t="s">
        <v>278</v>
      </c>
      <c r="F149" s="188" t="s">
        <v>279</v>
      </c>
      <c r="G149" s="186"/>
      <c r="H149" s="186"/>
      <c r="I149" s="189"/>
      <c r="J149" s="190">
        <f>BK149</f>
        <v>0</v>
      </c>
      <c r="K149" s="186"/>
      <c r="L149" s="191"/>
      <c r="M149" s="192"/>
      <c r="N149" s="193"/>
      <c r="O149" s="193"/>
      <c r="P149" s="194">
        <f>P150+P297+P361+P388+P407+P424</f>
        <v>0</v>
      </c>
      <c r="Q149" s="193"/>
      <c r="R149" s="194">
        <f>R150+R297+R361+R388+R407+R424</f>
        <v>1.8756074200000006</v>
      </c>
      <c r="S149" s="193"/>
      <c r="T149" s="195">
        <f>T150+T297+T361+T388+T407+T424</f>
        <v>0.1214459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196" t="s">
        <v>82</v>
      </c>
      <c r="AT149" s="197" t="s">
        <v>71</v>
      </c>
      <c r="AU149" s="197" t="s">
        <v>72</v>
      </c>
      <c r="AY149" s="196" t="s">
        <v>130</v>
      </c>
      <c r="BK149" s="198">
        <f>BK150+BK297+BK361+BK388+BK407+BK424</f>
        <v>0</v>
      </c>
    </row>
    <row r="150" s="11" customFormat="1" ht="22.8" customHeight="1">
      <c r="A150" s="11"/>
      <c r="B150" s="185"/>
      <c r="C150" s="186"/>
      <c r="D150" s="187" t="s">
        <v>71</v>
      </c>
      <c r="E150" s="223" t="s">
        <v>280</v>
      </c>
      <c r="F150" s="223" t="s">
        <v>281</v>
      </c>
      <c r="G150" s="186"/>
      <c r="H150" s="186"/>
      <c r="I150" s="189"/>
      <c r="J150" s="224">
        <f>BK150</f>
        <v>0</v>
      </c>
      <c r="K150" s="186"/>
      <c r="L150" s="191"/>
      <c r="M150" s="192"/>
      <c r="N150" s="193"/>
      <c r="O150" s="193"/>
      <c r="P150" s="194">
        <f>SUM(P151:P296)</f>
        <v>0</v>
      </c>
      <c r="Q150" s="193"/>
      <c r="R150" s="194">
        <f>SUM(R151:R296)</f>
        <v>1.0784264900000002</v>
      </c>
      <c r="S150" s="193"/>
      <c r="T150" s="195">
        <f>SUM(T151:T296)</f>
        <v>0.032973999999999996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6" t="s">
        <v>82</v>
      </c>
      <c r="AT150" s="197" t="s">
        <v>71</v>
      </c>
      <c r="AU150" s="197" t="s">
        <v>80</v>
      </c>
      <c r="AY150" s="196" t="s">
        <v>130</v>
      </c>
      <c r="BK150" s="198">
        <f>SUM(BK151:BK296)</f>
        <v>0</v>
      </c>
    </row>
    <row r="151" s="2" customFormat="1" ht="24.15" customHeight="1">
      <c r="A151" s="41"/>
      <c r="B151" s="42"/>
      <c r="C151" s="199" t="s">
        <v>282</v>
      </c>
      <c r="D151" s="199" t="s">
        <v>131</v>
      </c>
      <c r="E151" s="200" t="s">
        <v>283</v>
      </c>
      <c r="F151" s="201" t="s">
        <v>284</v>
      </c>
      <c r="G151" s="202" t="s">
        <v>199</v>
      </c>
      <c r="H151" s="203">
        <v>16.486999999999998</v>
      </c>
      <c r="I151" s="204"/>
      <c r="J151" s="205">
        <f>ROUND(I151*H151,2)</f>
        <v>0</v>
      </c>
      <c r="K151" s="201" t="s">
        <v>200</v>
      </c>
      <c r="L151" s="47"/>
      <c r="M151" s="206" t="s">
        <v>19</v>
      </c>
      <c r="N151" s="207" t="s">
        <v>43</v>
      </c>
      <c r="O151" s="87"/>
      <c r="P151" s="208">
        <f>O151*H151</f>
        <v>0</v>
      </c>
      <c r="Q151" s="208">
        <v>0</v>
      </c>
      <c r="R151" s="208">
        <f>Q151*H151</f>
        <v>0</v>
      </c>
      <c r="S151" s="208">
        <v>0.002</v>
      </c>
      <c r="T151" s="209">
        <f>S151*H151</f>
        <v>0.032973999999999996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0" t="s">
        <v>285</v>
      </c>
      <c r="AT151" s="210" t="s">
        <v>131</v>
      </c>
      <c r="AU151" s="210" t="s">
        <v>82</v>
      </c>
      <c r="AY151" s="20" t="s">
        <v>130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20" t="s">
        <v>80</v>
      </c>
      <c r="BK151" s="211">
        <f>ROUND(I151*H151,2)</f>
        <v>0</v>
      </c>
      <c r="BL151" s="20" t="s">
        <v>285</v>
      </c>
      <c r="BM151" s="210" t="s">
        <v>1198</v>
      </c>
    </row>
    <row r="152" s="2" customFormat="1">
      <c r="A152" s="41"/>
      <c r="B152" s="42"/>
      <c r="C152" s="43"/>
      <c r="D152" s="225" t="s">
        <v>202</v>
      </c>
      <c r="E152" s="43"/>
      <c r="F152" s="226" t="s">
        <v>287</v>
      </c>
      <c r="G152" s="43"/>
      <c r="H152" s="43"/>
      <c r="I152" s="227"/>
      <c r="J152" s="43"/>
      <c r="K152" s="43"/>
      <c r="L152" s="47"/>
      <c r="M152" s="228"/>
      <c r="N152" s="229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202</v>
      </c>
      <c r="AU152" s="20" t="s">
        <v>82</v>
      </c>
    </row>
    <row r="153" s="13" customFormat="1">
      <c r="A153" s="13"/>
      <c r="B153" s="230"/>
      <c r="C153" s="231"/>
      <c r="D153" s="232" t="s">
        <v>208</v>
      </c>
      <c r="E153" s="233" t="s">
        <v>19</v>
      </c>
      <c r="F153" s="234" t="s">
        <v>288</v>
      </c>
      <c r="G153" s="231"/>
      <c r="H153" s="233" t="s">
        <v>19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208</v>
      </c>
      <c r="AU153" s="240" t="s">
        <v>82</v>
      </c>
      <c r="AV153" s="13" t="s">
        <v>80</v>
      </c>
      <c r="AW153" s="13" t="s">
        <v>33</v>
      </c>
      <c r="AX153" s="13" t="s">
        <v>72</v>
      </c>
      <c r="AY153" s="240" t="s">
        <v>130</v>
      </c>
    </row>
    <row r="154" s="14" customFormat="1">
      <c r="A154" s="14"/>
      <c r="B154" s="241"/>
      <c r="C154" s="242"/>
      <c r="D154" s="232" t="s">
        <v>208</v>
      </c>
      <c r="E154" s="243" t="s">
        <v>19</v>
      </c>
      <c r="F154" s="244" t="s">
        <v>1199</v>
      </c>
      <c r="G154" s="242"/>
      <c r="H154" s="245">
        <v>16.486999999999998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1" t="s">
        <v>208</v>
      </c>
      <c r="AU154" s="251" t="s">
        <v>82</v>
      </c>
      <c r="AV154" s="14" t="s">
        <v>82</v>
      </c>
      <c r="AW154" s="14" t="s">
        <v>33</v>
      </c>
      <c r="AX154" s="14" t="s">
        <v>72</v>
      </c>
      <c r="AY154" s="251" t="s">
        <v>130</v>
      </c>
    </row>
    <row r="155" s="15" customFormat="1">
      <c r="A155" s="15"/>
      <c r="B155" s="252"/>
      <c r="C155" s="253"/>
      <c r="D155" s="232" t="s">
        <v>208</v>
      </c>
      <c r="E155" s="254" t="s">
        <v>19</v>
      </c>
      <c r="F155" s="255" t="s">
        <v>212</v>
      </c>
      <c r="G155" s="253"/>
      <c r="H155" s="256">
        <v>16.486999999999998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2" t="s">
        <v>208</v>
      </c>
      <c r="AU155" s="262" t="s">
        <v>82</v>
      </c>
      <c r="AV155" s="15" t="s">
        <v>144</v>
      </c>
      <c r="AW155" s="15" t="s">
        <v>33</v>
      </c>
      <c r="AX155" s="15" t="s">
        <v>80</v>
      </c>
      <c r="AY155" s="262" t="s">
        <v>130</v>
      </c>
    </row>
    <row r="156" s="2" customFormat="1" ht="21.75" customHeight="1">
      <c r="A156" s="41"/>
      <c r="B156" s="42"/>
      <c r="C156" s="199" t="s">
        <v>285</v>
      </c>
      <c r="D156" s="199" t="s">
        <v>131</v>
      </c>
      <c r="E156" s="200" t="s">
        <v>290</v>
      </c>
      <c r="F156" s="201" t="s">
        <v>291</v>
      </c>
      <c r="G156" s="202" t="s">
        <v>162</v>
      </c>
      <c r="H156" s="203">
        <v>1</v>
      </c>
      <c r="I156" s="204"/>
      <c r="J156" s="205">
        <f>ROUND(I156*H156,2)</f>
        <v>0</v>
      </c>
      <c r="K156" s="201" t="s">
        <v>200</v>
      </c>
      <c r="L156" s="47"/>
      <c r="M156" s="206" t="s">
        <v>19</v>
      </c>
      <c r="N156" s="207" t="s">
        <v>43</v>
      </c>
      <c r="O156" s="87"/>
      <c r="P156" s="208">
        <f>O156*H156</f>
        <v>0</v>
      </c>
      <c r="Q156" s="208">
        <v>0.00044999999999999999</v>
      </c>
      <c r="R156" s="208">
        <f>Q156*H156</f>
        <v>0.00044999999999999999</v>
      </c>
      <c r="S156" s="208">
        <v>0</v>
      </c>
      <c r="T156" s="20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0" t="s">
        <v>285</v>
      </c>
      <c r="AT156" s="210" t="s">
        <v>131</v>
      </c>
      <c r="AU156" s="210" t="s">
        <v>82</v>
      </c>
      <c r="AY156" s="20" t="s">
        <v>130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20" t="s">
        <v>80</v>
      </c>
      <c r="BK156" s="211">
        <f>ROUND(I156*H156,2)</f>
        <v>0</v>
      </c>
      <c r="BL156" s="20" t="s">
        <v>285</v>
      </c>
      <c r="BM156" s="210" t="s">
        <v>1200</v>
      </c>
    </row>
    <row r="157" s="2" customFormat="1">
      <c r="A157" s="41"/>
      <c r="B157" s="42"/>
      <c r="C157" s="43"/>
      <c r="D157" s="225" t="s">
        <v>202</v>
      </c>
      <c r="E157" s="43"/>
      <c r="F157" s="226" t="s">
        <v>293</v>
      </c>
      <c r="G157" s="43"/>
      <c r="H157" s="43"/>
      <c r="I157" s="227"/>
      <c r="J157" s="43"/>
      <c r="K157" s="43"/>
      <c r="L157" s="47"/>
      <c r="M157" s="228"/>
      <c r="N157" s="22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202</v>
      </c>
      <c r="AU157" s="20" t="s">
        <v>82</v>
      </c>
    </row>
    <row r="158" s="13" customFormat="1">
      <c r="A158" s="13"/>
      <c r="B158" s="230"/>
      <c r="C158" s="231"/>
      <c r="D158" s="232" t="s">
        <v>208</v>
      </c>
      <c r="E158" s="233" t="s">
        <v>19</v>
      </c>
      <c r="F158" s="234" t="s">
        <v>294</v>
      </c>
      <c r="G158" s="231"/>
      <c r="H158" s="233" t="s">
        <v>19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208</v>
      </c>
      <c r="AU158" s="240" t="s">
        <v>82</v>
      </c>
      <c r="AV158" s="13" t="s">
        <v>80</v>
      </c>
      <c r="AW158" s="13" t="s">
        <v>33</v>
      </c>
      <c r="AX158" s="13" t="s">
        <v>72</v>
      </c>
      <c r="AY158" s="240" t="s">
        <v>130</v>
      </c>
    </row>
    <row r="159" s="14" customFormat="1">
      <c r="A159" s="14"/>
      <c r="B159" s="241"/>
      <c r="C159" s="242"/>
      <c r="D159" s="232" t="s">
        <v>208</v>
      </c>
      <c r="E159" s="243" t="s">
        <v>19</v>
      </c>
      <c r="F159" s="244" t="s">
        <v>1019</v>
      </c>
      <c r="G159" s="242"/>
      <c r="H159" s="245">
        <v>1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1" t="s">
        <v>208</v>
      </c>
      <c r="AU159" s="251" t="s">
        <v>82</v>
      </c>
      <c r="AV159" s="14" t="s">
        <v>82</v>
      </c>
      <c r="AW159" s="14" t="s">
        <v>33</v>
      </c>
      <c r="AX159" s="14" t="s">
        <v>72</v>
      </c>
      <c r="AY159" s="251" t="s">
        <v>130</v>
      </c>
    </row>
    <row r="160" s="15" customFormat="1">
      <c r="A160" s="15"/>
      <c r="B160" s="252"/>
      <c r="C160" s="253"/>
      <c r="D160" s="232" t="s">
        <v>208</v>
      </c>
      <c r="E160" s="254" t="s">
        <v>19</v>
      </c>
      <c r="F160" s="255" t="s">
        <v>212</v>
      </c>
      <c r="G160" s="253"/>
      <c r="H160" s="256">
        <v>1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2" t="s">
        <v>208</v>
      </c>
      <c r="AU160" s="262" t="s">
        <v>82</v>
      </c>
      <c r="AV160" s="15" t="s">
        <v>144</v>
      </c>
      <c r="AW160" s="15" t="s">
        <v>33</v>
      </c>
      <c r="AX160" s="15" t="s">
        <v>80</v>
      </c>
      <c r="AY160" s="262" t="s">
        <v>130</v>
      </c>
    </row>
    <row r="161" s="2" customFormat="1" ht="24.15" customHeight="1">
      <c r="A161" s="41"/>
      <c r="B161" s="42"/>
      <c r="C161" s="199" t="s">
        <v>296</v>
      </c>
      <c r="D161" s="199" t="s">
        <v>131</v>
      </c>
      <c r="E161" s="200" t="s">
        <v>297</v>
      </c>
      <c r="F161" s="201" t="s">
        <v>298</v>
      </c>
      <c r="G161" s="202" t="s">
        <v>199</v>
      </c>
      <c r="H161" s="203">
        <v>64.619</v>
      </c>
      <c r="I161" s="204"/>
      <c r="J161" s="205">
        <f>ROUND(I161*H161,2)</f>
        <v>0</v>
      </c>
      <c r="K161" s="201" t="s">
        <v>200</v>
      </c>
      <c r="L161" s="47"/>
      <c r="M161" s="206" t="s">
        <v>19</v>
      </c>
      <c r="N161" s="207" t="s">
        <v>43</v>
      </c>
      <c r="O161" s="87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0" t="s">
        <v>285</v>
      </c>
      <c r="AT161" s="210" t="s">
        <v>131</v>
      </c>
      <c r="AU161" s="210" t="s">
        <v>82</v>
      </c>
      <c r="AY161" s="20" t="s">
        <v>130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20" t="s">
        <v>80</v>
      </c>
      <c r="BK161" s="211">
        <f>ROUND(I161*H161,2)</f>
        <v>0</v>
      </c>
      <c r="BL161" s="20" t="s">
        <v>285</v>
      </c>
      <c r="BM161" s="210" t="s">
        <v>1201</v>
      </c>
    </row>
    <row r="162" s="2" customFormat="1">
      <c r="A162" s="41"/>
      <c r="B162" s="42"/>
      <c r="C162" s="43"/>
      <c r="D162" s="225" t="s">
        <v>202</v>
      </c>
      <c r="E162" s="43"/>
      <c r="F162" s="226" t="s">
        <v>300</v>
      </c>
      <c r="G162" s="43"/>
      <c r="H162" s="43"/>
      <c r="I162" s="227"/>
      <c r="J162" s="43"/>
      <c r="K162" s="43"/>
      <c r="L162" s="47"/>
      <c r="M162" s="228"/>
      <c r="N162" s="22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202</v>
      </c>
      <c r="AU162" s="20" t="s">
        <v>82</v>
      </c>
    </row>
    <row r="163" s="13" customFormat="1">
      <c r="A163" s="13"/>
      <c r="B163" s="230"/>
      <c r="C163" s="231"/>
      <c r="D163" s="232" t="s">
        <v>208</v>
      </c>
      <c r="E163" s="233" t="s">
        <v>19</v>
      </c>
      <c r="F163" s="234" t="s">
        <v>294</v>
      </c>
      <c r="G163" s="231"/>
      <c r="H163" s="233" t="s">
        <v>19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208</v>
      </c>
      <c r="AU163" s="240" t="s">
        <v>82</v>
      </c>
      <c r="AV163" s="13" t="s">
        <v>80</v>
      </c>
      <c r="AW163" s="13" t="s">
        <v>33</v>
      </c>
      <c r="AX163" s="13" t="s">
        <v>72</v>
      </c>
      <c r="AY163" s="240" t="s">
        <v>130</v>
      </c>
    </row>
    <row r="164" s="14" customFormat="1">
      <c r="A164" s="14"/>
      <c r="B164" s="241"/>
      <c r="C164" s="242"/>
      <c r="D164" s="232" t="s">
        <v>208</v>
      </c>
      <c r="E164" s="243" t="s">
        <v>19</v>
      </c>
      <c r="F164" s="244" t="s">
        <v>1202</v>
      </c>
      <c r="G164" s="242"/>
      <c r="H164" s="245">
        <v>64.619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1" t="s">
        <v>208</v>
      </c>
      <c r="AU164" s="251" t="s">
        <v>82</v>
      </c>
      <c r="AV164" s="14" t="s">
        <v>82</v>
      </c>
      <c r="AW164" s="14" t="s">
        <v>33</v>
      </c>
      <c r="AX164" s="14" t="s">
        <v>72</v>
      </c>
      <c r="AY164" s="251" t="s">
        <v>130</v>
      </c>
    </row>
    <row r="165" s="15" customFormat="1">
      <c r="A165" s="15"/>
      <c r="B165" s="252"/>
      <c r="C165" s="253"/>
      <c r="D165" s="232" t="s">
        <v>208</v>
      </c>
      <c r="E165" s="254" t="s">
        <v>19</v>
      </c>
      <c r="F165" s="255" t="s">
        <v>212</v>
      </c>
      <c r="G165" s="253"/>
      <c r="H165" s="256">
        <v>64.619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2" t="s">
        <v>208</v>
      </c>
      <c r="AU165" s="262" t="s">
        <v>82</v>
      </c>
      <c r="AV165" s="15" t="s">
        <v>144</v>
      </c>
      <c r="AW165" s="15" t="s">
        <v>33</v>
      </c>
      <c r="AX165" s="15" t="s">
        <v>80</v>
      </c>
      <c r="AY165" s="262" t="s">
        <v>130</v>
      </c>
    </row>
    <row r="166" s="2" customFormat="1" ht="16.5" customHeight="1">
      <c r="A166" s="41"/>
      <c r="B166" s="42"/>
      <c r="C166" s="263" t="s">
        <v>302</v>
      </c>
      <c r="D166" s="263" t="s">
        <v>213</v>
      </c>
      <c r="E166" s="264" t="s">
        <v>303</v>
      </c>
      <c r="F166" s="265" t="s">
        <v>304</v>
      </c>
      <c r="G166" s="266" t="s">
        <v>305</v>
      </c>
      <c r="H166" s="267">
        <v>28.442</v>
      </c>
      <c r="I166" s="268"/>
      <c r="J166" s="269">
        <f>ROUND(I166*H166,2)</f>
        <v>0</v>
      </c>
      <c r="K166" s="265" t="s">
        <v>200</v>
      </c>
      <c r="L166" s="270"/>
      <c r="M166" s="271" t="s">
        <v>19</v>
      </c>
      <c r="N166" s="272" t="s">
        <v>43</v>
      </c>
      <c r="O166" s="87"/>
      <c r="P166" s="208">
        <f>O166*H166</f>
        <v>0</v>
      </c>
      <c r="Q166" s="208">
        <v>0.001</v>
      </c>
      <c r="R166" s="208">
        <f>Q166*H166</f>
        <v>0.028442000000000002</v>
      </c>
      <c r="S166" s="208">
        <v>0</v>
      </c>
      <c r="T166" s="209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0" t="s">
        <v>306</v>
      </c>
      <c r="AT166" s="210" t="s">
        <v>213</v>
      </c>
      <c r="AU166" s="210" t="s">
        <v>82</v>
      </c>
      <c r="AY166" s="20" t="s">
        <v>130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20" t="s">
        <v>80</v>
      </c>
      <c r="BK166" s="211">
        <f>ROUND(I166*H166,2)</f>
        <v>0</v>
      </c>
      <c r="BL166" s="20" t="s">
        <v>285</v>
      </c>
      <c r="BM166" s="210" t="s">
        <v>1203</v>
      </c>
    </row>
    <row r="167" s="13" customFormat="1">
      <c r="A167" s="13"/>
      <c r="B167" s="230"/>
      <c r="C167" s="231"/>
      <c r="D167" s="232" t="s">
        <v>208</v>
      </c>
      <c r="E167" s="233" t="s">
        <v>19</v>
      </c>
      <c r="F167" s="234" t="s">
        <v>217</v>
      </c>
      <c r="G167" s="231"/>
      <c r="H167" s="233" t="s">
        <v>19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208</v>
      </c>
      <c r="AU167" s="240" t="s">
        <v>82</v>
      </c>
      <c r="AV167" s="13" t="s">
        <v>80</v>
      </c>
      <c r="AW167" s="13" t="s">
        <v>33</v>
      </c>
      <c r="AX167" s="13" t="s">
        <v>72</v>
      </c>
      <c r="AY167" s="240" t="s">
        <v>130</v>
      </c>
    </row>
    <row r="168" s="14" customFormat="1">
      <c r="A168" s="14"/>
      <c r="B168" s="241"/>
      <c r="C168" s="242"/>
      <c r="D168" s="232" t="s">
        <v>208</v>
      </c>
      <c r="E168" s="243" t="s">
        <v>19</v>
      </c>
      <c r="F168" s="244" t="s">
        <v>1204</v>
      </c>
      <c r="G168" s="242"/>
      <c r="H168" s="245">
        <v>19.385999999999999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208</v>
      </c>
      <c r="AU168" s="251" t="s">
        <v>82</v>
      </c>
      <c r="AV168" s="14" t="s">
        <v>82</v>
      </c>
      <c r="AW168" s="14" t="s">
        <v>33</v>
      </c>
      <c r="AX168" s="14" t="s">
        <v>72</v>
      </c>
      <c r="AY168" s="251" t="s">
        <v>130</v>
      </c>
    </row>
    <row r="169" s="14" customFormat="1">
      <c r="A169" s="14"/>
      <c r="B169" s="241"/>
      <c r="C169" s="242"/>
      <c r="D169" s="232" t="s">
        <v>208</v>
      </c>
      <c r="E169" s="243" t="s">
        <v>19</v>
      </c>
      <c r="F169" s="244" t="s">
        <v>1205</v>
      </c>
      <c r="G169" s="242"/>
      <c r="H169" s="245">
        <v>6.4699999999999998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208</v>
      </c>
      <c r="AU169" s="251" t="s">
        <v>82</v>
      </c>
      <c r="AV169" s="14" t="s">
        <v>82</v>
      </c>
      <c r="AW169" s="14" t="s">
        <v>33</v>
      </c>
      <c r="AX169" s="14" t="s">
        <v>72</v>
      </c>
      <c r="AY169" s="251" t="s">
        <v>130</v>
      </c>
    </row>
    <row r="170" s="15" customFormat="1">
      <c r="A170" s="15"/>
      <c r="B170" s="252"/>
      <c r="C170" s="253"/>
      <c r="D170" s="232" t="s">
        <v>208</v>
      </c>
      <c r="E170" s="254" t="s">
        <v>19</v>
      </c>
      <c r="F170" s="255" t="s">
        <v>212</v>
      </c>
      <c r="G170" s="253"/>
      <c r="H170" s="256">
        <v>25.856000000000002</v>
      </c>
      <c r="I170" s="257"/>
      <c r="J170" s="253"/>
      <c r="K170" s="253"/>
      <c r="L170" s="258"/>
      <c r="M170" s="259"/>
      <c r="N170" s="260"/>
      <c r="O170" s="260"/>
      <c r="P170" s="260"/>
      <c r="Q170" s="260"/>
      <c r="R170" s="260"/>
      <c r="S170" s="260"/>
      <c r="T170" s="26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2" t="s">
        <v>208</v>
      </c>
      <c r="AU170" s="262" t="s">
        <v>82</v>
      </c>
      <c r="AV170" s="15" t="s">
        <v>144</v>
      </c>
      <c r="AW170" s="15" t="s">
        <v>33</v>
      </c>
      <c r="AX170" s="15" t="s">
        <v>80</v>
      </c>
      <c r="AY170" s="262" t="s">
        <v>130</v>
      </c>
    </row>
    <row r="171" s="14" customFormat="1">
      <c r="A171" s="14"/>
      <c r="B171" s="241"/>
      <c r="C171" s="242"/>
      <c r="D171" s="232" t="s">
        <v>208</v>
      </c>
      <c r="E171" s="242"/>
      <c r="F171" s="244" t="s">
        <v>1206</v>
      </c>
      <c r="G171" s="242"/>
      <c r="H171" s="245">
        <v>28.442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1" t="s">
        <v>208</v>
      </c>
      <c r="AU171" s="251" t="s">
        <v>82</v>
      </c>
      <c r="AV171" s="14" t="s">
        <v>82</v>
      </c>
      <c r="AW171" s="14" t="s">
        <v>4</v>
      </c>
      <c r="AX171" s="14" t="s">
        <v>80</v>
      </c>
      <c r="AY171" s="251" t="s">
        <v>130</v>
      </c>
    </row>
    <row r="172" s="2" customFormat="1" ht="16.5" customHeight="1">
      <c r="A172" s="41"/>
      <c r="B172" s="42"/>
      <c r="C172" s="199" t="s">
        <v>311</v>
      </c>
      <c r="D172" s="199" t="s">
        <v>131</v>
      </c>
      <c r="E172" s="200" t="s">
        <v>312</v>
      </c>
      <c r="F172" s="201" t="s">
        <v>313</v>
      </c>
      <c r="G172" s="202" t="s">
        <v>199</v>
      </c>
      <c r="H172" s="203">
        <v>67.849999999999994</v>
      </c>
      <c r="I172" s="204"/>
      <c r="J172" s="205">
        <f>ROUND(I172*H172,2)</f>
        <v>0</v>
      </c>
      <c r="K172" s="201" t="s">
        <v>200</v>
      </c>
      <c r="L172" s="47"/>
      <c r="M172" s="206" t="s">
        <v>19</v>
      </c>
      <c r="N172" s="207" t="s">
        <v>43</v>
      </c>
      <c r="O172" s="87"/>
      <c r="P172" s="208">
        <f>O172*H172</f>
        <v>0</v>
      </c>
      <c r="Q172" s="208">
        <v>0.00088000000000000003</v>
      </c>
      <c r="R172" s="208">
        <f>Q172*H172</f>
        <v>0.059707999999999997</v>
      </c>
      <c r="S172" s="208">
        <v>0</v>
      </c>
      <c r="T172" s="209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0" t="s">
        <v>285</v>
      </c>
      <c r="AT172" s="210" t="s">
        <v>131</v>
      </c>
      <c r="AU172" s="210" t="s">
        <v>82</v>
      </c>
      <c r="AY172" s="20" t="s">
        <v>130</v>
      </c>
      <c r="BE172" s="211">
        <f>IF(N172="základní",J172,0)</f>
        <v>0</v>
      </c>
      <c r="BF172" s="211">
        <f>IF(N172="snížená",J172,0)</f>
        <v>0</v>
      </c>
      <c r="BG172" s="211">
        <f>IF(N172="zákl. přenesená",J172,0)</f>
        <v>0</v>
      </c>
      <c r="BH172" s="211">
        <f>IF(N172="sníž. přenesená",J172,0)</f>
        <v>0</v>
      </c>
      <c r="BI172" s="211">
        <f>IF(N172="nulová",J172,0)</f>
        <v>0</v>
      </c>
      <c r="BJ172" s="20" t="s">
        <v>80</v>
      </c>
      <c r="BK172" s="211">
        <f>ROUND(I172*H172,2)</f>
        <v>0</v>
      </c>
      <c r="BL172" s="20" t="s">
        <v>285</v>
      </c>
      <c r="BM172" s="210" t="s">
        <v>1207</v>
      </c>
    </row>
    <row r="173" s="2" customFormat="1">
      <c r="A173" s="41"/>
      <c r="B173" s="42"/>
      <c r="C173" s="43"/>
      <c r="D173" s="225" t="s">
        <v>202</v>
      </c>
      <c r="E173" s="43"/>
      <c r="F173" s="226" t="s">
        <v>315</v>
      </c>
      <c r="G173" s="43"/>
      <c r="H173" s="43"/>
      <c r="I173" s="227"/>
      <c r="J173" s="43"/>
      <c r="K173" s="43"/>
      <c r="L173" s="47"/>
      <c r="M173" s="228"/>
      <c r="N173" s="229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202</v>
      </c>
      <c r="AU173" s="20" t="s">
        <v>82</v>
      </c>
    </row>
    <row r="174" s="13" customFormat="1">
      <c r="A174" s="13"/>
      <c r="B174" s="230"/>
      <c r="C174" s="231"/>
      <c r="D174" s="232" t="s">
        <v>208</v>
      </c>
      <c r="E174" s="233" t="s">
        <v>19</v>
      </c>
      <c r="F174" s="234" t="s">
        <v>294</v>
      </c>
      <c r="G174" s="231"/>
      <c r="H174" s="233" t="s">
        <v>19</v>
      </c>
      <c r="I174" s="235"/>
      <c r="J174" s="231"/>
      <c r="K174" s="231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208</v>
      </c>
      <c r="AU174" s="240" t="s">
        <v>82</v>
      </c>
      <c r="AV174" s="13" t="s">
        <v>80</v>
      </c>
      <c r="AW174" s="13" t="s">
        <v>33</v>
      </c>
      <c r="AX174" s="13" t="s">
        <v>72</v>
      </c>
      <c r="AY174" s="240" t="s">
        <v>130</v>
      </c>
    </row>
    <row r="175" s="14" customFormat="1">
      <c r="A175" s="14"/>
      <c r="B175" s="241"/>
      <c r="C175" s="242"/>
      <c r="D175" s="232" t="s">
        <v>208</v>
      </c>
      <c r="E175" s="243" t="s">
        <v>19</v>
      </c>
      <c r="F175" s="244" t="s">
        <v>1202</v>
      </c>
      <c r="G175" s="242"/>
      <c r="H175" s="245">
        <v>64.619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1" t="s">
        <v>208</v>
      </c>
      <c r="AU175" s="251" t="s">
        <v>82</v>
      </c>
      <c r="AV175" s="14" t="s">
        <v>82</v>
      </c>
      <c r="AW175" s="14" t="s">
        <v>33</v>
      </c>
      <c r="AX175" s="14" t="s">
        <v>72</v>
      </c>
      <c r="AY175" s="251" t="s">
        <v>130</v>
      </c>
    </row>
    <row r="176" s="13" customFormat="1">
      <c r="A176" s="13"/>
      <c r="B176" s="230"/>
      <c r="C176" s="231"/>
      <c r="D176" s="232" t="s">
        <v>208</v>
      </c>
      <c r="E176" s="233" t="s">
        <v>19</v>
      </c>
      <c r="F176" s="234" t="s">
        <v>316</v>
      </c>
      <c r="G176" s="231"/>
      <c r="H176" s="233" t="s">
        <v>19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208</v>
      </c>
      <c r="AU176" s="240" t="s">
        <v>82</v>
      </c>
      <c r="AV176" s="13" t="s">
        <v>80</v>
      </c>
      <c r="AW176" s="13" t="s">
        <v>33</v>
      </c>
      <c r="AX176" s="13" t="s">
        <v>72</v>
      </c>
      <c r="AY176" s="240" t="s">
        <v>130</v>
      </c>
    </row>
    <row r="177" s="13" customFormat="1">
      <c r="A177" s="13"/>
      <c r="B177" s="230"/>
      <c r="C177" s="231"/>
      <c r="D177" s="232" t="s">
        <v>208</v>
      </c>
      <c r="E177" s="233" t="s">
        <v>19</v>
      </c>
      <c r="F177" s="234" t="s">
        <v>294</v>
      </c>
      <c r="G177" s="231"/>
      <c r="H177" s="233" t="s">
        <v>19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208</v>
      </c>
      <c r="AU177" s="240" t="s">
        <v>82</v>
      </c>
      <c r="AV177" s="13" t="s">
        <v>80</v>
      </c>
      <c r="AW177" s="13" t="s">
        <v>33</v>
      </c>
      <c r="AX177" s="13" t="s">
        <v>72</v>
      </c>
      <c r="AY177" s="240" t="s">
        <v>130</v>
      </c>
    </row>
    <row r="178" s="14" customFormat="1">
      <c r="A178" s="14"/>
      <c r="B178" s="241"/>
      <c r="C178" s="242"/>
      <c r="D178" s="232" t="s">
        <v>208</v>
      </c>
      <c r="E178" s="243" t="s">
        <v>19</v>
      </c>
      <c r="F178" s="244" t="s">
        <v>1208</v>
      </c>
      <c r="G178" s="242"/>
      <c r="H178" s="245">
        <v>3.2309999999999999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208</v>
      </c>
      <c r="AU178" s="251" t="s">
        <v>82</v>
      </c>
      <c r="AV178" s="14" t="s">
        <v>82</v>
      </c>
      <c r="AW178" s="14" t="s">
        <v>33</v>
      </c>
      <c r="AX178" s="14" t="s">
        <v>72</v>
      </c>
      <c r="AY178" s="251" t="s">
        <v>130</v>
      </c>
    </row>
    <row r="179" s="15" customFormat="1">
      <c r="A179" s="15"/>
      <c r="B179" s="252"/>
      <c r="C179" s="253"/>
      <c r="D179" s="232" t="s">
        <v>208</v>
      </c>
      <c r="E179" s="254" t="s">
        <v>19</v>
      </c>
      <c r="F179" s="255" t="s">
        <v>212</v>
      </c>
      <c r="G179" s="253"/>
      <c r="H179" s="256">
        <v>67.849999999999994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2" t="s">
        <v>208</v>
      </c>
      <c r="AU179" s="262" t="s">
        <v>82</v>
      </c>
      <c r="AV179" s="15" t="s">
        <v>144</v>
      </c>
      <c r="AW179" s="15" t="s">
        <v>33</v>
      </c>
      <c r="AX179" s="15" t="s">
        <v>80</v>
      </c>
      <c r="AY179" s="262" t="s">
        <v>130</v>
      </c>
    </row>
    <row r="180" s="2" customFormat="1" ht="24.15" customHeight="1">
      <c r="A180" s="41"/>
      <c r="B180" s="42"/>
      <c r="C180" s="263" t="s">
        <v>318</v>
      </c>
      <c r="D180" s="263" t="s">
        <v>213</v>
      </c>
      <c r="E180" s="264" t="s">
        <v>319</v>
      </c>
      <c r="F180" s="265" t="s">
        <v>320</v>
      </c>
      <c r="G180" s="266" t="s">
        <v>199</v>
      </c>
      <c r="H180" s="267">
        <v>99.457999999999998</v>
      </c>
      <c r="I180" s="268"/>
      <c r="J180" s="269">
        <f>ROUND(I180*H180,2)</f>
        <v>0</v>
      </c>
      <c r="K180" s="265" t="s">
        <v>200</v>
      </c>
      <c r="L180" s="270"/>
      <c r="M180" s="271" t="s">
        <v>19</v>
      </c>
      <c r="N180" s="272" t="s">
        <v>43</v>
      </c>
      <c r="O180" s="87"/>
      <c r="P180" s="208">
        <f>O180*H180</f>
        <v>0</v>
      </c>
      <c r="Q180" s="208">
        <v>0.0054000000000000003</v>
      </c>
      <c r="R180" s="208">
        <f>Q180*H180</f>
        <v>0.53707320000000003</v>
      </c>
      <c r="S180" s="208">
        <v>0</v>
      </c>
      <c r="T180" s="209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0" t="s">
        <v>306</v>
      </c>
      <c r="AT180" s="210" t="s">
        <v>213</v>
      </c>
      <c r="AU180" s="210" t="s">
        <v>82</v>
      </c>
      <c r="AY180" s="20" t="s">
        <v>130</v>
      </c>
      <c r="BE180" s="211">
        <f>IF(N180="základní",J180,0)</f>
        <v>0</v>
      </c>
      <c r="BF180" s="211">
        <f>IF(N180="snížená",J180,0)</f>
        <v>0</v>
      </c>
      <c r="BG180" s="211">
        <f>IF(N180="zákl. přenesená",J180,0)</f>
        <v>0</v>
      </c>
      <c r="BH180" s="211">
        <f>IF(N180="sníž. přenesená",J180,0)</f>
        <v>0</v>
      </c>
      <c r="BI180" s="211">
        <f>IF(N180="nulová",J180,0)</f>
        <v>0</v>
      </c>
      <c r="BJ180" s="20" t="s">
        <v>80</v>
      </c>
      <c r="BK180" s="211">
        <f>ROUND(I180*H180,2)</f>
        <v>0</v>
      </c>
      <c r="BL180" s="20" t="s">
        <v>285</v>
      </c>
      <c r="BM180" s="210" t="s">
        <v>1209</v>
      </c>
    </row>
    <row r="181" s="13" customFormat="1">
      <c r="A181" s="13"/>
      <c r="B181" s="230"/>
      <c r="C181" s="231"/>
      <c r="D181" s="232" t="s">
        <v>208</v>
      </c>
      <c r="E181" s="233" t="s">
        <v>19</v>
      </c>
      <c r="F181" s="234" t="s">
        <v>217</v>
      </c>
      <c r="G181" s="231"/>
      <c r="H181" s="233" t="s">
        <v>19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208</v>
      </c>
      <c r="AU181" s="240" t="s">
        <v>82</v>
      </c>
      <c r="AV181" s="13" t="s">
        <v>80</v>
      </c>
      <c r="AW181" s="13" t="s">
        <v>33</v>
      </c>
      <c r="AX181" s="13" t="s">
        <v>72</v>
      </c>
      <c r="AY181" s="240" t="s">
        <v>130</v>
      </c>
    </row>
    <row r="182" s="14" customFormat="1">
      <c r="A182" s="14"/>
      <c r="B182" s="241"/>
      <c r="C182" s="242"/>
      <c r="D182" s="232" t="s">
        <v>208</v>
      </c>
      <c r="E182" s="243" t="s">
        <v>19</v>
      </c>
      <c r="F182" s="244" t="s">
        <v>1210</v>
      </c>
      <c r="G182" s="242"/>
      <c r="H182" s="245">
        <v>67.849999999999994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1" t="s">
        <v>208</v>
      </c>
      <c r="AU182" s="251" t="s">
        <v>82</v>
      </c>
      <c r="AV182" s="14" t="s">
        <v>82</v>
      </c>
      <c r="AW182" s="14" t="s">
        <v>33</v>
      </c>
      <c r="AX182" s="14" t="s">
        <v>72</v>
      </c>
      <c r="AY182" s="251" t="s">
        <v>130</v>
      </c>
    </row>
    <row r="183" s="14" customFormat="1">
      <c r="A183" s="14"/>
      <c r="B183" s="241"/>
      <c r="C183" s="242"/>
      <c r="D183" s="232" t="s">
        <v>208</v>
      </c>
      <c r="E183" s="243" t="s">
        <v>19</v>
      </c>
      <c r="F183" s="244" t="s">
        <v>1211</v>
      </c>
      <c r="G183" s="242"/>
      <c r="H183" s="245">
        <v>21.565999999999999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1" t="s">
        <v>208</v>
      </c>
      <c r="AU183" s="251" t="s">
        <v>82</v>
      </c>
      <c r="AV183" s="14" t="s">
        <v>82</v>
      </c>
      <c r="AW183" s="14" t="s">
        <v>33</v>
      </c>
      <c r="AX183" s="14" t="s">
        <v>72</v>
      </c>
      <c r="AY183" s="251" t="s">
        <v>130</v>
      </c>
    </row>
    <row r="184" s="14" customFormat="1">
      <c r="A184" s="14"/>
      <c r="B184" s="241"/>
      <c r="C184" s="242"/>
      <c r="D184" s="232" t="s">
        <v>208</v>
      </c>
      <c r="E184" s="243" t="s">
        <v>19</v>
      </c>
      <c r="F184" s="244" t="s">
        <v>1031</v>
      </c>
      <c r="G184" s="242"/>
      <c r="H184" s="245">
        <v>1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208</v>
      </c>
      <c r="AU184" s="251" t="s">
        <v>82</v>
      </c>
      <c r="AV184" s="14" t="s">
        <v>82</v>
      </c>
      <c r="AW184" s="14" t="s">
        <v>33</v>
      </c>
      <c r="AX184" s="14" t="s">
        <v>72</v>
      </c>
      <c r="AY184" s="251" t="s">
        <v>130</v>
      </c>
    </row>
    <row r="185" s="15" customFormat="1">
      <c r="A185" s="15"/>
      <c r="B185" s="252"/>
      <c r="C185" s="253"/>
      <c r="D185" s="232" t="s">
        <v>208</v>
      </c>
      <c r="E185" s="254" t="s">
        <v>19</v>
      </c>
      <c r="F185" s="255" t="s">
        <v>212</v>
      </c>
      <c r="G185" s="253"/>
      <c r="H185" s="256">
        <v>90.415999999999997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2" t="s">
        <v>208</v>
      </c>
      <c r="AU185" s="262" t="s">
        <v>82</v>
      </c>
      <c r="AV185" s="15" t="s">
        <v>144</v>
      </c>
      <c r="AW185" s="15" t="s">
        <v>33</v>
      </c>
      <c r="AX185" s="15" t="s">
        <v>80</v>
      </c>
      <c r="AY185" s="262" t="s">
        <v>130</v>
      </c>
    </row>
    <row r="186" s="14" customFormat="1">
      <c r="A186" s="14"/>
      <c r="B186" s="241"/>
      <c r="C186" s="242"/>
      <c r="D186" s="232" t="s">
        <v>208</v>
      </c>
      <c r="E186" s="242"/>
      <c r="F186" s="244" t="s">
        <v>1212</v>
      </c>
      <c r="G186" s="242"/>
      <c r="H186" s="245">
        <v>99.457999999999998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1" t="s">
        <v>208</v>
      </c>
      <c r="AU186" s="251" t="s">
        <v>82</v>
      </c>
      <c r="AV186" s="14" t="s">
        <v>82</v>
      </c>
      <c r="AW186" s="14" t="s">
        <v>4</v>
      </c>
      <c r="AX186" s="14" t="s">
        <v>80</v>
      </c>
      <c r="AY186" s="251" t="s">
        <v>130</v>
      </c>
    </row>
    <row r="187" s="2" customFormat="1" ht="33" customHeight="1">
      <c r="A187" s="41"/>
      <c r="B187" s="42"/>
      <c r="C187" s="199" t="s">
        <v>7</v>
      </c>
      <c r="D187" s="199" t="s">
        <v>131</v>
      </c>
      <c r="E187" s="200" t="s">
        <v>705</v>
      </c>
      <c r="F187" s="201" t="s">
        <v>706</v>
      </c>
      <c r="G187" s="202" t="s">
        <v>162</v>
      </c>
      <c r="H187" s="203">
        <v>1</v>
      </c>
      <c r="I187" s="204"/>
      <c r="J187" s="205">
        <f>ROUND(I187*H187,2)</f>
        <v>0</v>
      </c>
      <c r="K187" s="201" t="s">
        <v>200</v>
      </c>
      <c r="L187" s="47"/>
      <c r="M187" s="206" t="s">
        <v>19</v>
      </c>
      <c r="N187" s="207" t="s">
        <v>43</v>
      </c>
      <c r="O187" s="87"/>
      <c r="P187" s="208">
        <f>O187*H187</f>
        <v>0</v>
      </c>
      <c r="Q187" s="208">
        <v>0.00108</v>
      </c>
      <c r="R187" s="208">
        <f>Q187*H187</f>
        <v>0.00108</v>
      </c>
      <c r="S187" s="208">
        <v>0</v>
      </c>
      <c r="T187" s="209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0" t="s">
        <v>285</v>
      </c>
      <c r="AT187" s="210" t="s">
        <v>131</v>
      </c>
      <c r="AU187" s="210" t="s">
        <v>82</v>
      </c>
      <c r="AY187" s="20" t="s">
        <v>130</v>
      </c>
      <c r="BE187" s="211">
        <f>IF(N187="základní",J187,0)</f>
        <v>0</v>
      </c>
      <c r="BF187" s="211">
        <f>IF(N187="snížená",J187,0)</f>
        <v>0</v>
      </c>
      <c r="BG187" s="211">
        <f>IF(N187="zákl. přenesená",J187,0)</f>
        <v>0</v>
      </c>
      <c r="BH187" s="211">
        <f>IF(N187="sníž. přenesená",J187,0)</f>
        <v>0</v>
      </c>
      <c r="BI187" s="211">
        <f>IF(N187="nulová",J187,0)</f>
        <v>0</v>
      </c>
      <c r="BJ187" s="20" t="s">
        <v>80</v>
      </c>
      <c r="BK187" s="211">
        <f>ROUND(I187*H187,2)</f>
        <v>0</v>
      </c>
      <c r="BL187" s="20" t="s">
        <v>285</v>
      </c>
      <c r="BM187" s="210" t="s">
        <v>1213</v>
      </c>
    </row>
    <row r="188" s="2" customFormat="1">
      <c r="A188" s="41"/>
      <c r="B188" s="42"/>
      <c r="C188" s="43"/>
      <c r="D188" s="225" t="s">
        <v>202</v>
      </c>
      <c r="E188" s="43"/>
      <c r="F188" s="226" t="s">
        <v>708</v>
      </c>
      <c r="G188" s="43"/>
      <c r="H188" s="43"/>
      <c r="I188" s="227"/>
      <c r="J188" s="43"/>
      <c r="K188" s="43"/>
      <c r="L188" s="47"/>
      <c r="M188" s="228"/>
      <c r="N188" s="229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202</v>
      </c>
      <c r="AU188" s="20" t="s">
        <v>82</v>
      </c>
    </row>
    <row r="189" s="13" customFormat="1">
      <c r="A189" s="13"/>
      <c r="B189" s="230"/>
      <c r="C189" s="231"/>
      <c r="D189" s="232" t="s">
        <v>208</v>
      </c>
      <c r="E189" s="233" t="s">
        <v>19</v>
      </c>
      <c r="F189" s="234" t="s">
        <v>294</v>
      </c>
      <c r="G189" s="231"/>
      <c r="H189" s="233" t="s">
        <v>19</v>
      </c>
      <c r="I189" s="235"/>
      <c r="J189" s="231"/>
      <c r="K189" s="231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208</v>
      </c>
      <c r="AU189" s="240" t="s">
        <v>82</v>
      </c>
      <c r="AV189" s="13" t="s">
        <v>80</v>
      </c>
      <c r="AW189" s="13" t="s">
        <v>33</v>
      </c>
      <c r="AX189" s="13" t="s">
        <v>72</v>
      </c>
      <c r="AY189" s="240" t="s">
        <v>130</v>
      </c>
    </row>
    <row r="190" s="14" customFormat="1">
      <c r="A190" s="14"/>
      <c r="B190" s="241"/>
      <c r="C190" s="242"/>
      <c r="D190" s="232" t="s">
        <v>208</v>
      </c>
      <c r="E190" s="243" t="s">
        <v>19</v>
      </c>
      <c r="F190" s="244" t="s">
        <v>883</v>
      </c>
      <c r="G190" s="242"/>
      <c r="H190" s="245">
        <v>1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1" t="s">
        <v>208</v>
      </c>
      <c r="AU190" s="251" t="s">
        <v>82</v>
      </c>
      <c r="AV190" s="14" t="s">
        <v>82</v>
      </c>
      <c r="AW190" s="14" t="s">
        <v>33</v>
      </c>
      <c r="AX190" s="14" t="s">
        <v>72</v>
      </c>
      <c r="AY190" s="251" t="s">
        <v>130</v>
      </c>
    </row>
    <row r="191" s="15" customFormat="1">
      <c r="A191" s="15"/>
      <c r="B191" s="252"/>
      <c r="C191" s="253"/>
      <c r="D191" s="232" t="s">
        <v>208</v>
      </c>
      <c r="E191" s="254" t="s">
        <v>19</v>
      </c>
      <c r="F191" s="255" t="s">
        <v>212</v>
      </c>
      <c r="G191" s="253"/>
      <c r="H191" s="256">
        <v>1</v>
      </c>
      <c r="I191" s="257"/>
      <c r="J191" s="253"/>
      <c r="K191" s="253"/>
      <c r="L191" s="258"/>
      <c r="M191" s="259"/>
      <c r="N191" s="260"/>
      <c r="O191" s="260"/>
      <c r="P191" s="260"/>
      <c r="Q191" s="260"/>
      <c r="R191" s="260"/>
      <c r="S191" s="260"/>
      <c r="T191" s="261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2" t="s">
        <v>208</v>
      </c>
      <c r="AU191" s="262" t="s">
        <v>82</v>
      </c>
      <c r="AV191" s="15" t="s">
        <v>144</v>
      </c>
      <c r="AW191" s="15" t="s">
        <v>33</v>
      </c>
      <c r="AX191" s="15" t="s">
        <v>80</v>
      </c>
      <c r="AY191" s="262" t="s">
        <v>130</v>
      </c>
    </row>
    <row r="192" s="2" customFormat="1" ht="16.5" customHeight="1">
      <c r="A192" s="41"/>
      <c r="B192" s="42"/>
      <c r="C192" s="263" t="s">
        <v>334</v>
      </c>
      <c r="D192" s="263" t="s">
        <v>213</v>
      </c>
      <c r="E192" s="264" t="s">
        <v>710</v>
      </c>
      <c r="F192" s="265" t="s">
        <v>711</v>
      </c>
      <c r="G192" s="266" t="s">
        <v>162</v>
      </c>
      <c r="H192" s="267">
        <v>1</v>
      </c>
      <c r="I192" s="268"/>
      <c r="J192" s="269">
        <f>ROUND(I192*H192,2)</f>
        <v>0</v>
      </c>
      <c r="K192" s="265" t="s">
        <v>200</v>
      </c>
      <c r="L192" s="270"/>
      <c r="M192" s="271" t="s">
        <v>19</v>
      </c>
      <c r="N192" s="272" t="s">
        <v>43</v>
      </c>
      <c r="O192" s="87"/>
      <c r="P192" s="208">
        <f>O192*H192</f>
        <v>0</v>
      </c>
      <c r="Q192" s="208">
        <v>0.0030000000000000001</v>
      </c>
      <c r="R192" s="208">
        <f>Q192*H192</f>
        <v>0.0030000000000000001</v>
      </c>
      <c r="S192" s="208">
        <v>0</v>
      </c>
      <c r="T192" s="209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0" t="s">
        <v>306</v>
      </c>
      <c r="AT192" s="210" t="s">
        <v>213</v>
      </c>
      <c r="AU192" s="210" t="s">
        <v>82</v>
      </c>
      <c r="AY192" s="20" t="s">
        <v>130</v>
      </c>
      <c r="BE192" s="211">
        <f>IF(N192="základní",J192,0)</f>
        <v>0</v>
      </c>
      <c r="BF192" s="211">
        <f>IF(N192="snížená",J192,0)</f>
        <v>0</v>
      </c>
      <c r="BG192" s="211">
        <f>IF(N192="zákl. přenesená",J192,0)</f>
        <v>0</v>
      </c>
      <c r="BH192" s="211">
        <f>IF(N192="sníž. přenesená",J192,0)</f>
        <v>0</v>
      </c>
      <c r="BI192" s="211">
        <f>IF(N192="nulová",J192,0)</f>
        <v>0</v>
      </c>
      <c r="BJ192" s="20" t="s">
        <v>80</v>
      </c>
      <c r="BK192" s="211">
        <f>ROUND(I192*H192,2)</f>
        <v>0</v>
      </c>
      <c r="BL192" s="20" t="s">
        <v>285</v>
      </c>
      <c r="BM192" s="210" t="s">
        <v>1214</v>
      </c>
    </row>
    <row r="193" s="13" customFormat="1">
      <c r="A193" s="13"/>
      <c r="B193" s="230"/>
      <c r="C193" s="231"/>
      <c r="D193" s="232" t="s">
        <v>208</v>
      </c>
      <c r="E193" s="233" t="s">
        <v>19</v>
      </c>
      <c r="F193" s="234" t="s">
        <v>217</v>
      </c>
      <c r="G193" s="231"/>
      <c r="H193" s="233" t="s">
        <v>19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208</v>
      </c>
      <c r="AU193" s="240" t="s">
        <v>82</v>
      </c>
      <c r="AV193" s="13" t="s">
        <v>80</v>
      </c>
      <c r="AW193" s="13" t="s">
        <v>33</v>
      </c>
      <c r="AX193" s="13" t="s">
        <v>72</v>
      </c>
      <c r="AY193" s="240" t="s">
        <v>130</v>
      </c>
    </row>
    <row r="194" s="13" customFormat="1">
      <c r="A194" s="13"/>
      <c r="B194" s="230"/>
      <c r="C194" s="231"/>
      <c r="D194" s="232" t="s">
        <v>208</v>
      </c>
      <c r="E194" s="233" t="s">
        <v>19</v>
      </c>
      <c r="F194" s="234" t="s">
        <v>294</v>
      </c>
      <c r="G194" s="231"/>
      <c r="H194" s="233" t="s">
        <v>19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208</v>
      </c>
      <c r="AU194" s="240" t="s">
        <v>82</v>
      </c>
      <c r="AV194" s="13" t="s">
        <v>80</v>
      </c>
      <c r="AW194" s="13" t="s">
        <v>33</v>
      </c>
      <c r="AX194" s="13" t="s">
        <v>72</v>
      </c>
      <c r="AY194" s="240" t="s">
        <v>130</v>
      </c>
    </row>
    <row r="195" s="14" customFormat="1">
      <c r="A195" s="14"/>
      <c r="B195" s="241"/>
      <c r="C195" s="242"/>
      <c r="D195" s="232" t="s">
        <v>208</v>
      </c>
      <c r="E195" s="243" t="s">
        <v>19</v>
      </c>
      <c r="F195" s="244" t="s">
        <v>883</v>
      </c>
      <c r="G195" s="242"/>
      <c r="H195" s="245">
        <v>1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1" t="s">
        <v>208</v>
      </c>
      <c r="AU195" s="251" t="s">
        <v>82</v>
      </c>
      <c r="AV195" s="14" t="s">
        <v>82</v>
      </c>
      <c r="AW195" s="14" t="s">
        <v>33</v>
      </c>
      <c r="AX195" s="14" t="s">
        <v>72</v>
      </c>
      <c r="AY195" s="251" t="s">
        <v>130</v>
      </c>
    </row>
    <row r="196" s="15" customFormat="1">
      <c r="A196" s="15"/>
      <c r="B196" s="252"/>
      <c r="C196" s="253"/>
      <c r="D196" s="232" t="s">
        <v>208</v>
      </c>
      <c r="E196" s="254" t="s">
        <v>19</v>
      </c>
      <c r="F196" s="255" t="s">
        <v>212</v>
      </c>
      <c r="G196" s="253"/>
      <c r="H196" s="256">
        <v>1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2" t="s">
        <v>208</v>
      </c>
      <c r="AU196" s="262" t="s">
        <v>82</v>
      </c>
      <c r="AV196" s="15" t="s">
        <v>144</v>
      </c>
      <c r="AW196" s="15" t="s">
        <v>33</v>
      </c>
      <c r="AX196" s="15" t="s">
        <v>80</v>
      </c>
      <c r="AY196" s="262" t="s">
        <v>130</v>
      </c>
    </row>
    <row r="197" s="2" customFormat="1" ht="33" customHeight="1">
      <c r="A197" s="41"/>
      <c r="B197" s="42"/>
      <c r="C197" s="199" t="s">
        <v>339</v>
      </c>
      <c r="D197" s="199" t="s">
        <v>131</v>
      </c>
      <c r="E197" s="200" t="s">
        <v>713</v>
      </c>
      <c r="F197" s="201" t="s">
        <v>714</v>
      </c>
      <c r="G197" s="202" t="s">
        <v>162</v>
      </c>
      <c r="H197" s="203">
        <v>1</v>
      </c>
      <c r="I197" s="204"/>
      <c r="J197" s="205">
        <f>ROUND(I197*H197,2)</f>
        <v>0</v>
      </c>
      <c r="K197" s="201" t="s">
        <v>200</v>
      </c>
      <c r="L197" s="47"/>
      <c r="M197" s="206" t="s">
        <v>19</v>
      </c>
      <c r="N197" s="207" t="s">
        <v>43</v>
      </c>
      <c r="O197" s="87"/>
      <c r="P197" s="208">
        <f>O197*H197</f>
        <v>0</v>
      </c>
      <c r="Q197" s="208">
        <v>0.0074999999999999997</v>
      </c>
      <c r="R197" s="208">
        <f>Q197*H197</f>
        <v>0.0074999999999999997</v>
      </c>
      <c r="S197" s="208">
        <v>0</v>
      </c>
      <c r="T197" s="209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0" t="s">
        <v>285</v>
      </c>
      <c r="AT197" s="210" t="s">
        <v>131</v>
      </c>
      <c r="AU197" s="210" t="s">
        <v>82</v>
      </c>
      <c r="AY197" s="20" t="s">
        <v>130</v>
      </c>
      <c r="BE197" s="211">
        <f>IF(N197="základní",J197,0)</f>
        <v>0</v>
      </c>
      <c r="BF197" s="211">
        <f>IF(N197="snížená",J197,0)</f>
        <v>0</v>
      </c>
      <c r="BG197" s="211">
        <f>IF(N197="zákl. přenesená",J197,0)</f>
        <v>0</v>
      </c>
      <c r="BH197" s="211">
        <f>IF(N197="sníž. přenesená",J197,0)</f>
        <v>0</v>
      </c>
      <c r="BI197" s="211">
        <f>IF(N197="nulová",J197,0)</f>
        <v>0</v>
      </c>
      <c r="BJ197" s="20" t="s">
        <v>80</v>
      </c>
      <c r="BK197" s="211">
        <f>ROUND(I197*H197,2)</f>
        <v>0</v>
      </c>
      <c r="BL197" s="20" t="s">
        <v>285</v>
      </c>
      <c r="BM197" s="210" t="s">
        <v>1215</v>
      </c>
    </row>
    <row r="198" s="2" customFormat="1">
      <c r="A198" s="41"/>
      <c r="B198" s="42"/>
      <c r="C198" s="43"/>
      <c r="D198" s="225" t="s">
        <v>202</v>
      </c>
      <c r="E198" s="43"/>
      <c r="F198" s="226" t="s">
        <v>716</v>
      </c>
      <c r="G198" s="43"/>
      <c r="H198" s="43"/>
      <c r="I198" s="227"/>
      <c r="J198" s="43"/>
      <c r="K198" s="43"/>
      <c r="L198" s="47"/>
      <c r="M198" s="228"/>
      <c r="N198" s="229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202</v>
      </c>
      <c r="AU198" s="20" t="s">
        <v>82</v>
      </c>
    </row>
    <row r="199" s="2" customFormat="1" ht="16.5" customHeight="1">
      <c r="A199" s="41"/>
      <c r="B199" s="42"/>
      <c r="C199" s="263" t="s">
        <v>345</v>
      </c>
      <c r="D199" s="263" t="s">
        <v>213</v>
      </c>
      <c r="E199" s="264" t="s">
        <v>717</v>
      </c>
      <c r="F199" s="265" t="s">
        <v>718</v>
      </c>
      <c r="G199" s="266" t="s">
        <v>162</v>
      </c>
      <c r="H199" s="267">
        <v>1</v>
      </c>
      <c r="I199" s="268"/>
      <c r="J199" s="269">
        <f>ROUND(I199*H199,2)</f>
        <v>0</v>
      </c>
      <c r="K199" s="265" t="s">
        <v>200</v>
      </c>
      <c r="L199" s="270"/>
      <c r="M199" s="271" t="s">
        <v>19</v>
      </c>
      <c r="N199" s="272" t="s">
        <v>43</v>
      </c>
      <c r="O199" s="87"/>
      <c r="P199" s="208">
        <f>O199*H199</f>
        <v>0</v>
      </c>
      <c r="Q199" s="208">
        <v>0.0017099999999999999</v>
      </c>
      <c r="R199" s="208">
        <f>Q199*H199</f>
        <v>0.0017099999999999999</v>
      </c>
      <c r="S199" s="208">
        <v>0</v>
      </c>
      <c r="T199" s="209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0" t="s">
        <v>306</v>
      </c>
      <c r="AT199" s="210" t="s">
        <v>213</v>
      </c>
      <c r="AU199" s="210" t="s">
        <v>82</v>
      </c>
      <c r="AY199" s="20" t="s">
        <v>130</v>
      </c>
      <c r="BE199" s="211">
        <f>IF(N199="základní",J199,0)</f>
        <v>0</v>
      </c>
      <c r="BF199" s="211">
        <f>IF(N199="snížená",J199,0)</f>
        <v>0</v>
      </c>
      <c r="BG199" s="211">
        <f>IF(N199="zákl. přenesená",J199,0)</f>
        <v>0</v>
      </c>
      <c r="BH199" s="211">
        <f>IF(N199="sníž. přenesená",J199,0)</f>
        <v>0</v>
      </c>
      <c r="BI199" s="211">
        <f>IF(N199="nulová",J199,0)</f>
        <v>0</v>
      </c>
      <c r="BJ199" s="20" t="s">
        <v>80</v>
      </c>
      <c r="BK199" s="211">
        <f>ROUND(I199*H199,2)</f>
        <v>0</v>
      </c>
      <c r="BL199" s="20" t="s">
        <v>285</v>
      </c>
      <c r="BM199" s="210" t="s">
        <v>1216</v>
      </c>
    </row>
    <row r="200" s="13" customFormat="1">
      <c r="A200" s="13"/>
      <c r="B200" s="230"/>
      <c r="C200" s="231"/>
      <c r="D200" s="232" t="s">
        <v>208</v>
      </c>
      <c r="E200" s="233" t="s">
        <v>19</v>
      </c>
      <c r="F200" s="234" t="s">
        <v>217</v>
      </c>
      <c r="G200" s="231"/>
      <c r="H200" s="233" t="s">
        <v>19</v>
      </c>
      <c r="I200" s="235"/>
      <c r="J200" s="231"/>
      <c r="K200" s="231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208</v>
      </c>
      <c r="AU200" s="240" t="s">
        <v>82</v>
      </c>
      <c r="AV200" s="13" t="s">
        <v>80</v>
      </c>
      <c r="AW200" s="13" t="s">
        <v>33</v>
      </c>
      <c r="AX200" s="13" t="s">
        <v>72</v>
      </c>
      <c r="AY200" s="240" t="s">
        <v>130</v>
      </c>
    </row>
    <row r="201" s="13" customFormat="1">
      <c r="A201" s="13"/>
      <c r="B201" s="230"/>
      <c r="C201" s="231"/>
      <c r="D201" s="232" t="s">
        <v>208</v>
      </c>
      <c r="E201" s="233" t="s">
        <v>19</v>
      </c>
      <c r="F201" s="234" t="s">
        <v>294</v>
      </c>
      <c r="G201" s="231"/>
      <c r="H201" s="233" t="s">
        <v>19</v>
      </c>
      <c r="I201" s="235"/>
      <c r="J201" s="231"/>
      <c r="K201" s="231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208</v>
      </c>
      <c r="AU201" s="240" t="s">
        <v>82</v>
      </c>
      <c r="AV201" s="13" t="s">
        <v>80</v>
      </c>
      <c r="AW201" s="13" t="s">
        <v>33</v>
      </c>
      <c r="AX201" s="13" t="s">
        <v>72</v>
      </c>
      <c r="AY201" s="240" t="s">
        <v>130</v>
      </c>
    </row>
    <row r="202" s="14" customFormat="1">
      <c r="A202" s="14"/>
      <c r="B202" s="241"/>
      <c r="C202" s="242"/>
      <c r="D202" s="232" t="s">
        <v>208</v>
      </c>
      <c r="E202" s="243" t="s">
        <v>19</v>
      </c>
      <c r="F202" s="244" t="s">
        <v>883</v>
      </c>
      <c r="G202" s="242"/>
      <c r="H202" s="245">
        <v>1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1" t="s">
        <v>208</v>
      </c>
      <c r="AU202" s="251" t="s">
        <v>82</v>
      </c>
      <c r="AV202" s="14" t="s">
        <v>82</v>
      </c>
      <c r="AW202" s="14" t="s">
        <v>33</v>
      </c>
      <c r="AX202" s="14" t="s">
        <v>72</v>
      </c>
      <c r="AY202" s="251" t="s">
        <v>130</v>
      </c>
    </row>
    <row r="203" s="15" customFormat="1">
      <c r="A203" s="15"/>
      <c r="B203" s="252"/>
      <c r="C203" s="253"/>
      <c r="D203" s="232" t="s">
        <v>208</v>
      </c>
      <c r="E203" s="254" t="s">
        <v>19</v>
      </c>
      <c r="F203" s="255" t="s">
        <v>212</v>
      </c>
      <c r="G203" s="253"/>
      <c r="H203" s="256">
        <v>1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2" t="s">
        <v>208</v>
      </c>
      <c r="AU203" s="262" t="s">
        <v>82</v>
      </c>
      <c r="AV203" s="15" t="s">
        <v>144</v>
      </c>
      <c r="AW203" s="15" t="s">
        <v>33</v>
      </c>
      <c r="AX203" s="15" t="s">
        <v>80</v>
      </c>
      <c r="AY203" s="262" t="s">
        <v>130</v>
      </c>
    </row>
    <row r="204" s="2" customFormat="1" ht="24.15" customHeight="1">
      <c r="A204" s="41"/>
      <c r="B204" s="42"/>
      <c r="C204" s="199" t="s">
        <v>350</v>
      </c>
      <c r="D204" s="199" t="s">
        <v>131</v>
      </c>
      <c r="E204" s="200" t="s">
        <v>326</v>
      </c>
      <c r="F204" s="201" t="s">
        <v>327</v>
      </c>
      <c r="G204" s="202" t="s">
        <v>328</v>
      </c>
      <c r="H204" s="203">
        <v>31.969999999999999</v>
      </c>
      <c r="I204" s="204"/>
      <c r="J204" s="205">
        <f>ROUND(I204*H204,2)</f>
        <v>0</v>
      </c>
      <c r="K204" s="201" t="s">
        <v>200</v>
      </c>
      <c r="L204" s="47"/>
      <c r="M204" s="206" t="s">
        <v>19</v>
      </c>
      <c r="N204" s="207" t="s">
        <v>43</v>
      </c>
      <c r="O204" s="87"/>
      <c r="P204" s="208">
        <f>O204*H204</f>
        <v>0</v>
      </c>
      <c r="Q204" s="208">
        <v>0.00059999999999999995</v>
      </c>
      <c r="R204" s="208">
        <f>Q204*H204</f>
        <v>0.019181999999999998</v>
      </c>
      <c r="S204" s="208">
        <v>0</v>
      </c>
      <c r="T204" s="209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0" t="s">
        <v>285</v>
      </c>
      <c r="AT204" s="210" t="s">
        <v>131</v>
      </c>
      <c r="AU204" s="210" t="s">
        <v>82</v>
      </c>
      <c r="AY204" s="20" t="s">
        <v>130</v>
      </c>
      <c r="BE204" s="211">
        <f>IF(N204="základní",J204,0)</f>
        <v>0</v>
      </c>
      <c r="BF204" s="211">
        <f>IF(N204="snížená",J204,0)</f>
        <v>0</v>
      </c>
      <c r="BG204" s="211">
        <f>IF(N204="zákl. přenesená",J204,0)</f>
        <v>0</v>
      </c>
      <c r="BH204" s="211">
        <f>IF(N204="sníž. přenesená",J204,0)</f>
        <v>0</v>
      </c>
      <c r="BI204" s="211">
        <f>IF(N204="nulová",J204,0)</f>
        <v>0</v>
      </c>
      <c r="BJ204" s="20" t="s">
        <v>80</v>
      </c>
      <c r="BK204" s="211">
        <f>ROUND(I204*H204,2)</f>
        <v>0</v>
      </c>
      <c r="BL204" s="20" t="s">
        <v>285</v>
      </c>
      <c r="BM204" s="210" t="s">
        <v>1217</v>
      </c>
    </row>
    <row r="205" s="2" customFormat="1">
      <c r="A205" s="41"/>
      <c r="B205" s="42"/>
      <c r="C205" s="43"/>
      <c r="D205" s="225" t="s">
        <v>202</v>
      </c>
      <c r="E205" s="43"/>
      <c r="F205" s="226" t="s">
        <v>330</v>
      </c>
      <c r="G205" s="43"/>
      <c r="H205" s="43"/>
      <c r="I205" s="227"/>
      <c r="J205" s="43"/>
      <c r="K205" s="43"/>
      <c r="L205" s="47"/>
      <c r="M205" s="228"/>
      <c r="N205" s="229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202</v>
      </c>
      <c r="AU205" s="20" t="s">
        <v>82</v>
      </c>
    </row>
    <row r="206" s="13" customFormat="1">
      <c r="A206" s="13"/>
      <c r="B206" s="230"/>
      <c r="C206" s="231"/>
      <c r="D206" s="232" t="s">
        <v>208</v>
      </c>
      <c r="E206" s="233" t="s">
        <v>19</v>
      </c>
      <c r="F206" s="234" t="s">
        <v>294</v>
      </c>
      <c r="G206" s="231"/>
      <c r="H206" s="233" t="s">
        <v>19</v>
      </c>
      <c r="I206" s="235"/>
      <c r="J206" s="231"/>
      <c r="K206" s="231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208</v>
      </c>
      <c r="AU206" s="240" t="s">
        <v>82</v>
      </c>
      <c r="AV206" s="13" t="s">
        <v>80</v>
      </c>
      <c r="AW206" s="13" t="s">
        <v>33</v>
      </c>
      <c r="AX206" s="13" t="s">
        <v>72</v>
      </c>
      <c r="AY206" s="240" t="s">
        <v>130</v>
      </c>
    </row>
    <row r="207" s="14" customFormat="1">
      <c r="A207" s="14"/>
      <c r="B207" s="241"/>
      <c r="C207" s="242"/>
      <c r="D207" s="232" t="s">
        <v>208</v>
      </c>
      <c r="E207" s="243" t="s">
        <v>19</v>
      </c>
      <c r="F207" s="244" t="s">
        <v>1218</v>
      </c>
      <c r="G207" s="242"/>
      <c r="H207" s="245">
        <v>22.969999999999999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1" t="s">
        <v>208</v>
      </c>
      <c r="AU207" s="251" t="s">
        <v>82</v>
      </c>
      <c r="AV207" s="14" t="s">
        <v>82</v>
      </c>
      <c r="AW207" s="14" t="s">
        <v>33</v>
      </c>
      <c r="AX207" s="14" t="s">
        <v>72</v>
      </c>
      <c r="AY207" s="251" t="s">
        <v>130</v>
      </c>
    </row>
    <row r="208" s="14" customFormat="1">
      <c r="A208" s="14"/>
      <c r="B208" s="241"/>
      <c r="C208" s="242"/>
      <c r="D208" s="232" t="s">
        <v>208</v>
      </c>
      <c r="E208" s="243" t="s">
        <v>19</v>
      </c>
      <c r="F208" s="244" t="s">
        <v>1219</v>
      </c>
      <c r="G208" s="242"/>
      <c r="H208" s="245">
        <v>4.2999999999999998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1" t="s">
        <v>208</v>
      </c>
      <c r="AU208" s="251" t="s">
        <v>82</v>
      </c>
      <c r="AV208" s="14" t="s">
        <v>82</v>
      </c>
      <c r="AW208" s="14" t="s">
        <v>33</v>
      </c>
      <c r="AX208" s="14" t="s">
        <v>72</v>
      </c>
      <c r="AY208" s="251" t="s">
        <v>130</v>
      </c>
    </row>
    <row r="209" s="14" customFormat="1">
      <c r="A209" s="14"/>
      <c r="B209" s="241"/>
      <c r="C209" s="242"/>
      <c r="D209" s="232" t="s">
        <v>208</v>
      </c>
      <c r="E209" s="243" t="s">
        <v>19</v>
      </c>
      <c r="F209" s="244" t="s">
        <v>1220</v>
      </c>
      <c r="G209" s="242"/>
      <c r="H209" s="245">
        <v>4.7000000000000002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1" t="s">
        <v>208</v>
      </c>
      <c r="AU209" s="251" t="s">
        <v>82</v>
      </c>
      <c r="AV209" s="14" t="s">
        <v>82</v>
      </c>
      <c r="AW209" s="14" t="s">
        <v>33</v>
      </c>
      <c r="AX209" s="14" t="s">
        <v>72</v>
      </c>
      <c r="AY209" s="251" t="s">
        <v>130</v>
      </c>
    </row>
    <row r="210" s="15" customFormat="1">
      <c r="A210" s="15"/>
      <c r="B210" s="252"/>
      <c r="C210" s="253"/>
      <c r="D210" s="232" t="s">
        <v>208</v>
      </c>
      <c r="E210" s="254" t="s">
        <v>19</v>
      </c>
      <c r="F210" s="255" t="s">
        <v>212</v>
      </c>
      <c r="G210" s="253"/>
      <c r="H210" s="256">
        <v>31.969999999999999</v>
      </c>
      <c r="I210" s="257"/>
      <c r="J210" s="253"/>
      <c r="K210" s="253"/>
      <c r="L210" s="258"/>
      <c r="M210" s="259"/>
      <c r="N210" s="260"/>
      <c r="O210" s="260"/>
      <c r="P210" s="260"/>
      <c r="Q210" s="260"/>
      <c r="R210" s="260"/>
      <c r="S210" s="260"/>
      <c r="T210" s="26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2" t="s">
        <v>208</v>
      </c>
      <c r="AU210" s="262" t="s">
        <v>82</v>
      </c>
      <c r="AV210" s="15" t="s">
        <v>144</v>
      </c>
      <c r="AW210" s="15" t="s">
        <v>33</v>
      </c>
      <c r="AX210" s="15" t="s">
        <v>80</v>
      </c>
      <c r="AY210" s="262" t="s">
        <v>130</v>
      </c>
    </row>
    <row r="211" s="2" customFormat="1" ht="24.15" customHeight="1">
      <c r="A211" s="41"/>
      <c r="B211" s="42"/>
      <c r="C211" s="199" t="s">
        <v>357</v>
      </c>
      <c r="D211" s="199" t="s">
        <v>131</v>
      </c>
      <c r="E211" s="200" t="s">
        <v>335</v>
      </c>
      <c r="F211" s="201" t="s">
        <v>336</v>
      </c>
      <c r="G211" s="202" t="s">
        <v>328</v>
      </c>
      <c r="H211" s="203">
        <v>27.27</v>
      </c>
      <c r="I211" s="204"/>
      <c r="J211" s="205">
        <f>ROUND(I211*H211,2)</f>
        <v>0</v>
      </c>
      <c r="K211" s="201" t="s">
        <v>200</v>
      </c>
      <c r="L211" s="47"/>
      <c r="M211" s="206" t="s">
        <v>19</v>
      </c>
      <c r="N211" s="207" t="s">
        <v>43</v>
      </c>
      <c r="O211" s="87"/>
      <c r="P211" s="208">
        <f>O211*H211</f>
        <v>0</v>
      </c>
      <c r="Q211" s="208">
        <v>0.00059999999999999995</v>
      </c>
      <c r="R211" s="208">
        <f>Q211*H211</f>
        <v>0.016361999999999998</v>
      </c>
      <c r="S211" s="208">
        <v>0</v>
      </c>
      <c r="T211" s="209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0" t="s">
        <v>285</v>
      </c>
      <c r="AT211" s="210" t="s">
        <v>131</v>
      </c>
      <c r="AU211" s="210" t="s">
        <v>82</v>
      </c>
      <c r="AY211" s="20" t="s">
        <v>130</v>
      </c>
      <c r="BE211" s="211">
        <f>IF(N211="základní",J211,0)</f>
        <v>0</v>
      </c>
      <c r="BF211" s="211">
        <f>IF(N211="snížená",J211,0)</f>
        <v>0</v>
      </c>
      <c r="BG211" s="211">
        <f>IF(N211="zákl. přenesená",J211,0)</f>
        <v>0</v>
      </c>
      <c r="BH211" s="211">
        <f>IF(N211="sníž. přenesená",J211,0)</f>
        <v>0</v>
      </c>
      <c r="BI211" s="211">
        <f>IF(N211="nulová",J211,0)</f>
        <v>0</v>
      </c>
      <c r="BJ211" s="20" t="s">
        <v>80</v>
      </c>
      <c r="BK211" s="211">
        <f>ROUND(I211*H211,2)</f>
        <v>0</v>
      </c>
      <c r="BL211" s="20" t="s">
        <v>285</v>
      </c>
      <c r="BM211" s="210" t="s">
        <v>1221</v>
      </c>
    </row>
    <row r="212" s="2" customFormat="1">
      <c r="A212" s="41"/>
      <c r="B212" s="42"/>
      <c r="C212" s="43"/>
      <c r="D212" s="225" t="s">
        <v>202</v>
      </c>
      <c r="E212" s="43"/>
      <c r="F212" s="226" t="s">
        <v>338</v>
      </c>
      <c r="G212" s="43"/>
      <c r="H212" s="43"/>
      <c r="I212" s="227"/>
      <c r="J212" s="43"/>
      <c r="K212" s="43"/>
      <c r="L212" s="47"/>
      <c r="M212" s="228"/>
      <c r="N212" s="229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202</v>
      </c>
      <c r="AU212" s="20" t="s">
        <v>82</v>
      </c>
    </row>
    <row r="213" s="13" customFormat="1">
      <c r="A213" s="13"/>
      <c r="B213" s="230"/>
      <c r="C213" s="231"/>
      <c r="D213" s="232" t="s">
        <v>208</v>
      </c>
      <c r="E213" s="233" t="s">
        <v>19</v>
      </c>
      <c r="F213" s="234" t="s">
        <v>294</v>
      </c>
      <c r="G213" s="231"/>
      <c r="H213" s="233" t="s">
        <v>19</v>
      </c>
      <c r="I213" s="235"/>
      <c r="J213" s="231"/>
      <c r="K213" s="231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208</v>
      </c>
      <c r="AU213" s="240" t="s">
        <v>82</v>
      </c>
      <c r="AV213" s="13" t="s">
        <v>80</v>
      </c>
      <c r="AW213" s="13" t="s">
        <v>33</v>
      </c>
      <c r="AX213" s="13" t="s">
        <v>72</v>
      </c>
      <c r="AY213" s="240" t="s">
        <v>130</v>
      </c>
    </row>
    <row r="214" s="14" customFormat="1">
      <c r="A214" s="14"/>
      <c r="B214" s="241"/>
      <c r="C214" s="242"/>
      <c r="D214" s="232" t="s">
        <v>208</v>
      </c>
      <c r="E214" s="243" t="s">
        <v>19</v>
      </c>
      <c r="F214" s="244" t="s">
        <v>1218</v>
      </c>
      <c r="G214" s="242"/>
      <c r="H214" s="245">
        <v>22.969999999999999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1" t="s">
        <v>208</v>
      </c>
      <c r="AU214" s="251" t="s">
        <v>82</v>
      </c>
      <c r="AV214" s="14" t="s">
        <v>82</v>
      </c>
      <c r="AW214" s="14" t="s">
        <v>33</v>
      </c>
      <c r="AX214" s="14" t="s">
        <v>72</v>
      </c>
      <c r="AY214" s="251" t="s">
        <v>130</v>
      </c>
    </row>
    <row r="215" s="14" customFormat="1">
      <c r="A215" s="14"/>
      <c r="B215" s="241"/>
      <c r="C215" s="242"/>
      <c r="D215" s="232" t="s">
        <v>208</v>
      </c>
      <c r="E215" s="243" t="s">
        <v>19</v>
      </c>
      <c r="F215" s="244" t="s">
        <v>1219</v>
      </c>
      <c r="G215" s="242"/>
      <c r="H215" s="245">
        <v>4.2999999999999998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1" t="s">
        <v>208</v>
      </c>
      <c r="AU215" s="251" t="s">
        <v>82</v>
      </c>
      <c r="AV215" s="14" t="s">
        <v>82</v>
      </c>
      <c r="AW215" s="14" t="s">
        <v>33</v>
      </c>
      <c r="AX215" s="14" t="s">
        <v>72</v>
      </c>
      <c r="AY215" s="251" t="s">
        <v>130</v>
      </c>
    </row>
    <row r="216" s="15" customFormat="1">
      <c r="A216" s="15"/>
      <c r="B216" s="252"/>
      <c r="C216" s="253"/>
      <c r="D216" s="232" t="s">
        <v>208</v>
      </c>
      <c r="E216" s="254" t="s">
        <v>19</v>
      </c>
      <c r="F216" s="255" t="s">
        <v>212</v>
      </c>
      <c r="G216" s="253"/>
      <c r="H216" s="256">
        <v>27.27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2" t="s">
        <v>208</v>
      </c>
      <c r="AU216" s="262" t="s">
        <v>82</v>
      </c>
      <c r="AV216" s="15" t="s">
        <v>144</v>
      </c>
      <c r="AW216" s="15" t="s">
        <v>33</v>
      </c>
      <c r="AX216" s="15" t="s">
        <v>80</v>
      </c>
      <c r="AY216" s="262" t="s">
        <v>130</v>
      </c>
    </row>
    <row r="217" s="2" customFormat="1" ht="24.15" customHeight="1">
      <c r="A217" s="41"/>
      <c r="B217" s="42"/>
      <c r="C217" s="199" t="s">
        <v>366</v>
      </c>
      <c r="D217" s="199" t="s">
        <v>131</v>
      </c>
      <c r="E217" s="200" t="s">
        <v>351</v>
      </c>
      <c r="F217" s="201" t="s">
        <v>352</v>
      </c>
      <c r="G217" s="202" t="s">
        <v>199</v>
      </c>
      <c r="H217" s="203">
        <v>6.7560000000000002</v>
      </c>
      <c r="I217" s="204"/>
      <c r="J217" s="205">
        <f>ROUND(I217*H217,2)</f>
        <v>0</v>
      </c>
      <c r="K217" s="201" t="s">
        <v>200</v>
      </c>
      <c r="L217" s="47"/>
      <c r="M217" s="206" t="s">
        <v>19</v>
      </c>
      <c r="N217" s="207" t="s">
        <v>43</v>
      </c>
      <c r="O217" s="87"/>
      <c r="P217" s="208">
        <f>O217*H217</f>
        <v>0</v>
      </c>
      <c r="Q217" s="208">
        <v>0.010800000000000001</v>
      </c>
      <c r="R217" s="208">
        <f>Q217*H217</f>
        <v>0.07296480000000001</v>
      </c>
      <c r="S217" s="208">
        <v>0</v>
      </c>
      <c r="T217" s="209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0" t="s">
        <v>285</v>
      </c>
      <c r="AT217" s="210" t="s">
        <v>131</v>
      </c>
      <c r="AU217" s="210" t="s">
        <v>82</v>
      </c>
      <c r="AY217" s="20" t="s">
        <v>130</v>
      </c>
      <c r="BE217" s="211">
        <f>IF(N217="základní",J217,0)</f>
        <v>0</v>
      </c>
      <c r="BF217" s="211">
        <f>IF(N217="snížená",J217,0)</f>
        <v>0</v>
      </c>
      <c r="BG217" s="211">
        <f>IF(N217="zákl. přenesená",J217,0)</f>
        <v>0</v>
      </c>
      <c r="BH217" s="211">
        <f>IF(N217="sníž. přenesená",J217,0)</f>
        <v>0</v>
      </c>
      <c r="BI217" s="211">
        <f>IF(N217="nulová",J217,0)</f>
        <v>0</v>
      </c>
      <c r="BJ217" s="20" t="s">
        <v>80</v>
      </c>
      <c r="BK217" s="211">
        <f>ROUND(I217*H217,2)</f>
        <v>0</v>
      </c>
      <c r="BL217" s="20" t="s">
        <v>285</v>
      </c>
      <c r="BM217" s="210" t="s">
        <v>1222</v>
      </c>
    </row>
    <row r="218" s="2" customFormat="1">
      <c r="A218" s="41"/>
      <c r="B218" s="42"/>
      <c r="C218" s="43"/>
      <c r="D218" s="225" t="s">
        <v>202</v>
      </c>
      <c r="E218" s="43"/>
      <c r="F218" s="226" t="s">
        <v>354</v>
      </c>
      <c r="G218" s="43"/>
      <c r="H218" s="43"/>
      <c r="I218" s="227"/>
      <c r="J218" s="43"/>
      <c r="K218" s="43"/>
      <c r="L218" s="47"/>
      <c r="M218" s="228"/>
      <c r="N218" s="229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202</v>
      </c>
      <c r="AU218" s="20" t="s">
        <v>82</v>
      </c>
    </row>
    <row r="219" s="13" customFormat="1">
      <c r="A219" s="13"/>
      <c r="B219" s="230"/>
      <c r="C219" s="231"/>
      <c r="D219" s="232" t="s">
        <v>208</v>
      </c>
      <c r="E219" s="233" t="s">
        <v>19</v>
      </c>
      <c r="F219" s="234" t="s">
        <v>294</v>
      </c>
      <c r="G219" s="231"/>
      <c r="H219" s="233" t="s">
        <v>19</v>
      </c>
      <c r="I219" s="235"/>
      <c r="J219" s="231"/>
      <c r="K219" s="231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208</v>
      </c>
      <c r="AU219" s="240" t="s">
        <v>82</v>
      </c>
      <c r="AV219" s="13" t="s">
        <v>80</v>
      </c>
      <c r="AW219" s="13" t="s">
        <v>33</v>
      </c>
      <c r="AX219" s="13" t="s">
        <v>72</v>
      </c>
      <c r="AY219" s="240" t="s">
        <v>130</v>
      </c>
    </row>
    <row r="220" s="14" customFormat="1">
      <c r="A220" s="14"/>
      <c r="B220" s="241"/>
      <c r="C220" s="242"/>
      <c r="D220" s="232" t="s">
        <v>208</v>
      </c>
      <c r="E220" s="243" t="s">
        <v>19</v>
      </c>
      <c r="F220" s="244" t="s">
        <v>1223</v>
      </c>
      <c r="G220" s="242"/>
      <c r="H220" s="245">
        <v>2.9860000000000002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1" t="s">
        <v>208</v>
      </c>
      <c r="AU220" s="251" t="s">
        <v>82</v>
      </c>
      <c r="AV220" s="14" t="s">
        <v>82</v>
      </c>
      <c r="AW220" s="14" t="s">
        <v>33</v>
      </c>
      <c r="AX220" s="14" t="s">
        <v>72</v>
      </c>
      <c r="AY220" s="251" t="s">
        <v>130</v>
      </c>
    </row>
    <row r="221" s="14" customFormat="1">
      <c r="A221" s="14"/>
      <c r="B221" s="241"/>
      <c r="C221" s="242"/>
      <c r="D221" s="232" t="s">
        <v>208</v>
      </c>
      <c r="E221" s="243" t="s">
        <v>19</v>
      </c>
      <c r="F221" s="244" t="s">
        <v>1224</v>
      </c>
      <c r="G221" s="242"/>
      <c r="H221" s="245">
        <v>3.77</v>
      </c>
      <c r="I221" s="246"/>
      <c r="J221" s="242"/>
      <c r="K221" s="242"/>
      <c r="L221" s="247"/>
      <c r="M221" s="248"/>
      <c r="N221" s="249"/>
      <c r="O221" s="249"/>
      <c r="P221" s="249"/>
      <c r="Q221" s="249"/>
      <c r="R221" s="249"/>
      <c r="S221" s="249"/>
      <c r="T221" s="25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1" t="s">
        <v>208</v>
      </c>
      <c r="AU221" s="251" t="s">
        <v>82</v>
      </c>
      <c r="AV221" s="14" t="s">
        <v>82</v>
      </c>
      <c r="AW221" s="14" t="s">
        <v>33</v>
      </c>
      <c r="AX221" s="14" t="s">
        <v>72</v>
      </c>
      <c r="AY221" s="251" t="s">
        <v>130</v>
      </c>
    </row>
    <row r="222" s="15" customFormat="1">
      <c r="A222" s="15"/>
      <c r="B222" s="252"/>
      <c r="C222" s="253"/>
      <c r="D222" s="232" t="s">
        <v>208</v>
      </c>
      <c r="E222" s="254" t="s">
        <v>19</v>
      </c>
      <c r="F222" s="255" t="s">
        <v>212</v>
      </c>
      <c r="G222" s="253"/>
      <c r="H222" s="256">
        <v>6.7560000000000002</v>
      </c>
      <c r="I222" s="257"/>
      <c r="J222" s="253"/>
      <c r="K222" s="253"/>
      <c r="L222" s="258"/>
      <c r="M222" s="259"/>
      <c r="N222" s="260"/>
      <c r="O222" s="260"/>
      <c r="P222" s="260"/>
      <c r="Q222" s="260"/>
      <c r="R222" s="260"/>
      <c r="S222" s="260"/>
      <c r="T222" s="261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2" t="s">
        <v>208</v>
      </c>
      <c r="AU222" s="262" t="s">
        <v>82</v>
      </c>
      <c r="AV222" s="15" t="s">
        <v>144</v>
      </c>
      <c r="AW222" s="15" t="s">
        <v>33</v>
      </c>
      <c r="AX222" s="15" t="s">
        <v>80</v>
      </c>
      <c r="AY222" s="262" t="s">
        <v>130</v>
      </c>
    </row>
    <row r="223" s="2" customFormat="1" ht="37.8" customHeight="1">
      <c r="A223" s="41"/>
      <c r="B223" s="42"/>
      <c r="C223" s="199" t="s">
        <v>373</v>
      </c>
      <c r="D223" s="199" t="s">
        <v>131</v>
      </c>
      <c r="E223" s="200" t="s">
        <v>358</v>
      </c>
      <c r="F223" s="201" t="s">
        <v>359</v>
      </c>
      <c r="G223" s="202" t="s">
        <v>199</v>
      </c>
      <c r="H223" s="203">
        <v>22.219000000000001</v>
      </c>
      <c r="I223" s="204"/>
      <c r="J223" s="205">
        <f>ROUND(I223*H223,2)</f>
        <v>0</v>
      </c>
      <c r="K223" s="201" t="s">
        <v>200</v>
      </c>
      <c r="L223" s="47"/>
      <c r="M223" s="206" t="s">
        <v>19</v>
      </c>
      <c r="N223" s="207" t="s">
        <v>43</v>
      </c>
      <c r="O223" s="87"/>
      <c r="P223" s="208">
        <f>O223*H223</f>
        <v>0</v>
      </c>
      <c r="Q223" s="208">
        <v>5.0000000000000002E-05</v>
      </c>
      <c r="R223" s="208">
        <f>Q223*H223</f>
        <v>0.0011109500000000001</v>
      </c>
      <c r="S223" s="208">
        <v>0</v>
      </c>
      <c r="T223" s="209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0" t="s">
        <v>285</v>
      </c>
      <c r="AT223" s="210" t="s">
        <v>131</v>
      </c>
      <c r="AU223" s="210" t="s">
        <v>82</v>
      </c>
      <c r="AY223" s="20" t="s">
        <v>130</v>
      </c>
      <c r="BE223" s="211">
        <f>IF(N223="základní",J223,0)</f>
        <v>0</v>
      </c>
      <c r="BF223" s="211">
        <f>IF(N223="snížená",J223,0)</f>
        <v>0</v>
      </c>
      <c r="BG223" s="211">
        <f>IF(N223="zákl. přenesená",J223,0)</f>
        <v>0</v>
      </c>
      <c r="BH223" s="211">
        <f>IF(N223="sníž. přenesená",J223,0)</f>
        <v>0</v>
      </c>
      <c r="BI223" s="211">
        <f>IF(N223="nulová",J223,0)</f>
        <v>0</v>
      </c>
      <c r="BJ223" s="20" t="s">
        <v>80</v>
      </c>
      <c r="BK223" s="211">
        <f>ROUND(I223*H223,2)</f>
        <v>0</v>
      </c>
      <c r="BL223" s="20" t="s">
        <v>285</v>
      </c>
      <c r="BM223" s="210" t="s">
        <v>1225</v>
      </c>
    </row>
    <row r="224" s="2" customFormat="1">
      <c r="A224" s="41"/>
      <c r="B224" s="42"/>
      <c r="C224" s="43"/>
      <c r="D224" s="225" t="s">
        <v>202</v>
      </c>
      <c r="E224" s="43"/>
      <c r="F224" s="226" t="s">
        <v>361</v>
      </c>
      <c r="G224" s="43"/>
      <c r="H224" s="43"/>
      <c r="I224" s="227"/>
      <c r="J224" s="43"/>
      <c r="K224" s="43"/>
      <c r="L224" s="47"/>
      <c r="M224" s="228"/>
      <c r="N224" s="229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202</v>
      </c>
      <c r="AU224" s="20" t="s">
        <v>82</v>
      </c>
    </row>
    <row r="225" s="13" customFormat="1">
      <c r="A225" s="13"/>
      <c r="B225" s="230"/>
      <c r="C225" s="231"/>
      <c r="D225" s="232" t="s">
        <v>208</v>
      </c>
      <c r="E225" s="233" t="s">
        <v>19</v>
      </c>
      <c r="F225" s="234" t="s">
        <v>895</v>
      </c>
      <c r="G225" s="231"/>
      <c r="H225" s="233" t="s">
        <v>19</v>
      </c>
      <c r="I225" s="235"/>
      <c r="J225" s="231"/>
      <c r="K225" s="231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208</v>
      </c>
      <c r="AU225" s="240" t="s">
        <v>82</v>
      </c>
      <c r="AV225" s="13" t="s">
        <v>80</v>
      </c>
      <c r="AW225" s="13" t="s">
        <v>33</v>
      </c>
      <c r="AX225" s="13" t="s">
        <v>72</v>
      </c>
      <c r="AY225" s="240" t="s">
        <v>130</v>
      </c>
    </row>
    <row r="226" s="14" customFormat="1">
      <c r="A226" s="14"/>
      <c r="B226" s="241"/>
      <c r="C226" s="242"/>
      <c r="D226" s="232" t="s">
        <v>208</v>
      </c>
      <c r="E226" s="243" t="s">
        <v>19</v>
      </c>
      <c r="F226" s="244" t="s">
        <v>1226</v>
      </c>
      <c r="G226" s="242"/>
      <c r="H226" s="245">
        <v>22.219000000000001</v>
      </c>
      <c r="I226" s="246"/>
      <c r="J226" s="242"/>
      <c r="K226" s="242"/>
      <c r="L226" s="247"/>
      <c r="M226" s="248"/>
      <c r="N226" s="249"/>
      <c r="O226" s="249"/>
      <c r="P226" s="249"/>
      <c r="Q226" s="249"/>
      <c r="R226" s="249"/>
      <c r="S226" s="249"/>
      <c r="T226" s="25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1" t="s">
        <v>208</v>
      </c>
      <c r="AU226" s="251" t="s">
        <v>82</v>
      </c>
      <c r="AV226" s="14" t="s">
        <v>82</v>
      </c>
      <c r="AW226" s="14" t="s">
        <v>33</v>
      </c>
      <c r="AX226" s="14" t="s">
        <v>72</v>
      </c>
      <c r="AY226" s="251" t="s">
        <v>130</v>
      </c>
    </row>
    <row r="227" s="15" customFormat="1">
      <c r="A227" s="15"/>
      <c r="B227" s="252"/>
      <c r="C227" s="253"/>
      <c r="D227" s="232" t="s">
        <v>208</v>
      </c>
      <c r="E227" s="254" t="s">
        <v>19</v>
      </c>
      <c r="F227" s="255" t="s">
        <v>212</v>
      </c>
      <c r="G227" s="253"/>
      <c r="H227" s="256">
        <v>22.219000000000001</v>
      </c>
      <c r="I227" s="257"/>
      <c r="J227" s="253"/>
      <c r="K227" s="253"/>
      <c r="L227" s="258"/>
      <c r="M227" s="259"/>
      <c r="N227" s="260"/>
      <c r="O227" s="260"/>
      <c r="P227" s="260"/>
      <c r="Q227" s="260"/>
      <c r="R227" s="260"/>
      <c r="S227" s="260"/>
      <c r="T227" s="26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2" t="s">
        <v>208</v>
      </c>
      <c r="AU227" s="262" t="s">
        <v>82</v>
      </c>
      <c r="AV227" s="15" t="s">
        <v>144</v>
      </c>
      <c r="AW227" s="15" t="s">
        <v>33</v>
      </c>
      <c r="AX227" s="15" t="s">
        <v>80</v>
      </c>
      <c r="AY227" s="262" t="s">
        <v>130</v>
      </c>
    </row>
    <row r="228" s="2" customFormat="1" ht="37.8" customHeight="1">
      <c r="A228" s="41"/>
      <c r="B228" s="42"/>
      <c r="C228" s="199" t="s">
        <v>380</v>
      </c>
      <c r="D228" s="199" t="s">
        <v>131</v>
      </c>
      <c r="E228" s="200" t="s">
        <v>367</v>
      </c>
      <c r="F228" s="201" t="s">
        <v>368</v>
      </c>
      <c r="G228" s="202" t="s">
        <v>199</v>
      </c>
      <c r="H228" s="203">
        <v>21.440999999999999</v>
      </c>
      <c r="I228" s="204"/>
      <c r="J228" s="205">
        <f>ROUND(I228*H228,2)</f>
        <v>0</v>
      </c>
      <c r="K228" s="201" t="s">
        <v>200</v>
      </c>
      <c r="L228" s="47"/>
      <c r="M228" s="206" t="s">
        <v>19</v>
      </c>
      <c r="N228" s="207" t="s">
        <v>43</v>
      </c>
      <c r="O228" s="87"/>
      <c r="P228" s="208">
        <f>O228*H228</f>
        <v>0</v>
      </c>
      <c r="Q228" s="208">
        <v>0.00010000000000000001</v>
      </c>
      <c r="R228" s="208">
        <f>Q228*H228</f>
        <v>0.0021440999999999999</v>
      </c>
      <c r="S228" s="208">
        <v>0</v>
      </c>
      <c r="T228" s="209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0" t="s">
        <v>285</v>
      </c>
      <c r="AT228" s="210" t="s">
        <v>131</v>
      </c>
      <c r="AU228" s="210" t="s">
        <v>82</v>
      </c>
      <c r="AY228" s="20" t="s">
        <v>130</v>
      </c>
      <c r="BE228" s="211">
        <f>IF(N228="základní",J228,0)</f>
        <v>0</v>
      </c>
      <c r="BF228" s="211">
        <f>IF(N228="snížená",J228,0)</f>
        <v>0</v>
      </c>
      <c r="BG228" s="211">
        <f>IF(N228="zákl. přenesená",J228,0)</f>
        <v>0</v>
      </c>
      <c r="BH228" s="211">
        <f>IF(N228="sníž. přenesená",J228,0)</f>
        <v>0</v>
      </c>
      <c r="BI228" s="211">
        <f>IF(N228="nulová",J228,0)</f>
        <v>0</v>
      </c>
      <c r="BJ228" s="20" t="s">
        <v>80</v>
      </c>
      <c r="BK228" s="211">
        <f>ROUND(I228*H228,2)</f>
        <v>0</v>
      </c>
      <c r="BL228" s="20" t="s">
        <v>285</v>
      </c>
      <c r="BM228" s="210" t="s">
        <v>1227</v>
      </c>
    </row>
    <row r="229" s="2" customFormat="1">
      <c r="A229" s="41"/>
      <c r="B229" s="42"/>
      <c r="C229" s="43"/>
      <c r="D229" s="225" t="s">
        <v>202</v>
      </c>
      <c r="E229" s="43"/>
      <c r="F229" s="226" t="s">
        <v>370</v>
      </c>
      <c r="G229" s="43"/>
      <c r="H229" s="43"/>
      <c r="I229" s="227"/>
      <c r="J229" s="43"/>
      <c r="K229" s="43"/>
      <c r="L229" s="47"/>
      <c r="M229" s="228"/>
      <c r="N229" s="229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202</v>
      </c>
      <c r="AU229" s="20" t="s">
        <v>82</v>
      </c>
    </row>
    <row r="230" s="13" customFormat="1">
      <c r="A230" s="13"/>
      <c r="B230" s="230"/>
      <c r="C230" s="231"/>
      <c r="D230" s="232" t="s">
        <v>208</v>
      </c>
      <c r="E230" s="233" t="s">
        <v>19</v>
      </c>
      <c r="F230" s="234" t="s">
        <v>895</v>
      </c>
      <c r="G230" s="231"/>
      <c r="H230" s="233" t="s">
        <v>19</v>
      </c>
      <c r="I230" s="235"/>
      <c r="J230" s="231"/>
      <c r="K230" s="231"/>
      <c r="L230" s="236"/>
      <c r="M230" s="237"/>
      <c r="N230" s="238"/>
      <c r="O230" s="238"/>
      <c r="P230" s="238"/>
      <c r="Q230" s="238"/>
      <c r="R230" s="238"/>
      <c r="S230" s="238"/>
      <c r="T230" s="23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208</v>
      </c>
      <c r="AU230" s="240" t="s">
        <v>82</v>
      </c>
      <c r="AV230" s="13" t="s">
        <v>80</v>
      </c>
      <c r="AW230" s="13" t="s">
        <v>33</v>
      </c>
      <c r="AX230" s="13" t="s">
        <v>72</v>
      </c>
      <c r="AY230" s="240" t="s">
        <v>130</v>
      </c>
    </row>
    <row r="231" s="14" customFormat="1">
      <c r="A231" s="14"/>
      <c r="B231" s="241"/>
      <c r="C231" s="242"/>
      <c r="D231" s="232" t="s">
        <v>208</v>
      </c>
      <c r="E231" s="243" t="s">
        <v>19</v>
      </c>
      <c r="F231" s="244" t="s">
        <v>1228</v>
      </c>
      <c r="G231" s="242"/>
      <c r="H231" s="245">
        <v>22.771000000000001</v>
      </c>
      <c r="I231" s="246"/>
      <c r="J231" s="242"/>
      <c r="K231" s="242"/>
      <c r="L231" s="247"/>
      <c r="M231" s="248"/>
      <c r="N231" s="249"/>
      <c r="O231" s="249"/>
      <c r="P231" s="249"/>
      <c r="Q231" s="249"/>
      <c r="R231" s="249"/>
      <c r="S231" s="249"/>
      <c r="T231" s="25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1" t="s">
        <v>208</v>
      </c>
      <c r="AU231" s="251" t="s">
        <v>82</v>
      </c>
      <c r="AV231" s="14" t="s">
        <v>82</v>
      </c>
      <c r="AW231" s="14" t="s">
        <v>33</v>
      </c>
      <c r="AX231" s="14" t="s">
        <v>72</v>
      </c>
      <c r="AY231" s="251" t="s">
        <v>130</v>
      </c>
    </row>
    <row r="232" s="14" customFormat="1">
      <c r="A232" s="14"/>
      <c r="B232" s="241"/>
      <c r="C232" s="242"/>
      <c r="D232" s="232" t="s">
        <v>208</v>
      </c>
      <c r="E232" s="243" t="s">
        <v>19</v>
      </c>
      <c r="F232" s="244" t="s">
        <v>902</v>
      </c>
      <c r="G232" s="242"/>
      <c r="H232" s="245">
        <v>-1.3300000000000001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1" t="s">
        <v>208</v>
      </c>
      <c r="AU232" s="251" t="s">
        <v>82</v>
      </c>
      <c r="AV232" s="14" t="s">
        <v>82</v>
      </c>
      <c r="AW232" s="14" t="s">
        <v>33</v>
      </c>
      <c r="AX232" s="14" t="s">
        <v>72</v>
      </c>
      <c r="AY232" s="251" t="s">
        <v>130</v>
      </c>
    </row>
    <row r="233" s="15" customFormat="1">
      <c r="A233" s="15"/>
      <c r="B233" s="252"/>
      <c r="C233" s="253"/>
      <c r="D233" s="232" t="s">
        <v>208</v>
      </c>
      <c r="E233" s="254" t="s">
        <v>19</v>
      </c>
      <c r="F233" s="255" t="s">
        <v>212</v>
      </c>
      <c r="G233" s="253"/>
      <c r="H233" s="256">
        <v>21.440999999999999</v>
      </c>
      <c r="I233" s="257"/>
      <c r="J233" s="253"/>
      <c r="K233" s="253"/>
      <c r="L233" s="258"/>
      <c r="M233" s="259"/>
      <c r="N233" s="260"/>
      <c r="O233" s="260"/>
      <c r="P233" s="260"/>
      <c r="Q233" s="260"/>
      <c r="R233" s="260"/>
      <c r="S233" s="260"/>
      <c r="T233" s="26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2" t="s">
        <v>208</v>
      </c>
      <c r="AU233" s="262" t="s">
        <v>82</v>
      </c>
      <c r="AV233" s="15" t="s">
        <v>144</v>
      </c>
      <c r="AW233" s="15" t="s">
        <v>33</v>
      </c>
      <c r="AX233" s="15" t="s">
        <v>80</v>
      </c>
      <c r="AY233" s="262" t="s">
        <v>130</v>
      </c>
    </row>
    <row r="234" s="2" customFormat="1" ht="37.8" customHeight="1">
      <c r="A234" s="41"/>
      <c r="B234" s="42"/>
      <c r="C234" s="199" t="s">
        <v>389</v>
      </c>
      <c r="D234" s="199" t="s">
        <v>131</v>
      </c>
      <c r="E234" s="200" t="s">
        <v>374</v>
      </c>
      <c r="F234" s="201" t="s">
        <v>375</v>
      </c>
      <c r="G234" s="202" t="s">
        <v>199</v>
      </c>
      <c r="H234" s="203">
        <v>20.960000000000001</v>
      </c>
      <c r="I234" s="204"/>
      <c r="J234" s="205">
        <f>ROUND(I234*H234,2)</f>
        <v>0</v>
      </c>
      <c r="K234" s="201" t="s">
        <v>200</v>
      </c>
      <c r="L234" s="47"/>
      <c r="M234" s="206" t="s">
        <v>19</v>
      </c>
      <c r="N234" s="207" t="s">
        <v>43</v>
      </c>
      <c r="O234" s="87"/>
      <c r="P234" s="208">
        <f>O234*H234</f>
        <v>0</v>
      </c>
      <c r="Q234" s="208">
        <v>0.00014999999999999999</v>
      </c>
      <c r="R234" s="208">
        <f>Q234*H234</f>
        <v>0.0031439999999999997</v>
      </c>
      <c r="S234" s="208">
        <v>0</v>
      </c>
      <c r="T234" s="209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0" t="s">
        <v>285</v>
      </c>
      <c r="AT234" s="210" t="s">
        <v>131</v>
      </c>
      <c r="AU234" s="210" t="s">
        <v>82</v>
      </c>
      <c r="AY234" s="20" t="s">
        <v>130</v>
      </c>
      <c r="BE234" s="211">
        <f>IF(N234="základní",J234,0)</f>
        <v>0</v>
      </c>
      <c r="BF234" s="211">
        <f>IF(N234="snížená",J234,0)</f>
        <v>0</v>
      </c>
      <c r="BG234" s="211">
        <f>IF(N234="zákl. přenesená",J234,0)</f>
        <v>0</v>
      </c>
      <c r="BH234" s="211">
        <f>IF(N234="sníž. přenesená",J234,0)</f>
        <v>0</v>
      </c>
      <c r="BI234" s="211">
        <f>IF(N234="nulová",J234,0)</f>
        <v>0</v>
      </c>
      <c r="BJ234" s="20" t="s">
        <v>80</v>
      </c>
      <c r="BK234" s="211">
        <f>ROUND(I234*H234,2)</f>
        <v>0</v>
      </c>
      <c r="BL234" s="20" t="s">
        <v>285</v>
      </c>
      <c r="BM234" s="210" t="s">
        <v>1229</v>
      </c>
    </row>
    <row r="235" s="2" customFormat="1">
      <c r="A235" s="41"/>
      <c r="B235" s="42"/>
      <c r="C235" s="43"/>
      <c r="D235" s="225" t="s">
        <v>202</v>
      </c>
      <c r="E235" s="43"/>
      <c r="F235" s="226" t="s">
        <v>377</v>
      </c>
      <c r="G235" s="43"/>
      <c r="H235" s="43"/>
      <c r="I235" s="227"/>
      <c r="J235" s="43"/>
      <c r="K235" s="43"/>
      <c r="L235" s="47"/>
      <c r="M235" s="228"/>
      <c r="N235" s="229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202</v>
      </c>
      <c r="AU235" s="20" t="s">
        <v>82</v>
      </c>
    </row>
    <row r="236" s="13" customFormat="1">
      <c r="A236" s="13"/>
      <c r="B236" s="230"/>
      <c r="C236" s="231"/>
      <c r="D236" s="232" t="s">
        <v>208</v>
      </c>
      <c r="E236" s="233" t="s">
        <v>19</v>
      </c>
      <c r="F236" s="234" t="s">
        <v>895</v>
      </c>
      <c r="G236" s="231"/>
      <c r="H236" s="233" t="s">
        <v>19</v>
      </c>
      <c r="I236" s="235"/>
      <c r="J236" s="231"/>
      <c r="K236" s="231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208</v>
      </c>
      <c r="AU236" s="240" t="s">
        <v>82</v>
      </c>
      <c r="AV236" s="13" t="s">
        <v>80</v>
      </c>
      <c r="AW236" s="13" t="s">
        <v>33</v>
      </c>
      <c r="AX236" s="13" t="s">
        <v>72</v>
      </c>
      <c r="AY236" s="240" t="s">
        <v>130</v>
      </c>
    </row>
    <row r="237" s="14" customFormat="1">
      <c r="A237" s="14"/>
      <c r="B237" s="241"/>
      <c r="C237" s="242"/>
      <c r="D237" s="232" t="s">
        <v>208</v>
      </c>
      <c r="E237" s="243" t="s">
        <v>19</v>
      </c>
      <c r="F237" s="244" t="s">
        <v>1230</v>
      </c>
      <c r="G237" s="242"/>
      <c r="H237" s="245">
        <v>20.960000000000001</v>
      </c>
      <c r="I237" s="246"/>
      <c r="J237" s="242"/>
      <c r="K237" s="242"/>
      <c r="L237" s="247"/>
      <c r="M237" s="248"/>
      <c r="N237" s="249"/>
      <c r="O237" s="249"/>
      <c r="P237" s="249"/>
      <c r="Q237" s="249"/>
      <c r="R237" s="249"/>
      <c r="S237" s="249"/>
      <c r="T237" s="25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1" t="s">
        <v>208</v>
      </c>
      <c r="AU237" s="251" t="s">
        <v>82</v>
      </c>
      <c r="AV237" s="14" t="s">
        <v>82</v>
      </c>
      <c r="AW237" s="14" t="s">
        <v>33</v>
      </c>
      <c r="AX237" s="14" t="s">
        <v>72</v>
      </c>
      <c r="AY237" s="251" t="s">
        <v>130</v>
      </c>
    </row>
    <row r="238" s="15" customFormat="1">
      <c r="A238" s="15"/>
      <c r="B238" s="252"/>
      <c r="C238" s="253"/>
      <c r="D238" s="232" t="s">
        <v>208</v>
      </c>
      <c r="E238" s="254" t="s">
        <v>19</v>
      </c>
      <c r="F238" s="255" t="s">
        <v>212</v>
      </c>
      <c r="G238" s="253"/>
      <c r="H238" s="256">
        <v>20.960000000000001</v>
      </c>
      <c r="I238" s="257"/>
      <c r="J238" s="253"/>
      <c r="K238" s="253"/>
      <c r="L238" s="258"/>
      <c r="M238" s="259"/>
      <c r="N238" s="260"/>
      <c r="O238" s="260"/>
      <c r="P238" s="260"/>
      <c r="Q238" s="260"/>
      <c r="R238" s="260"/>
      <c r="S238" s="260"/>
      <c r="T238" s="26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2" t="s">
        <v>208</v>
      </c>
      <c r="AU238" s="262" t="s">
        <v>82</v>
      </c>
      <c r="AV238" s="15" t="s">
        <v>144</v>
      </c>
      <c r="AW238" s="15" t="s">
        <v>33</v>
      </c>
      <c r="AX238" s="15" t="s">
        <v>80</v>
      </c>
      <c r="AY238" s="262" t="s">
        <v>130</v>
      </c>
    </row>
    <row r="239" s="2" customFormat="1" ht="21.75" customHeight="1">
      <c r="A239" s="41"/>
      <c r="B239" s="42"/>
      <c r="C239" s="263" t="s">
        <v>395</v>
      </c>
      <c r="D239" s="263" t="s">
        <v>213</v>
      </c>
      <c r="E239" s="264" t="s">
        <v>381</v>
      </c>
      <c r="F239" s="265" t="s">
        <v>382</v>
      </c>
      <c r="G239" s="266" t="s">
        <v>199</v>
      </c>
      <c r="H239" s="267">
        <v>107.855</v>
      </c>
      <c r="I239" s="268"/>
      <c r="J239" s="269">
        <f>ROUND(I239*H239,2)</f>
        <v>0</v>
      </c>
      <c r="K239" s="265" t="s">
        <v>200</v>
      </c>
      <c r="L239" s="270"/>
      <c r="M239" s="271" t="s">
        <v>19</v>
      </c>
      <c r="N239" s="272" t="s">
        <v>43</v>
      </c>
      <c r="O239" s="87"/>
      <c r="P239" s="208">
        <f>O239*H239</f>
        <v>0</v>
      </c>
      <c r="Q239" s="208">
        <v>0.0022000000000000001</v>
      </c>
      <c r="R239" s="208">
        <f>Q239*H239</f>
        <v>0.23728100000000002</v>
      </c>
      <c r="S239" s="208">
        <v>0</v>
      </c>
      <c r="T239" s="209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0" t="s">
        <v>306</v>
      </c>
      <c r="AT239" s="210" t="s">
        <v>213</v>
      </c>
      <c r="AU239" s="210" t="s">
        <v>82</v>
      </c>
      <c r="AY239" s="20" t="s">
        <v>130</v>
      </c>
      <c r="BE239" s="211">
        <f>IF(N239="základní",J239,0)</f>
        <v>0</v>
      </c>
      <c r="BF239" s="211">
        <f>IF(N239="snížená",J239,0)</f>
        <v>0</v>
      </c>
      <c r="BG239" s="211">
        <f>IF(N239="zákl. přenesená",J239,0)</f>
        <v>0</v>
      </c>
      <c r="BH239" s="211">
        <f>IF(N239="sníž. přenesená",J239,0)</f>
        <v>0</v>
      </c>
      <c r="BI239" s="211">
        <f>IF(N239="nulová",J239,0)</f>
        <v>0</v>
      </c>
      <c r="BJ239" s="20" t="s">
        <v>80</v>
      </c>
      <c r="BK239" s="211">
        <f>ROUND(I239*H239,2)</f>
        <v>0</v>
      </c>
      <c r="BL239" s="20" t="s">
        <v>285</v>
      </c>
      <c r="BM239" s="210" t="s">
        <v>1231</v>
      </c>
    </row>
    <row r="240" s="13" customFormat="1">
      <c r="A240" s="13"/>
      <c r="B240" s="230"/>
      <c r="C240" s="231"/>
      <c r="D240" s="232" t="s">
        <v>208</v>
      </c>
      <c r="E240" s="233" t="s">
        <v>19</v>
      </c>
      <c r="F240" s="234" t="s">
        <v>217</v>
      </c>
      <c r="G240" s="231"/>
      <c r="H240" s="233" t="s">
        <v>19</v>
      </c>
      <c r="I240" s="235"/>
      <c r="J240" s="231"/>
      <c r="K240" s="231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208</v>
      </c>
      <c r="AU240" s="240" t="s">
        <v>82</v>
      </c>
      <c r="AV240" s="13" t="s">
        <v>80</v>
      </c>
      <c r="AW240" s="13" t="s">
        <v>33</v>
      </c>
      <c r="AX240" s="13" t="s">
        <v>72</v>
      </c>
      <c r="AY240" s="240" t="s">
        <v>130</v>
      </c>
    </row>
    <row r="241" s="14" customFormat="1">
      <c r="A241" s="14"/>
      <c r="B241" s="241"/>
      <c r="C241" s="242"/>
      <c r="D241" s="232" t="s">
        <v>208</v>
      </c>
      <c r="E241" s="243" t="s">
        <v>19</v>
      </c>
      <c r="F241" s="244" t="s">
        <v>1232</v>
      </c>
      <c r="G241" s="242"/>
      <c r="H241" s="245">
        <v>64.620000000000005</v>
      </c>
      <c r="I241" s="246"/>
      <c r="J241" s="242"/>
      <c r="K241" s="242"/>
      <c r="L241" s="247"/>
      <c r="M241" s="248"/>
      <c r="N241" s="249"/>
      <c r="O241" s="249"/>
      <c r="P241" s="249"/>
      <c r="Q241" s="249"/>
      <c r="R241" s="249"/>
      <c r="S241" s="249"/>
      <c r="T241" s="25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1" t="s">
        <v>208</v>
      </c>
      <c r="AU241" s="251" t="s">
        <v>82</v>
      </c>
      <c r="AV241" s="14" t="s">
        <v>82</v>
      </c>
      <c r="AW241" s="14" t="s">
        <v>33</v>
      </c>
      <c r="AX241" s="14" t="s">
        <v>72</v>
      </c>
      <c r="AY241" s="251" t="s">
        <v>130</v>
      </c>
    </row>
    <row r="242" s="14" customFormat="1">
      <c r="A242" s="14"/>
      <c r="B242" s="241"/>
      <c r="C242" s="242"/>
      <c r="D242" s="232" t="s">
        <v>208</v>
      </c>
      <c r="E242" s="243" t="s">
        <v>19</v>
      </c>
      <c r="F242" s="244" t="s">
        <v>1233</v>
      </c>
      <c r="G242" s="242"/>
      <c r="H242" s="245">
        <v>27.920000000000002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1" t="s">
        <v>208</v>
      </c>
      <c r="AU242" s="251" t="s">
        <v>82</v>
      </c>
      <c r="AV242" s="14" t="s">
        <v>82</v>
      </c>
      <c r="AW242" s="14" t="s">
        <v>33</v>
      </c>
      <c r="AX242" s="14" t="s">
        <v>72</v>
      </c>
      <c r="AY242" s="251" t="s">
        <v>130</v>
      </c>
    </row>
    <row r="243" s="15" customFormat="1">
      <c r="A243" s="15"/>
      <c r="B243" s="252"/>
      <c r="C243" s="253"/>
      <c r="D243" s="232" t="s">
        <v>208</v>
      </c>
      <c r="E243" s="254" t="s">
        <v>19</v>
      </c>
      <c r="F243" s="255" t="s">
        <v>212</v>
      </c>
      <c r="G243" s="253"/>
      <c r="H243" s="256">
        <v>92.540000000000006</v>
      </c>
      <c r="I243" s="257"/>
      <c r="J243" s="253"/>
      <c r="K243" s="253"/>
      <c r="L243" s="258"/>
      <c r="M243" s="259"/>
      <c r="N243" s="260"/>
      <c r="O243" s="260"/>
      <c r="P243" s="260"/>
      <c r="Q243" s="260"/>
      <c r="R243" s="260"/>
      <c r="S243" s="260"/>
      <c r="T243" s="26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2" t="s">
        <v>208</v>
      </c>
      <c r="AU243" s="262" t="s">
        <v>82</v>
      </c>
      <c r="AV243" s="15" t="s">
        <v>144</v>
      </c>
      <c r="AW243" s="15" t="s">
        <v>33</v>
      </c>
      <c r="AX243" s="15" t="s">
        <v>80</v>
      </c>
      <c r="AY243" s="262" t="s">
        <v>130</v>
      </c>
    </row>
    <row r="244" s="14" customFormat="1">
      <c r="A244" s="14"/>
      <c r="B244" s="241"/>
      <c r="C244" s="242"/>
      <c r="D244" s="232" t="s">
        <v>208</v>
      </c>
      <c r="E244" s="242"/>
      <c r="F244" s="244" t="s">
        <v>1234</v>
      </c>
      <c r="G244" s="242"/>
      <c r="H244" s="245">
        <v>107.855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1" t="s">
        <v>208</v>
      </c>
      <c r="AU244" s="251" t="s">
        <v>82</v>
      </c>
      <c r="AV244" s="14" t="s">
        <v>82</v>
      </c>
      <c r="AW244" s="14" t="s">
        <v>4</v>
      </c>
      <c r="AX244" s="14" t="s">
        <v>80</v>
      </c>
      <c r="AY244" s="251" t="s">
        <v>130</v>
      </c>
    </row>
    <row r="245" s="2" customFormat="1" ht="21.75" customHeight="1">
      <c r="A245" s="41"/>
      <c r="B245" s="42"/>
      <c r="C245" s="199" t="s">
        <v>306</v>
      </c>
      <c r="D245" s="199" t="s">
        <v>131</v>
      </c>
      <c r="E245" s="200" t="s">
        <v>390</v>
      </c>
      <c r="F245" s="201" t="s">
        <v>391</v>
      </c>
      <c r="G245" s="202" t="s">
        <v>199</v>
      </c>
      <c r="H245" s="203">
        <v>64.619</v>
      </c>
      <c r="I245" s="204"/>
      <c r="J245" s="205">
        <f>ROUND(I245*H245,2)</f>
        <v>0</v>
      </c>
      <c r="K245" s="201" t="s">
        <v>200</v>
      </c>
      <c r="L245" s="47"/>
      <c r="M245" s="206" t="s">
        <v>19</v>
      </c>
      <c r="N245" s="207" t="s">
        <v>43</v>
      </c>
      <c r="O245" s="87"/>
      <c r="P245" s="208">
        <f>O245*H245</f>
        <v>0</v>
      </c>
      <c r="Q245" s="208">
        <v>0</v>
      </c>
      <c r="R245" s="208">
        <f>Q245*H245</f>
        <v>0</v>
      </c>
      <c r="S245" s="208">
        <v>0</v>
      </c>
      <c r="T245" s="209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0" t="s">
        <v>285</v>
      </c>
      <c r="AT245" s="210" t="s">
        <v>131</v>
      </c>
      <c r="AU245" s="210" t="s">
        <v>82</v>
      </c>
      <c r="AY245" s="20" t="s">
        <v>130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20" t="s">
        <v>80</v>
      </c>
      <c r="BK245" s="211">
        <f>ROUND(I245*H245,2)</f>
        <v>0</v>
      </c>
      <c r="BL245" s="20" t="s">
        <v>285</v>
      </c>
      <c r="BM245" s="210" t="s">
        <v>1235</v>
      </c>
    </row>
    <row r="246" s="2" customFormat="1">
      <c r="A246" s="41"/>
      <c r="B246" s="42"/>
      <c r="C246" s="43"/>
      <c r="D246" s="225" t="s">
        <v>202</v>
      </c>
      <c r="E246" s="43"/>
      <c r="F246" s="226" t="s">
        <v>393</v>
      </c>
      <c r="G246" s="43"/>
      <c r="H246" s="43"/>
      <c r="I246" s="227"/>
      <c r="J246" s="43"/>
      <c r="K246" s="43"/>
      <c r="L246" s="47"/>
      <c r="M246" s="228"/>
      <c r="N246" s="229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202</v>
      </c>
      <c r="AU246" s="20" t="s">
        <v>82</v>
      </c>
    </row>
    <row r="247" s="13" customFormat="1">
      <c r="A247" s="13"/>
      <c r="B247" s="230"/>
      <c r="C247" s="231"/>
      <c r="D247" s="232" t="s">
        <v>208</v>
      </c>
      <c r="E247" s="233" t="s">
        <v>19</v>
      </c>
      <c r="F247" s="234" t="s">
        <v>294</v>
      </c>
      <c r="G247" s="231"/>
      <c r="H247" s="233" t="s">
        <v>19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208</v>
      </c>
      <c r="AU247" s="240" t="s">
        <v>82</v>
      </c>
      <c r="AV247" s="13" t="s">
        <v>80</v>
      </c>
      <c r="AW247" s="13" t="s">
        <v>33</v>
      </c>
      <c r="AX247" s="13" t="s">
        <v>72</v>
      </c>
      <c r="AY247" s="240" t="s">
        <v>130</v>
      </c>
    </row>
    <row r="248" s="14" customFormat="1">
      <c r="A248" s="14"/>
      <c r="B248" s="241"/>
      <c r="C248" s="242"/>
      <c r="D248" s="232" t="s">
        <v>208</v>
      </c>
      <c r="E248" s="243" t="s">
        <v>19</v>
      </c>
      <c r="F248" s="244" t="s">
        <v>1202</v>
      </c>
      <c r="G248" s="242"/>
      <c r="H248" s="245">
        <v>64.619</v>
      </c>
      <c r="I248" s="246"/>
      <c r="J248" s="242"/>
      <c r="K248" s="242"/>
      <c r="L248" s="247"/>
      <c r="M248" s="248"/>
      <c r="N248" s="249"/>
      <c r="O248" s="249"/>
      <c r="P248" s="249"/>
      <c r="Q248" s="249"/>
      <c r="R248" s="249"/>
      <c r="S248" s="249"/>
      <c r="T248" s="25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1" t="s">
        <v>208</v>
      </c>
      <c r="AU248" s="251" t="s">
        <v>82</v>
      </c>
      <c r="AV248" s="14" t="s">
        <v>82</v>
      </c>
      <c r="AW248" s="14" t="s">
        <v>33</v>
      </c>
      <c r="AX248" s="14" t="s">
        <v>72</v>
      </c>
      <c r="AY248" s="251" t="s">
        <v>130</v>
      </c>
    </row>
    <row r="249" s="15" customFormat="1">
      <c r="A249" s="15"/>
      <c r="B249" s="252"/>
      <c r="C249" s="253"/>
      <c r="D249" s="232" t="s">
        <v>208</v>
      </c>
      <c r="E249" s="254" t="s">
        <v>19</v>
      </c>
      <c r="F249" s="255" t="s">
        <v>212</v>
      </c>
      <c r="G249" s="253"/>
      <c r="H249" s="256">
        <v>64.619</v>
      </c>
      <c r="I249" s="257"/>
      <c r="J249" s="253"/>
      <c r="K249" s="253"/>
      <c r="L249" s="258"/>
      <c r="M249" s="259"/>
      <c r="N249" s="260"/>
      <c r="O249" s="260"/>
      <c r="P249" s="260"/>
      <c r="Q249" s="260"/>
      <c r="R249" s="260"/>
      <c r="S249" s="260"/>
      <c r="T249" s="26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2" t="s">
        <v>208</v>
      </c>
      <c r="AU249" s="262" t="s">
        <v>82</v>
      </c>
      <c r="AV249" s="15" t="s">
        <v>144</v>
      </c>
      <c r="AW249" s="15" t="s">
        <v>33</v>
      </c>
      <c r="AX249" s="15" t="s">
        <v>80</v>
      </c>
      <c r="AY249" s="262" t="s">
        <v>130</v>
      </c>
    </row>
    <row r="250" s="2" customFormat="1" ht="21.75" customHeight="1">
      <c r="A250" s="41"/>
      <c r="B250" s="42"/>
      <c r="C250" s="263" t="s">
        <v>407</v>
      </c>
      <c r="D250" s="263" t="s">
        <v>213</v>
      </c>
      <c r="E250" s="264" t="s">
        <v>396</v>
      </c>
      <c r="F250" s="265" t="s">
        <v>397</v>
      </c>
      <c r="G250" s="266" t="s">
        <v>199</v>
      </c>
      <c r="H250" s="267">
        <v>96.308000000000007</v>
      </c>
      <c r="I250" s="268"/>
      <c r="J250" s="269">
        <f>ROUND(I250*H250,2)</f>
        <v>0</v>
      </c>
      <c r="K250" s="265" t="s">
        <v>19</v>
      </c>
      <c r="L250" s="270"/>
      <c r="M250" s="271" t="s">
        <v>19</v>
      </c>
      <c r="N250" s="272" t="s">
        <v>43</v>
      </c>
      <c r="O250" s="87"/>
      <c r="P250" s="208">
        <f>O250*H250</f>
        <v>0</v>
      </c>
      <c r="Q250" s="208">
        <v>0.00010000000000000001</v>
      </c>
      <c r="R250" s="208">
        <f>Q250*H250</f>
        <v>0.0096308000000000019</v>
      </c>
      <c r="S250" s="208">
        <v>0</v>
      </c>
      <c r="T250" s="209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0" t="s">
        <v>306</v>
      </c>
      <c r="AT250" s="210" t="s">
        <v>213</v>
      </c>
      <c r="AU250" s="210" t="s">
        <v>82</v>
      </c>
      <c r="AY250" s="20" t="s">
        <v>130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20" t="s">
        <v>80</v>
      </c>
      <c r="BK250" s="211">
        <f>ROUND(I250*H250,2)</f>
        <v>0</v>
      </c>
      <c r="BL250" s="20" t="s">
        <v>285</v>
      </c>
      <c r="BM250" s="210" t="s">
        <v>1236</v>
      </c>
    </row>
    <row r="251" s="13" customFormat="1">
      <c r="A251" s="13"/>
      <c r="B251" s="230"/>
      <c r="C251" s="231"/>
      <c r="D251" s="232" t="s">
        <v>208</v>
      </c>
      <c r="E251" s="233" t="s">
        <v>19</v>
      </c>
      <c r="F251" s="234" t="s">
        <v>217</v>
      </c>
      <c r="G251" s="231"/>
      <c r="H251" s="233" t="s">
        <v>19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208</v>
      </c>
      <c r="AU251" s="240" t="s">
        <v>82</v>
      </c>
      <c r="AV251" s="13" t="s">
        <v>80</v>
      </c>
      <c r="AW251" s="13" t="s">
        <v>33</v>
      </c>
      <c r="AX251" s="13" t="s">
        <v>72</v>
      </c>
      <c r="AY251" s="240" t="s">
        <v>130</v>
      </c>
    </row>
    <row r="252" s="14" customFormat="1">
      <c r="A252" s="14"/>
      <c r="B252" s="241"/>
      <c r="C252" s="242"/>
      <c r="D252" s="232" t="s">
        <v>208</v>
      </c>
      <c r="E252" s="243" t="s">
        <v>19</v>
      </c>
      <c r="F252" s="244" t="s">
        <v>1237</v>
      </c>
      <c r="G252" s="242"/>
      <c r="H252" s="245">
        <v>64.619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1" t="s">
        <v>208</v>
      </c>
      <c r="AU252" s="251" t="s">
        <v>82</v>
      </c>
      <c r="AV252" s="14" t="s">
        <v>82</v>
      </c>
      <c r="AW252" s="14" t="s">
        <v>33</v>
      </c>
      <c r="AX252" s="14" t="s">
        <v>72</v>
      </c>
      <c r="AY252" s="251" t="s">
        <v>130</v>
      </c>
    </row>
    <row r="253" s="14" customFormat="1">
      <c r="A253" s="14"/>
      <c r="B253" s="241"/>
      <c r="C253" s="242"/>
      <c r="D253" s="232" t="s">
        <v>208</v>
      </c>
      <c r="E253" s="243" t="s">
        <v>19</v>
      </c>
      <c r="F253" s="244" t="s">
        <v>1238</v>
      </c>
      <c r="G253" s="242"/>
      <c r="H253" s="245">
        <v>22.934000000000001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1" t="s">
        <v>208</v>
      </c>
      <c r="AU253" s="251" t="s">
        <v>82</v>
      </c>
      <c r="AV253" s="14" t="s">
        <v>82</v>
      </c>
      <c r="AW253" s="14" t="s">
        <v>33</v>
      </c>
      <c r="AX253" s="14" t="s">
        <v>72</v>
      </c>
      <c r="AY253" s="251" t="s">
        <v>130</v>
      </c>
    </row>
    <row r="254" s="15" customFormat="1">
      <c r="A254" s="15"/>
      <c r="B254" s="252"/>
      <c r="C254" s="253"/>
      <c r="D254" s="232" t="s">
        <v>208</v>
      </c>
      <c r="E254" s="254" t="s">
        <v>19</v>
      </c>
      <c r="F254" s="255" t="s">
        <v>212</v>
      </c>
      <c r="G254" s="253"/>
      <c r="H254" s="256">
        <v>87.552999999999997</v>
      </c>
      <c r="I254" s="257"/>
      <c r="J254" s="253"/>
      <c r="K254" s="253"/>
      <c r="L254" s="258"/>
      <c r="M254" s="259"/>
      <c r="N254" s="260"/>
      <c r="O254" s="260"/>
      <c r="P254" s="260"/>
      <c r="Q254" s="260"/>
      <c r="R254" s="260"/>
      <c r="S254" s="260"/>
      <c r="T254" s="261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2" t="s">
        <v>208</v>
      </c>
      <c r="AU254" s="262" t="s">
        <v>82</v>
      </c>
      <c r="AV254" s="15" t="s">
        <v>144</v>
      </c>
      <c r="AW254" s="15" t="s">
        <v>33</v>
      </c>
      <c r="AX254" s="15" t="s">
        <v>80</v>
      </c>
      <c r="AY254" s="262" t="s">
        <v>130</v>
      </c>
    </row>
    <row r="255" s="14" customFormat="1">
      <c r="A255" s="14"/>
      <c r="B255" s="241"/>
      <c r="C255" s="242"/>
      <c r="D255" s="232" t="s">
        <v>208</v>
      </c>
      <c r="E255" s="242"/>
      <c r="F255" s="244" t="s">
        <v>1239</v>
      </c>
      <c r="G255" s="242"/>
      <c r="H255" s="245">
        <v>96.308000000000007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1" t="s">
        <v>208</v>
      </c>
      <c r="AU255" s="251" t="s">
        <v>82</v>
      </c>
      <c r="AV255" s="14" t="s">
        <v>82</v>
      </c>
      <c r="AW255" s="14" t="s">
        <v>4</v>
      </c>
      <c r="AX255" s="14" t="s">
        <v>80</v>
      </c>
      <c r="AY255" s="251" t="s">
        <v>130</v>
      </c>
    </row>
    <row r="256" s="2" customFormat="1" ht="16.5" customHeight="1">
      <c r="A256" s="41"/>
      <c r="B256" s="42"/>
      <c r="C256" s="199" t="s">
        <v>411</v>
      </c>
      <c r="D256" s="199" t="s">
        <v>131</v>
      </c>
      <c r="E256" s="200" t="s">
        <v>402</v>
      </c>
      <c r="F256" s="201" t="s">
        <v>403</v>
      </c>
      <c r="G256" s="202" t="s">
        <v>328</v>
      </c>
      <c r="H256" s="203">
        <v>24.050000000000001</v>
      </c>
      <c r="I256" s="204"/>
      <c r="J256" s="205">
        <f>ROUND(I256*H256,2)</f>
        <v>0</v>
      </c>
      <c r="K256" s="201" t="s">
        <v>200</v>
      </c>
      <c r="L256" s="47"/>
      <c r="M256" s="206" t="s">
        <v>19</v>
      </c>
      <c r="N256" s="207" t="s">
        <v>43</v>
      </c>
      <c r="O256" s="87"/>
      <c r="P256" s="208">
        <f>O256*H256</f>
        <v>0</v>
      </c>
      <c r="Q256" s="208">
        <v>0.00032000000000000003</v>
      </c>
      <c r="R256" s="208">
        <f>Q256*H256</f>
        <v>0.0076960000000000006</v>
      </c>
      <c r="S256" s="208">
        <v>0</v>
      </c>
      <c r="T256" s="209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0" t="s">
        <v>285</v>
      </c>
      <c r="AT256" s="210" t="s">
        <v>131</v>
      </c>
      <c r="AU256" s="210" t="s">
        <v>82</v>
      </c>
      <c r="AY256" s="20" t="s">
        <v>130</v>
      </c>
      <c r="BE256" s="211">
        <f>IF(N256="základní",J256,0)</f>
        <v>0</v>
      </c>
      <c r="BF256" s="211">
        <f>IF(N256="snížená",J256,0)</f>
        <v>0</v>
      </c>
      <c r="BG256" s="211">
        <f>IF(N256="zákl. přenesená",J256,0)</f>
        <v>0</v>
      </c>
      <c r="BH256" s="211">
        <f>IF(N256="sníž. přenesená",J256,0)</f>
        <v>0</v>
      </c>
      <c r="BI256" s="211">
        <f>IF(N256="nulová",J256,0)</f>
        <v>0</v>
      </c>
      <c r="BJ256" s="20" t="s">
        <v>80</v>
      </c>
      <c r="BK256" s="211">
        <f>ROUND(I256*H256,2)</f>
        <v>0</v>
      </c>
      <c r="BL256" s="20" t="s">
        <v>285</v>
      </c>
      <c r="BM256" s="210" t="s">
        <v>1240</v>
      </c>
    </row>
    <row r="257" s="2" customFormat="1">
      <c r="A257" s="41"/>
      <c r="B257" s="42"/>
      <c r="C257" s="43"/>
      <c r="D257" s="225" t="s">
        <v>202</v>
      </c>
      <c r="E257" s="43"/>
      <c r="F257" s="226" t="s">
        <v>405</v>
      </c>
      <c r="G257" s="43"/>
      <c r="H257" s="43"/>
      <c r="I257" s="227"/>
      <c r="J257" s="43"/>
      <c r="K257" s="43"/>
      <c r="L257" s="47"/>
      <c r="M257" s="228"/>
      <c r="N257" s="229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202</v>
      </c>
      <c r="AU257" s="20" t="s">
        <v>82</v>
      </c>
    </row>
    <row r="258" s="13" customFormat="1">
      <c r="A258" s="13"/>
      <c r="B258" s="230"/>
      <c r="C258" s="231"/>
      <c r="D258" s="232" t="s">
        <v>208</v>
      </c>
      <c r="E258" s="233" t="s">
        <v>19</v>
      </c>
      <c r="F258" s="234" t="s">
        <v>294</v>
      </c>
      <c r="G258" s="231"/>
      <c r="H258" s="233" t="s">
        <v>19</v>
      </c>
      <c r="I258" s="235"/>
      <c r="J258" s="231"/>
      <c r="K258" s="231"/>
      <c r="L258" s="236"/>
      <c r="M258" s="237"/>
      <c r="N258" s="238"/>
      <c r="O258" s="238"/>
      <c r="P258" s="238"/>
      <c r="Q258" s="238"/>
      <c r="R258" s="238"/>
      <c r="S258" s="238"/>
      <c r="T258" s="23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0" t="s">
        <v>208</v>
      </c>
      <c r="AU258" s="240" t="s">
        <v>82</v>
      </c>
      <c r="AV258" s="13" t="s">
        <v>80</v>
      </c>
      <c r="AW258" s="13" t="s">
        <v>33</v>
      </c>
      <c r="AX258" s="13" t="s">
        <v>72</v>
      </c>
      <c r="AY258" s="240" t="s">
        <v>130</v>
      </c>
    </row>
    <row r="259" s="14" customFormat="1">
      <c r="A259" s="14"/>
      <c r="B259" s="241"/>
      <c r="C259" s="242"/>
      <c r="D259" s="232" t="s">
        <v>208</v>
      </c>
      <c r="E259" s="243" t="s">
        <v>19</v>
      </c>
      <c r="F259" s="244" t="s">
        <v>1241</v>
      </c>
      <c r="G259" s="242"/>
      <c r="H259" s="245">
        <v>24.050000000000001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1" t="s">
        <v>208</v>
      </c>
      <c r="AU259" s="251" t="s">
        <v>82</v>
      </c>
      <c r="AV259" s="14" t="s">
        <v>82</v>
      </c>
      <c r="AW259" s="14" t="s">
        <v>33</v>
      </c>
      <c r="AX259" s="14" t="s">
        <v>72</v>
      </c>
      <c r="AY259" s="251" t="s">
        <v>130</v>
      </c>
    </row>
    <row r="260" s="15" customFormat="1">
      <c r="A260" s="15"/>
      <c r="B260" s="252"/>
      <c r="C260" s="253"/>
      <c r="D260" s="232" t="s">
        <v>208</v>
      </c>
      <c r="E260" s="254" t="s">
        <v>19</v>
      </c>
      <c r="F260" s="255" t="s">
        <v>212</v>
      </c>
      <c r="G260" s="253"/>
      <c r="H260" s="256">
        <v>24.050000000000001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2" t="s">
        <v>208</v>
      </c>
      <c r="AU260" s="262" t="s">
        <v>82</v>
      </c>
      <c r="AV260" s="15" t="s">
        <v>144</v>
      </c>
      <c r="AW260" s="15" t="s">
        <v>33</v>
      </c>
      <c r="AX260" s="15" t="s">
        <v>80</v>
      </c>
      <c r="AY260" s="262" t="s">
        <v>130</v>
      </c>
    </row>
    <row r="261" s="2" customFormat="1" ht="24.15" customHeight="1">
      <c r="A261" s="41"/>
      <c r="B261" s="42"/>
      <c r="C261" s="263" t="s">
        <v>417</v>
      </c>
      <c r="D261" s="263" t="s">
        <v>213</v>
      </c>
      <c r="E261" s="264" t="s">
        <v>319</v>
      </c>
      <c r="F261" s="265" t="s">
        <v>320</v>
      </c>
      <c r="G261" s="266" t="s">
        <v>199</v>
      </c>
      <c r="H261" s="267">
        <v>6.6139999999999999</v>
      </c>
      <c r="I261" s="268"/>
      <c r="J261" s="269">
        <f>ROUND(I261*H261,2)</f>
        <v>0</v>
      </c>
      <c r="K261" s="265" t="s">
        <v>200</v>
      </c>
      <c r="L261" s="270"/>
      <c r="M261" s="271" t="s">
        <v>19</v>
      </c>
      <c r="N261" s="272" t="s">
        <v>43</v>
      </c>
      <c r="O261" s="87"/>
      <c r="P261" s="208">
        <f>O261*H261</f>
        <v>0</v>
      </c>
      <c r="Q261" s="208">
        <v>0.0054000000000000003</v>
      </c>
      <c r="R261" s="208">
        <f>Q261*H261</f>
        <v>0.0357156</v>
      </c>
      <c r="S261" s="208">
        <v>0</v>
      </c>
      <c r="T261" s="209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0" t="s">
        <v>306</v>
      </c>
      <c r="AT261" s="210" t="s">
        <v>213</v>
      </c>
      <c r="AU261" s="210" t="s">
        <v>82</v>
      </c>
      <c r="AY261" s="20" t="s">
        <v>130</v>
      </c>
      <c r="BE261" s="211">
        <f>IF(N261="základní",J261,0)</f>
        <v>0</v>
      </c>
      <c r="BF261" s="211">
        <f>IF(N261="snížená",J261,0)</f>
        <v>0</v>
      </c>
      <c r="BG261" s="211">
        <f>IF(N261="zákl. přenesená",J261,0)</f>
        <v>0</v>
      </c>
      <c r="BH261" s="211">
        <f>IF(N261="sníž. přenesená",J261,0)</f>
        <v>0</v>
      </c>
      <c r="BI261" s="211">
        <f>IF(N261="nulová",J261,0)</f>
        <v>0</v>
      </c>
      <c r="BJ261" s="20" t="s">
        <v>80</v>
      </c>
      <c r="BK261" s="211">
        <f>ROUND(I261*H261,2)</f>
        <v>0</v>
      </c>
      <c r="BL261" s="20" t="s">
        <v>285</v>
      </c>
      <c r="BM261" s="210" t="s">
        <v>1242</v>
      </c>
    </row>
    <row r="262" s="13" customFormat="1">
      <c r="A262" s="13"/>
      <c r="B262" s="230"/>
      <c r="C262" s="231"/>
      <c r="D262" s="232" t="s">
        <v>208</v>
      </c>
      <c r="E262" s="233" t="s">
        <v>19</v>
      </c>
      <c r="F262" s="234" t="s">
        <v>217</v>
      </c>
      <c r="G262" s="231"/>
      <c r="H262" s="233" t="s">
        <v>19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208</v>
      </c>
      <c r="AU262" s="240" t="s">
        <v>82</v>
      </c>
      <c r="AV262" s="13" t="s">
        <v>80</v>
      </c>
      <c r="AW262" s="13" t="s">
        <v>33</v>
      </c>
      <c r="AX262" s="13" t="s">
        <v>72</v>
      </c>
      <c r="AY262" s="240" t="s">
        <v>130</v>
      </c>
    </row>
    <row r="263" s="13" customFormat="1">
      <c r="A263" s="13"/>
      <c r="B263" s="230"/>
      <c r="C263" s="231"/>
      <c r="D263" s="232" t="s">
        <v>208</v>
      </c>
      <c r="E263" s="233" t="s">
        <v>19</v>
      </c>
      <c r="F263" s="234" t="s">
        <v>294</v>
      </c>
      <c r="G263" s="231"/>
      <c r="H263" s="233" t="s">
        <v>19</v>
      </c>
      <c r="I263" s="235"/>
      <c r="J263" s="231"/>
      <c r="K263" s="231"/>
      <c r="L263" s="236"/>
      <c r="M263" s="237"/>
      <c r="N263" s="238"/>
      <c r="O263" s="238"/>
      <c r="P263" s="238"/>
      <c r="Q263" s="238"/>
      <c r="R263" s="238"/>
      <c r="S263" s="238"/>
      <c r="T263" s="23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0" t="s">
        <v>208</v>
      </c>
      <c r="AU263" s="240" t="s">
        <v>82</v>
      </c>
      <c r="AV263" s="13" t="s">
        <v>80</v>
      </c>
      <c r="AW263" s="13" t="s">
        <v>33</v>
      </c>
      <c r="AX263" s="13" t="s">
        <v>72</v>
      </c>
      <c r="AY263" s="240" t="s">
        <v>130</v>
      </c>
    </row>
    <row r="264" s="14" customFormat="1">
      <c r="A264" s="14"/>
      <c r="B264" s="241"/>
      <c r="C264" s="242"/>
      <c r="D264" s="232" t="s">
        <v>208</v>
      </c>
      <c r="E264" s="243" t="s">
        <v>19</v>
      </c>
      <c r="F264" s="244" t="s">
        <v>1243</v>
      </c>
      <c r="G264" s="242"/>
      <c r="H264" s="245">
        <v>6.0129999999999999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1" t="s">
        <v>208</v>
      </c>
      <c r="AU264" s="251" t="s">
        <v>82</v>
      </c>
      <c r="AV264" s="14" t="s">
        <v>82</v>
      </c>
      <c r="AW264" s="14" t="s">
        <v>33</v>
      </c>
      <c r="AX264" s="14" t="s">
        <v>72</v>
      </c>
      <c r="AY264" s="251" t="s">
        <v>130</v>
      </c>
    </row>
    <row r="265" s="15" customFormat="1">
      <c r="A265" s="15"/>
      <c r="B265" s="252"/>
      <c r="C265" s="253"/>
      <c r="D265" s="232" t="s">
        <v>208</v>
      </c>
      <c r="E265" s="254" t="s">
        <v>19</v>
      </c>
      <c r="F265" s="255" t="s">
        <v>212</v>
      </c>
      <c r="G265" s="253"/>
      <c r="H265" s="256">
        <v>6.0129999999999999</v>
      </c>
      <c r="I265" s="257"/>
      <c r="J265" s="253"/>
      <c r="K265" s="253"/>
      <c r="L265" s="258"/>
      <c r="M265" s="259"/>
      <c r="N265" s="260"/>
      <c r="O265" s="260"/>
      <c r="P265" s="260"/>
      <c r="Q265" s="260"/>
      <c r="R265" s="260"/>
      <c r="S265" s="260"/>
      <c r="T265" s="261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2" t="s">
        <v>208</v>
      </c>
      <c r="AU265" s="262" t="s">
        <v>82</v>
      </c>
      <c r="AV265" s="15" t="s">
        <v>144</v>
      </c>
      <c r="AW265" s="15" t="s">
        <v>33</v>
      </c>
      <c r="AX265" s="15" t="s">
        <v>80</v>
      </c>
      <c r="AY265" s="262" t="s">
        <v>130</v>
      </c>
    </row>
    <row r="266" s="14" customFormat="1">
      <c r="A266" s="14"/>
      <c r="B266" s="241"/>
      <c r="C266" s="242"/>
      <c r="D266" s="232" t="s">
        <v>208</v>
      </c>
      <c r="E266" s="242"/>
      <c r="F266" s="244" t="s">
        <v>1244</v>
      </c>
      <c r="G266" s="242"/>
      <c r="H266" s="245">
        <v>6.6139999999999999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1" t="s">
        <v>208</v>
      </c>
      <c r="AU266" s="251" t="s">
        <v>82</v>
      </c>
      <c r="AV266" s="14" t="s">
        <v>82</v>
      </c>
      <c r="AW266" s="14" t="s">
        <v>4</v>
      </c>
      <c r="AX266" s="14" t="s">
        <v>80</v>
      </c>
      <c r="AY266" s="251" t="s">
        <v>130</v>
      </c>
    </row>
    <row r="267" s="2" customFormat="1" ht="24.15" customHeight="1">
      <c r="A267" s="41"/>
      <c r="B267" s="42"/>
      <c r="C267" s="199" t="s">
        <v>424</v>
      </c>
      <c r="D267" s="199" t="s">
        <v>131</v>
      </c>
      <c r="E267" s="200" t="s">
        <v>412</v>
      </c>
      <c r="F267" s="201" t="s">
        <v>413</v>
      </c>
      <c r="G267" s="202" t="s">
        <v>199</v>
      </c>
      <c r="H267" s="203">
        <v>21.565999999999999</v>
      </c>
      <c r="I267" s="204"/>
      <c r="J267" s="205">
        <f>ROUND(I267*H267,2)</f>
        <v>0</v>
      </c>
      <c r="K267" s="201" t="s">
        <v>200</v>
      </c>
      <c r="L267" s="47"/>
      <c r="M267" s="206" t="s">
        <v>19</v>
      </c>
      <c r="N267" s="207" t="s">
        <v>43</v>
      </c>
      <c r="O267" s="87"/>
      <c r="P267" s="208">
        <f>O267*H267</f>
        <v>0</v>
      </c>
      <c r="Q267" s="208">
        <v>0</v>
      </c>
      <c r="R267" s="208">
        <f>Q267*H267</f>
        <v>0</v>
      </c>
      <c r="S267" s="208">
        <v>0</v>
      </c>
      <c r="T267" s="209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0" t="s">
        <v>285</v>
      </c>
      <c r="AT267" s="210" t="s">
        <v>131</v>
      </c>
      <c r="AU267" s="210" t="s">
        <v>82</v>
      </c>
      <c r="AY267" s="20" t="s">
        <v>130</v>
      </c>
      <c r="BE267" s="211">
        <f>IF(N267="základní",J267,0)</f>
        <v>0</v>
      </c>
      <c r="BF267" s="211">
        <f>IF(N267="snížená",J267,0)</f>
        <v>0</v>
      </c>
      <c r="BG267" s="211">
        <f>IF(N267="zákl. přenesená",J267,0)</f>
        <v>0</v>
      </c>
      <c r="BH267" s="211">
        <f>IF(N267="sníž. přenesená",J267,0)</f>
        <v>0</v>
      </c>
      <c r="BI267" s="211">
        <f>IF(N267="nulová",J267,0)</f>
        <v>0</v>
      </c>
      <c r="BJ267" s="20" t="s">
        <v>80</v>
      </c>
      <c r="BK267" s="211">
        <f>ROUND(I267*H267,2)</f>
        <v>0</v>
      </c>
      <c r="BL267" s="20" t="s">
        <v>285</v>
      </c>
      <c r="BM267" s="210" t="s">
        <v>1245</v>
      </c>
    </row>
    <row r="268" s="2" customFormat="1">
      <c r="A268" s="41"/>
      <c r="B268" s="42"/>
      <c r="C268" s="43"/>
      <c r="D268" s="225" t="s">
        <v>202</v>
      </c>
      <c r="E268" s="43"/>
      <c r="F268" s="226" t="s">
        <v>415</v>
      </c>
      <c r="G268" s="43"/>
      <c r="H268" s="43"/>
      <c r="I268" s="227"/>
      <c r="J268" s="43"/>
      <c r="K268" s="43"/>
      <c r="L268" s="47"/>
      <c r="M268" s="228"/>
      <c r="N268" s="229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202</v>
      </c>
      <c r="AU268" s="20" t="s">
        <v>82</v>
      </c>
    </row>
    <row r="269" s="13" customFormat="1">
      <c r="A269" s="13"/>
      <c r="B269" s="230"/>
      <c r="C269" s="231"/>
      <c r="D269" s="232" t="s">
        <v>208</v>
      </c>
      <c r="E269" s="233" t="s">
        <v>19</v>
      </c>
      <c r="F269" s="234" t="s">
        <v>294</v>
      </c>
      <c r="G269" s="231"/>
      <c r="H269" s="233" t="s">
        <v>19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0" t="s">
        <v>208</v>
      </c>
      <c r="AU269" s="240" t="s">
        <v>82</v>
      </c>
      <c r="AV269" s="13" t="s">
        <v>80</v>
      </c>
      <c r="AW269" s="13" t="s">
        <v>33</v>
      </c>
      <c r="AX269" s="13" t="s">
        <v>72</v>
      </c>
      <c r="AY269" s="240" t="s">
        <v>130</v>
      </c>
    </row>
    <row r="270" s="14" customFormat="1">
      <c r="A270" s="14"/>
      <c r="B270" s="241"/>
      <c r="C270" s="242"/>
      <c r="D270" s="232" t="s">
        <v>208</v>
      </c>
      <c r="E270" s="243" t="s">
        <v>19</v>
      </c>
      <c r="F270" s="244" t="s">
        <v>1246</v>
      </c>
      <c r="G270" s="242"/>
      <c r="H270" s="245">
        <v>20.672999999999998</v>
      </c>
      <c r="I270" s="246"/>
      <c r="J270" s="242"/>
      <c r="K270" s="242"/>
      <c r="L270" s="247"/>
      <c r="M270" s="248"/>
      <c r="N270" s="249"/>
      <c r="O270" s="249"/>
      <c r="P270" s="249"/>
      <c r="Q270" s="249"/>
      <c r="R270" s="249"/>
      <c r="S270" s="249"/>
      <c r="T270" s="25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1" t="s">
        <v>208</v>
      </c>
      <c r="AU270" s="251" t="s">
        <v>82</v>
      </c>
      <c r="AV270" s="14" t="s">
        <v>82</v>
      </c>
      <c r="AW270" s="14" t="s">
        <v>33</v>
      </c>
      <c r="AX270" s="14" t="s">
        <v>72</v>
      </c>
      <c r="AY270" s="251" t="s">
        <v>130</v>
      </c>
    </row>
    <row r="271" s="14" customFormat="1">
      <c r="A271" s="14"/>
      <c r="B271" s="241"/>
      <c r="C271" s="242"/>
      <c r="D271" s="232" t="s">
        <v>208</v>
      </c>
      <c r="E271" s="243" t="s">
        <v>19</v>
      </c>
      <c r="F271" s="244" t="s">
        <v>1247</v>
      </c>
      <c r="G271" s="242"/>
      <c r="H271" s="245">
        <v>0.89300000000000002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1" t="s">
        <v>208</v>
      </c>
      <c r="AU271" s="251" t="s">
        <v>82</v>
      </c>
      <c r="AV271" s="14" t="s">
        <v>82</v>
      </c>
      <c r="AW271" s="14" t="s">
        <v>33</v>
      </c>
      <c r="AX271" s="14" t="s">
        <v>72</v>
      </c>
      <c r="AY271" s="251" t="s">
        <v>130</v>
      </c>
    </row>
    <row r="272" s="15" customFormat="1">
      <c r="A272" s="15"/>
      <c r="B272" s="252"/>
      <c r="C272" s="253"/>
      <c r="D272" s="232" t="s">
        <v>208</v>
      </c>
      <c r="E272" s="254" t="s">
        <v>19</v>
      </c>
      <c r="F272" s="255" t="s">
        <v>212</v>
      </c>
      <c r="G272" s="253"/>
      <c r="H272" s="256">
        <v>21.565999999999999</v>
      </c>
      <c r="I272" s="257"/>
      <c r="J272" s="253"/>
      <c r="K272" s="253"/>
      <c r="L272" s="258"/>
      <c r="M272" s="259"/>
      <c r="N272" s="260"/>
      <c r="O272" s="260"/>
      <c r="P272" s="260"/>
      <c r="Q272" s="260"/>
      <c r="R272" s="260"/>
      <c r="S272" s="260"/>
      <c r="T272" s="261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2" t="s">
        <v>208</v>
      </c>
      <c r="AU272" s="262" t="s">
        <v>82</v>
      </c>
      <c r="AV272" s="15" t="s">
        <v>144</v>
      </c>
      <c r="AW272" s="15" t="s">
        <v>33</v>
      </c>
      <c r="AX272" s="15" t="s">
        <v>80</v>
      </c>
      <c r="AY272" s="262" t="s">
        <v>130</v>
      </c>
    </row>
    <row r="273" s="2" customFormat="1" ht="24.15" customHeight="1">
      <c r="A273" s="41"/>
      <c r="B273" s="42"/>
      <c r="C273" s="199" t="s">
        <v>429</v>
      </c>
      <c r="D273" s="199" t="s">
        <v>131</v>
      </c>
      <c r="E273" s="200" t="s">
        <v>418</v>
      </c>
      <c r="F273" s="201" t="s">
        <v>419</v>
      </c>
      <c r="G273" s="202" t="s">
        <v>199</v>
      </c>
      <c r="H273" s="203">
        <v>22.934000000000001</v>
      </c>
      <c r="I273" s="204"/>
      <c r="J273" s="205">
        <f>ROUND(I273*H273,2)</f>
        <v>0</v>
      </c>
      <c r="K273" s="201" t="s">
        <v>200</v>
      </c>
      <c r="L273" s="47"/>
      <c r="M273" s="206" t="s">
        <v>19</v>
      </c>
      <c r="N273" s="207" t="s">
        <v>43</v>
      </c>
      <c r="O273" s="87"/>
      <c r="P273" s="208">
        <f>O273*H273</f>
        <v>0</v>
      </c>
      <c r="Q273" s="208">
        <v>0</v>
      </c>
      <c r="R273" s="208">
        <f>Q273*H273</f>
        <v>0</v>
      </c>
      <c r="S273" s="208">
        <v>0</v>
      </c>
      <c r="T273" s="209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0" t="s">
        <v>285</v>
      </c>
      <c r="AT273" s="210" t="s">
        <v>131</v>
      </c>
      <c r="AU273" s="210" t="s">
        <v>82</v>
      </c>
      <c r="AY273" s="20" t="s">
        <v>130</v>
      </c>
      <c r="BE273" s="211">
        <f>IF(N273="základní",J273,0)</f>
        <v>0</v>
      </c>
      <c r="BF273" s="211">
        <f>IF(N273="snížená",J273,0)</f>
        <v>0</v>
      </c>
      <c r="BG273" s="211">
        <f>IF(N273="zákl. přenesená",J273,0)</f>
        <v>0</v>
      </c>
      <c r="BH273" s="211">
        <f>IF(N273="sníž. přenesená",J273,0)</f>
        <v>0</v>
      </c>
      <c r="BI273" s="211">
        <f>IF(N273="nulová",J273,0)</f>
        <v>0</v>
      </c>
      <c r="BJ273" s="20" t="s">
        <v>80</v>
      </c>
      <c r="BK273" s="211">
        <f>ROUND(I273*H273,2)</f>
        <v>0</v>
      </c>
      <c r="BL273" s="20" t="s">
        <v>285</v>
      </c>
      <c r="BM273" s="210" t="s">
        <v>1248</v>
      </c>
    </row>
    <row r="274" s="2" customFormat="1">
      <c r="A274" s="41"/>
      <c r="B274" s="42"/>
      <c r="C274" s="43"/>
      <c r="D274" s="225" t="s">
        <v>202</v>
      </c>
      <c r="E274" s="43"/>
      <c r="F274" s="226" t="s">
        <v>421</v>
      </c>
      <c r="G274" s="43"/>
      <c r="H274" s="43"/>
      <c r="I274" s="227"/>
      <c r="J274" s="43"/>
      <c r="K274" s="43"/>
      <c r="L274" s="47"/>
      <c r="M274" s="228"/>
      <c r="N274" s="229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202</v>
      </c>
      <c r="AU274" s="20" t="s">
        <v>82</v>
      </c>
    </row>
    <row r="275" s="13" customFormat="1">
      <c r="A275" s="13"/>
      <c r="B275" s="230"/>
      <c r="C275" s="231"/>
      <c r="D275" s="232" t="s">
        <v>208</v>
      </c>
      <c r="E275" s="233" t="s">
        <v>19</v>
      </c>
      <c r="F275" s="234" t="s">
        <v>294</v>
      </c>
      <c r="G275" s="231"/>
      <c r="H275" s="233" t="s">
        <v>19</v>
      </c>
      <c r="I275" s="235"/>
      <c r="J275" s="231"/>
      <c r="K275" s="231"/>
      <c r="L275" s="236"/>
      <c r="M275" s="237"/>
      <c r="N275" s="238"/>
      <c r="O275" s="238"/>
      <c r="P275" s="238"/>
      <c r="Q275" s="238"/>
      <c r="R275" s="238"/>
      <c r="S275" s="238"/>
      <c r="T275" s="23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0" t="s">
        <v>208</v>
      </c>
      <c r="AU275" s="240" t="s">
        <v>82</v>
      </c>
      <c r="AV275" s="13" t="s">
        <v>80</v>
      </c>
      <c r="AW275" s="13" t="s">
        <v>33</v>
      </c>
      <c r="AX275" s="13" t="s">
        <v>72</v>
      </c>
      <c r="AY275" s="240" t="s">
        <v>130</v>
      </c>
    </row>
    <row r="276" s="14" customFormat="1">
      <c r="A276" s="14"/>
      <c r="B276" s="241"/>
      <c r="C276" s="242"/>
      <c r="D276" s="232" t="s">
        <v>208</v>
      </c>
      <c r="E276" s="243" t="s">
        <v>19</v>
      </c>
      <c r="F276" s="244" t="s">
        <v>1249</v>
      </c>
      <c r="G276" s="242"/>
      <c r="H276" s="245">
        <v>22.510999999999999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1" t="s">
        <v>208</v>
      </c>
      <c r="AU276" s="251" t="s">
        <v>82</v>
      </c>
      <c r="AV276" s="14" t="s">
        <v>82</v>
      </c>
      <c r="AW276" s="14" t="s">
        <v>33</v>
      </c>
      <c r="AX276" s="14" t="s">
        <v>72</v>
      </c>
      <c r="AY276" s="251" t="s">
        <v>130</v>
      </c>
    </row>
    <row r="277" s="14" customFormat="1">
      <c r="A277" s="14"/>
      <c r="B277" s="241"/>
      <c r="C277" s="242"/>
      <c r="D277" s="232" t="s">
        <v>208</v>
      </c>
      <c r="E277" s="243" t="s">
        <v>19</v>
      </c>
      <c r="F277" s="244" t="s">
        <v>1250</v>
      </c>
      <c r="G277" s="242"/>
      <c r="H277" s="245">
        <v>0.42299999999999999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1" t="s">
        <v>208</v>
      </c>
      <c r="AU277" s="251" t="s">
        <v>82</v>
      </c>
      <c r="AV277" s="14" t="s">
        <v>82</v>
      </c>
      <c r="AW277" s="14" t="s">
        <v>33</v>
      </c>
      <c r="AX277" s="14" t="s">
        <v>72</v>
      </c>
      <c r="AY277" s="251" t="s">
        <v>130</v>
      </c>
    </row>
    <row r="278" s="15" customFormat="1">
      <c r="A278" s="15"/>
      <c r="B278" s="252"/>
      <c r="C278" s="253"/>
      <c r="D278" s="232" t="s">
        <v>208</v>
      </c>
      <c r="E278" s="254" t="s">
        <v>19</v>
      </c>
      <c r="F278" s="255" t="s">
        <v>212</v>
      </c>
      <c r="G278" s="253"/>
      <c r="H278" s="256">
        <v>22.934000000000001</v>
      </c>
      <c r="I278" s="257"/>
      <c r="J278" s="253"/>
      <c r="K278" s="253"/>
      <c r="L278" s="258"/>
      <c r="M278" s="259"/>
      <c r="N278" s="260"/>
      <c r="O278" s="260"/>
      <c r="P278" s="260"/>
      <c r="Q278" s="260"/>
      <c r="R278" s="260"/>
      <c r="S278" s="260"/>
      <c r="T278" s="261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2" t="s">
        <v>208</v>
      </c>
      <c r="AU278" s="262" t="s">
        <v>82</v>
      </c>
      <c r="AV278" s="15" t="s">
        <v>144</v>
      </c>
      <c r="AW278" s="15" t="s">
        <v>33</v>
      </c>
      <c r="AX278" s="15" t="s">
        <v>80</v>
      </c>
      <c r="AY278" s="262" t="s">
        <v>130</v>
      </c>
    </row>
    <row r="279" s="2" customFormat="1" ht="24.15" customHeight="1">
      <c r="A279" s="41"/>
      <c r="B279" s="42"/>
      <c r="C279" s="199" t="s">
        <v>436</v>
      </c>
      <c r="D279" s="199" t="s">
        <v>131</v>
      </c>
      <c r="E279" s="200" t="s">
        <v>425</v>
      </c>
      <c r="F279" s="201" t="s">
        <v>426</v>
      </c>
      <c r="G279" s="202" t="s">
        <v>199</v>
      </c>
      <c r="H279" s="203">
        <v>21.565999999999999</v>
      </c>
      <c r="I279" s="204"/>
      <c r="J279" s="205">
        <f>ROUND(I279*H279,2)</f>
        <v>0</v>
      </c>
      <c r="K279" s="201" t="s">
        <v>200</v>
      </c>
      <c r="L279" s="47"/>
      <c r="M279" s="206" t="s">
        <v>19</v>
      </c>
      <c r="N279" s="207" t="s">
        <v>43</v>
      </c>
      <c r="O279" s="87"/>
      <c r="P279" s="208">
        <f>O279*H279</f>
        <v>0</v>
      </c>
      <c r="Q279" s="208">
        <v>0.00093999999999999997</v>
      </c>
      <c r="R279" s="208">
        <f>Q279*H279</f>
        <v>0.020272039999999998</v>
      </c>
      <c r="S279" s="208">
        <v>0</v>
      </c>
      <c r="T279" s="209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0" t="s">
        <v>285</v>
      </c>
      <c r="AT279" s="210" t="s">
        <v>131</v>
      </c>
      <c r="AU279" s="210" t="s">
        <v>82</v>
      </c>
      <c r="AY279" s="20" t="s">
        <v>130</v>
      </c>
      <c r="BE279" s="211">
        <f>IF(N279="základní",J279,0)</f>
        <v>0</v>
      </c>
      <c r="BF279" s="211">
        <f>IF(N279="snížená",J279,0)</f>
        <v>0</v>
      </c>
      <c r="BG279" s="211">
        <f>IF(N279="zákl. přenesená",J279,0)</f>
        <v>0</v>
      </c>
      <c r="BH279" s="211">
        <f>IF(N279="sníž. přenesená",J279,0)</f>
        <v>0</v>
      </c>
      <c r="BI279" s="211">
        <f>IF(N279="nulová",J279,0)</f>
        <v>0</v>
      </c>
      <c r="BJ279" s="20" t="s">
        <v>80</v>
      </c>
      <c r="BK279" s="211">
        <f>ROUND(I279*H279,2)</f>
        <v>0</v>
      </c>
      <c r="BL279" s="20" t="s">
        <v>285</v>
      </c>
      <c r="BM279" s="210" t="s">
        <v>1251</v>
      </c>
    </row>
    <row r="280" s="2" customFormat="1">
      <c r="A280" s="41"/>
      <c r="B280" s="42"/>
      <c r="C280" s="43"/>
      <c r="D280" s="225" t="s">
        <v>202</v>
      </c>
      <c r="E280" s="43"/>
      <c r="F280" s="226" t="s">
        <v>428</v>
      </c>
      <c r="G280" s="43"/>
      <c r="H280" s="43"/>
      <c r="I280" s="227"/>
      <c r="J280" s="43"/>
      <c r="K280" s="43"/>
      <c r="L280" s="47"/>
      <c r="M280" s="228"/>
      <c r="N280" s="229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202</v>
      </c>
      <c r="AU280" s="20" t="s">
        <v>82</v>
      </c>
    </row>
    <row r="281" s="13" customFormat="1">
      <c r="A281" s="13"/>
      <c r="B281" s="230"/>
      <c r="C281" s="231"/>
      <c r="D281" s="232" t="s">
        <v>208</v>
      </c>
      <c r="E281" s="233" t="s">
        <v>19</v>
      </c>
      <c r="F281" s="234" t="s">
        <v>294</v>
      </c>
      <c r="G281" s="231"/>
      <c r="H281" s="233" t="s">
        <v>19</v>
      </c>
      <c r="I281" s="235"/>
      <c r="J281" s="231"/>
      <c r="K281" s="231"/>
      <c r="L281" s="236"/>
      <c r="M281" s="237"/>
      <c r="N281" s="238"/>
      <c r="O281" s="238"/>
      <c r="P281" s="238"/>
      <c r="Q281" s="238"/>
      <c r="R281" s="238"/>
      <c r="S281" s="238"/>
      <c r="T281" s="23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0" t="s">
        <v>208</v>
      </c>
      <c r="AU281" s="240" t="s">
        <v>82</v>
      </c>
      <c r="AV281" s="13" t="s">
        <v>80</v>
      </c>
      <c r="AW281" s="13" t="s">
        <v>33</v>
      </c>
      <c r="AX281" s="13" t="s">
        <v>72</v>
      </c>
      <c r="AY281" s="240" t="s">
        <v>130</v>
      </c>
    </row>
    <row r="282" s="14" customFormat="1">
      <c r="A282" s="14"/>
      <c r="B282" s="241"/>
      <c r="C282" s="242"/>
      <c r="D282" s="232" t="s">
        <v>208</v>
      </c>
      <c r="E282" s="243" t="s">
        <v>19</v>
      </c>
      <c r="F282" s="244" t="s">
        <v>1246</v>
      </c>
      <c r="G282" s="242"/>
      <c r="H282" s="245">
        <v>20.672999999999998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1" t="s">
        <v>208</v>
      </c>
      <c r="AU282" s="251" t="s">
        <v>82</v>
      </c>
      <c r="AV282" s="14" t="s">
        <v>82</v>
      </c>
      <c r="AW282" s="14" t="s">
        <v>33</v>
      </c>
      <c r="AX282" s="14" t="s">
        <v>72</v>
      </c>
      <c r="AY282" s="251" t="s">
        <v>130</v>
      </c>
    </row>
    <row r="283" s="14" customFormat="1">
      <c r="A283" s="14"/>
      <c r="B283" s="241"/>
      <c r="C283" s="242"/>
      <c r="D283" s="232" t="s">
        <v>208</v>
      </c>
      <c r="E283" s="243" t="s">
        <v>19</v>
      </c>
      <c r="F283" s="244" t="s">
        <v>1247</v>
      </c>
      <c r="G283" s="242"/>
      <c r="H283" s="245">
        <v>0.89300000000000002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1" t="s">
        <v>208</v>
      </c>
      <c r="AU283" s="251" t="s">
        <v>82</v>
      </c>
      <c r="AV283" s="14" t="s">
        <v>82</v>
      </c>
      <c r="AW283" s="14" t="s">
        <v>33</v>
      </c>
      <c r="AX283" s="14" t="s">
        <v>72</v>
      </c>
      <c r="AY283" s="251" t="s">
        <v>130</v>
      </c>
    </row>
    <row r="284" s="15" customFormat="1">
      <c r="A284" s="15"/>
      <c r="B284" s="252"/>
      <c r="C284" s="253"/>
      <c r="D284" s="232" t="s">
        <v>208</v>
      </c>
      <c r="E284" s="254" t="s">
        <v>19</v>
      </c>
      <c r="F284" s="255" t="s">
        <v>212</v>
      </c>
      <c r="G284" s="253"/>
      <c r="H284" s="256">
        <v>21.565999999999999</v>
      </c>
      <c r="I284" s="257"/>
      <c r="J284" s="253"/>
      <c r="K284" s="253"/>
      <c r="L284" s="258"/>
      <c r="M284" s="259"/>
      <c r="N284" s="260"/>
      <c r="O284" s="260"/>
      <c r="P284" s="260"/>
      <c r="Q284" s="260"/>
      <c r="R284" s="260"/>
      <c r="S284" s="260"/>
      <c r="T284" s="26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2" t="s">
        <v>208</v>
      </c>
      <c r="AU284" s="262" t="s">
        <v>82</v>
      </c>
      <c r="AV284" s="15" t="s">
        <v>144</v>
      </c>
      <c r="AW284" s="15" t="s">
        <v>33</v>
      </c>
      <c r="AX284" s="15" t="s">
        <v>80</v>
      </c>
      <c r="AY284" s="262" t="s">
        <v>130</v>
      </c>
    </row>
    <row r="285" s="2" customFormat="1" ht="24.15" customHeight="1">
      <c r="A285" s="41"/>
      <c r="B285" s="42"/>
      <c r="C285" s="199" t="s">
        <v>440</v>
      </c>
      <c r="D285" s="199" t="s">
        <v>131</v>
      </c>
      <c r="E285" s="200" t="s">
        <v>430</v>
      </c>
      <c r="F285" s="201" t="s">
        <v>431</v>
      </c>
      <c r="G285" s="202" t="s">
        <v>199</v>
      </c>
      <c r="H285" s="203">
        <v>27.920000000000002</v>
      </c>
      <c r="I285" s="204"/>
      <c r="J285" s="205">
        <f>ROUND(I285*H285,2)</f>
        <v>0</v>
      </c>
      <c r="K285" s="201" t="s">
        <v>200</v>
      </c>
      <c r="L285" s="47"/>
      <c r="M285" s="206" t="s">
        <v>19</v>
      </c>
      <c r="N285" s="207" t="s">
        <v>43</v>
      </c>
      <c r="O285" s="87"/>
      <c r="P285" s="208">
        <f>O285*H285</f>
        <v>0</v>
      </c>
      <c r="Q285" s="208">
        <v>0.00050000000000000001</v>
      </c>
      <c r="R285" s="208">
        <f>Q285*H285</f>
        <v>0.013960000000000002</v>
      </c>
      <c r="S285" s="208">
        <v>0</v>
      </c>
      <c r="T285" s="209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0" t="s">
        <v>285</v>
      </c>
      <c r="AT285" s="210" t="s">
        <v>131</v>
      </c>
      <c r="AU285" s="210" t="s">
        <v>82</v>
      </c>
      <c r="AY285" s="20" t="s">
        <v>130</v>
      </c>
      <c r="BE285" s="211">
        <f>IF(N285="základní",J285,0)</f>
        <v>0</v>
      </c>
      <c r="BF285" s="211">
        <f>IF(N285="snížená",J285,0)</f>
        <v>0</v>
      </c>
      <c r="BG285" s="211">
        <f>IF(N285="zákl. přenesená",J285,0)</f>
        <v>0</v>
      </c>
      <c r="BH285" s="211">
        <f>IF(N285="sníž. přenesená",J285,0)</f>
        <v>0</v>
      </c>
      <c r="BI285" s="211">
        <f>IF(N285="nulová",J285,0)</f>
        <v>0</v>
      </c>
      <c r="BJ285" s="20" t="s">
        <v>80</v>
      </c>
      <c r="BK285" s="211">
        <f>ROUND(I285*H285,2)</f>
        <v>0</v>
      </c>
      <c r="BL285" s="20" t="s">
        <v>285</v>
      </c>
      <c r="BM285" s="210" t="s">
        <v>1252</v>
      </c>
    </row>
    <row r="286" s="2" customFormat="1">
      <c r="A286" s="41"/>
      <c r="B286" s="42"/>
      <c r="C286" s="43"/>
      <c r="D286" s="225" t="s">
        <v>202</v>
      </c>
      <c r="E286" s="43"/>
      <c r="F286" s="226" t="s">
        <v>433</v>
      </c>
      <c r="G286" s="43"/>
      <c r="H286" s="43"/>
      <c r="I286" s="227"/>
      <c r="J286" s="43"/>
      <c r="K286" s="43"/>
      <c r="L286" s="47"/>
      <c r="M286" s="228"/>
      <c r="N286" s="229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202</v>
      </c>
      <c r="AU286" s="20" t="s">
        <v>82</v>
      </c>
    </row>
    <row r="287" s="13" customFormat="1">
      <c r="A287" s="13"/>
      <c r="B287" s="230"/>
      <c r="C287" s="231"/>
      <c r="D287" s="232" t="s">
        <v>208</v>
      </c>
      <c r="E287" s="233" t="s">
        <v>19</v>
      </c>
      <c r="F287" s="234" t="s">
        <v>294</v>
      </c>
      <c r="G287" s="231"/>
      <c r="H287" s="233" t="s">
        <v>19</v>
      </c>
      <c r="I287" s="235"/>
      <c r="J287" s="231"/>
      <c r="K287" s="231"/>
      <c r="L287" s="236"/>
      <c r="M287" s="237"/>
      <c r="N287" s="238"/>
      <c r="O287" s="238"/>
      <c r="P287" s="238"/>
      <c r="Q287" s="238"/>
      <c r="R287" s="238"/>
      <c r="S287" s="238"/>
      <c r="T287" s="23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0" t="s">
        <v>208</v>
      </c>
      <c r="AU287" s="240" t="s">
        <v>82</v>
      </c>
      <c r="AV287" s="13" t="s">
        <v>80</v>
      </c>
      <c r="AW287" s="13" t="s">
        <v>33</v>
      </c>
      <c r="AX287" s="13" t="s">
        <v>72</v>
      </c>
      <c r="AY287" s="240" t="s">
        <v>130</v>
      </c>
    </row>
    <row r="288" s="14" customFormat="1">
      <c r="A288" s="14"/>
      <c r="B288" s="241"/>
      <c r="C288" s="242"/>
      <c r="D288" s="232" t="s">
        <v>208</v>
      </c>
      <c r="E288" s="243" t="s">
        <v>19</v>
      </c>
      <c r="F288" s="244" t="s">
        <v>1253</v>
      </c>
      <c r="G288" s="242"/>
      <c r="H288" s="245">
        <v>26.416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1" t="s">
        <v>208</v>
      </c>
      <c r="AU288" s="251" t="s">
        <v>82</v>
      </c>
      <c r="AV288" s="14" t="s">
        <v>82</v>
      </c>
      <c r="AW288" s="14" t="s">
        <v>33</v>
      </c>
      <c r="AX288" s="14" t="s">
        <v>72</v>
      </c>
      <c r="AY288" s="251" t="s">
        <v>130</v>
      </c>
    </row>
    <row r="289" s="14" customFormat="1">
      <c r="A289" s="14"/>
      <c r="B289" s="241"/>
      <c r="C289" s="242"/>
      <c r="D289" s="232" t="s">
        <v>208</v>
      </c>
      <c r="E289" s="243" t="s">
        <v>19</v>
      </c>
      <c r="F289" s="244" t="s">
        <v>1254</v>
      </c>
      <c r="G289" s="242"/>
      <c r="H289" s="245">
        <v>1.504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1" t="s">
        <v>208</v>
      </c>
      <c r="AU289" s="251" t="s">
        <v>82</v>
      </c>
      <c r="AV289" s="14" t="s">
        <v>82</v>
      </c>
      <c r="AW289" s="14" t="s">
        <v>33</v>
      </c>
      <c r="AX289" s="14" t="s">
        <v>72</v>
      </c>
      <c r="AY289" s="251" t="s">
        <v>130</v>
      </c>
    </row>
    <row r="290" s="15" customFormat="1">
      <c r="A290" s="15"/>
      <c r="B290" s="252"/>
      <c r="C290" s="253"/>
      <c r="D290" s="232" t="s">
        <v>208</v>
      </c>
      <c r="E290" s="254" t="s">
        <v>19</v>
      </c>
      <c r="F290" s="255" t="s">
        <v>212</v>
      </c>
      <c r="G290" s="253"/>
      <c r="H290" s="256">
        <v>27.920000000000002</v>
      </c>
      <c r="I290" s="257"/>
      <c r="J290" s="253"/>
      <c r="K290" s="253"/>
      <c r="L290" s="258"/>
      <c r="M290" s="259"/>
      <c r="N290" s="260"/>
      <c r="O290" s="260"/>
      <c r="P290" s="260"/>
      <c r="Q290" s="260"/>
      <c r="R290" s="260"/>
      <c r="S290" s="260"/>
      <c r="T290" s="26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2" t="s">
        <v>208</v>
      </c>
      <c r="AU290" s="262" t="s">
        <v>82</v>
      </c>
      <c r="AV290" s="15" t="s">
        <v>144</v>
      </c>
      <c r="AW290" s="15" t="s">
        <v>33</v>
      </c>
      <c r="AX290" s="15" t="s">
        <v>80</v>
      </c>
      <c r="AY290" s="262" t="s">
        <v>130</v>
      </c>
    </row>
    <row r="291" s="2" customFormat="1" ht="21.75" customHeight="1">
      <c r="A291" s="41"/>
      <c r="B291" s="42"/>
      <c r="C291" s="199" t="s">
        <v>448</v>
      </c>
      <c r="D291" s="199" t="s">
        <v>131</v>
      </c>
      <c r="E291" s="200" t="s">
        <v>437</v>
      </c>
      <c r="F291" s="201" t="s">
        <v>438</v>
      </c>
      <c r="G291" s="202" t="s">
        <v>162</v>
      </c>
      <c r="H291" s="203">
        <v>1</v>
      </c>
      <c r="I291" s="204"/>
      <c r="J291" s="205">
        <f>ROUND(I291*H291,2)</f>
        <v>0</v>
      </c>
      <c r="K291" s="201" t="s">
        <v>19</v>
      </c>
      <c r="L291" s="47"/>
      <c r="M291" s="206" t="s">
        <v>19</v>
      </c>
      <c r="N291" s="207" t="s">
        <v>43</v>
      </c>
      <c r="O291" s="87"/>
      <c r="P291" s="208">
        <f>O291*H291</f>
        <v>0</v>
      </c>
      <c r="Q291" s="208">
        <v>0</v>
      </c>
      <c r="R291" s="208">
        <f>Q291*H291</f>
        <v>0</v>
      </c>
      <c r="S291" s="208">
        <v>0</v>
      </c>
      <c r="T291" s="209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0" t="s">
        <v>285</v>
      </c>
      <c r="AT291" s="210" t="s">
        <v>131</v>
      </c>
      <c r="AU291" s="210" t="s">
        <v>82</v>
      </c>
      <c r="AY291" s="20" t="s">
        <v>130</v>
      </c>
      <c r="BE291" s="211">
        <f>IF(N291="základní",J291,0)</f>
        <v>0</v>
      </c>
      <c r="BF291" s="211">
        <f>IF(N291="snížená",J291,0)</f>
        <v>0</v>
      </c>
      <c r="BG291" s="211">
        <f>IF(N291="zákl. přenesená",J291,0)</f>
        <v>0</v>
      </c>
      <c r="BH291" s="211">
        <f>IF(N291="sníž. přenesená",J291,0)</f>
        <v>0</v>
      </c>
      <c r="BI291" s="211">
        <f>IF(N291="nulová",J291,0)</f>
        <v>0</v>
      </c>
      <c r="BJ291" s="20" t="s">
        <v>80</v>
      </c>
      <c r="BK291" s="211">
        <f>ROUND(I291*H291,2)</f>
        <v>0</v>
      </c>
      <c r="BL291" s="20" t="s">
        <v>285</v>
      </c>
      <c r="BM291" s="210" t="s">
        <v>1255</v>
      </c>
    </row>
    <row r="292" s="13" customFormat="1">
      <c r="A292" s="13"/>
      <c r="B292" s="230"/>
      <c r="C292" s="231"/>
      <c r="D292" s="232" t="s">
        <v>208</v>
      </c>
      <c r="E292" s="233" t="s">
        <v>19</v>
      </c>
      <c r="F292" s="234" t="s">
        <v>294</v>
      </c>
      <c r="G292" s="231"/>
      <c r="H292" s="233" t="s">
        <v>19</v>
      </c>
      <c r="I292" s="235"/>
      <c r="J292" s="231"/>
      <c r="K292" s="231"/>
      <c r="L292" s="236"/>
      <c r="M292" s="237"/>
      <c r="N292" s="238"/>
      <c r="O292" s="238"/>
      <c r="P292" s="238"/>
      <c r="Q292" s="238"/>
      <c r="R292" s="238"/>
      <c r="S292" s="238"/>
      <c r="T292" s="23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0" t="s">
        <v>208</v>
      </c>
      <c r="AU292" s="240" t="s">
        <v>82</v>
      </c>
      <c r="AV292" s="13" t="s">
        <v>80</v>
      </c>
      <c r="AW292" s="13" t="s">
        <v>33</v>
      </c>
      <c r="AX292" s="13" t="s">
        <v>72</v>
      </c>
      <c r="AY292" s="240" t="s">
        <v>130</v>
      </c>
    </row>
    <row r="293" s="14" customFormat="1">
      <c r="A293" s="14"/>
      <c r="B293" s="241"/>
      <c r="C293" s="242"/>
      <c r="D293" s="232" t="s">
        <v>208</v>
      </c>
      <c r="E293" s="243" t="s">
        <v>19</v>
      </c>
      <c r="F293" s="244" t="s">
        <v>1019</v>
      </c>
      <c r="G293" s="242"/>
      <c r="H293" s="245">
        <v>1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1" t="s">
        <v>208</v>
      </c>
      <c r="AU293" s="251" t="s">
        <v>82</v>
      </c>
      <c r="AV293" s="14" t="s">
        <v>82</v>
      </c>
      <c r="AW293" s="14" t="s">
        <v>33</v>
      </c>
      <c r="AX293" s="14" t="s">
        <v>72</v>
      </c>
      <c r="AY293" s="251" t="s">
        <v>130</v>
      </c>
    </row>
    <row r="294" s="15" customFormat="1">
      <c r="A294" s="15"/>
      <c r="B294" s="252"/>
      <c r="C294" s="253"/>
      <c r="D294" s="232" t="s">
        <v>208</v>
      </c>
      <c r="E294" s="254" t="s">
        <v>19</v>
      </c>
      <c r="F294" s="255" t="s">
        <v>212</v>
      </c>
      <c r="G294" s="253"/>
      <c r="H294" s="256">
        <v>1</v>
      </c>
      <c r="I294" s="257"/>
      <c r="J294" s="253"/>
      <c r="K294" s="253"/>
      <c r="L294" s="258"/>
      <c r="M294" s="259"/>
      <c r="N294" s="260"/>
      <c r="O294" s="260"/>
      <c r="P294" s="260"/>
      <c r="Q294" s="260"/>
      <c r="R294" s="260"/>
      <c r="S294" s="260"/>
      <c r="T294" s="261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2" t="s">
        <v>208</v>
      </c>
      <c r="AU294" s="262" t="s">
        <v>82</v>
      </c>
      <c r="AV294" s="15" t="s">
        <v>144</v>
      </c>
      <c r="AW294" s="15" t="s">
        <v>33</v>
      </c>
      <c r="AX294" s="15" t="s">
        <v>80</v>
      </c>
      <c r="AY294" s="262" t="s">
        <v>130</v>
      </c>
    </row>
    <row r="295" s="2" customFormat="1" ht="24.15" customHeight="1">
      <c r="A295" s="41"/>
      <c r="B295" s="42"/>
      <c r="C295" s="199" t="s">
        <v>454</v>
      </c>
      <c r="D295" s="199" t="s">
        <v>131</v>
      </c>
      <c r="E295" s="200" t="s">
        <v>762</v>
      </c>
      <c r="F295" s="201" t="s">
        <v>763</v>
      </c>
      <c r="G295" s="202" t="s">
        <v>443</v>
      </c>
      <c r="H295" s="284"/>
      <c r="I295" s="204"/>
      <c r="J295" s="205">
        <f>ROUND(I295*H295,2)</f>
        <v>0</v>
      </c>
      <c r="K295" s="201" t="s">
        <v>200</v>
      </c>
      <c r="L295" s="47"/>
      <c r="M295" s="206" t="s">
        <v>19</v>
      </c>
      <c r="N295" s="207" t="s">
        <v>43</v>
      </c>
      <c r="O295" s="87"/>
      <c r="P295" s="208">
        <f>O295*H295</f>
        <v>0</v>
      </c>
      <c r="Q295" s="208">
        <v>0</v>
      </c>
      <c r="R295" s="208">
        <f>Q295*H295</f>
        <v>0</v>
      </c>
      <c r="S295" s="208">
        <v>0</v>
      </c>
      <c r="T295" s="209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0" t="s">
        <v>285</v>
      </c>
      <c r="AT295" s="210" t="s">
        <v>131</v>
      </c>
      <c r="AU295" s="210" t="s">
        <v>82</v>
      </c>
      <c r="AY295" s="20" t="s">
        <v>130</v>
      </c>
      <c r="BE295" s="211">
        <f>IF(N295="základní",J295,0)</f>
        <v>0</v>
      </c>
      <c r="BF295" s="211">
        <f>IF(N295="snížená",J295,0)</f>
        <v>0</v>
      </c>
      <c r="BG295" s="211">
        <f>IF(N295="zákl. přenesená",J295,0)</f>
        <v>0</v>
      </c>
      <c r="BH295" s="211">
        <f>IF(N295="sníž. přenesená",J295,0)</f>
        <v>0</v>
      </c>
      <c r="BI295" s="211">
        <f>IF(N295="nulová",J295,0)</f>
        <v>0</v>
      </c>
      <c r="BJ295" s="20" t="s">
        <v>80</v>
      </c>
      <c r="BK295" s="211">
        <f>ROUND(I295*H295,2)</f>
        <v>0</v>
      </c>
      <c r="BL295" s="20" t="s">
        <v>285</v>
      </c>
      <c r="BM295" s="210" t="s">
        <v>1256</v>
      </c>
    </row>
    <row r="296" s="2" customFormat="1">
      <c r="A296" s="41"/>
      <c r="B296" s="42"/>
      <c r="C296" s="43"/>
      <c r="D296" s="225" t="s">
        <v>202</v>
      </c>
      <c r="E296" s="43"/>
      <c r="F296" s="226" t="s">
        <v>765</v>
      </c>
      <c r="G296" s="43"/>
      <c r="H296" s="43"/>
      <c r="I296" s="227"/>
      <c r="J296" s="43"/>
      <c r="K296" s="43"/>
      <c r="L296" s="47"/>
      <c r="M296" s="228"/>
      <c r="N296" s="229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202</v>
      </c>
      <c r="AU296" s="20" t="s">
        <v>82</v>
      </c>
    </row>
    <row r="297" s="11" customFormat="1" ht="22.8" customHeight="1">
      <c r="A297" s="11"/>
      <c r="B297" s="185"/>
      <c r="C297" s="186"/>
      <c r="D297" s="187" t="s">
        <v>71</v>
      </c>
      <c r="E297" s="223" t="s">
        <v>446</v>
      </c>
      <c r="F297" s="223" t="s">
        <v>447</v>
      </c>
      <c r="G297" s="186"/>
      <c r="H297" s="186"/>
      <c r="I297" s="189"/>
      <c r="J297" s="224">
        <f>BK297</f>
        <v>0</v>
      </c>
      <c r="K297" s="186"/>
      <c r="L297" s="191"/>
      <c r="M297" s="192"/>
      <c r="N297" s="193"/>
      <c r="O297" s="193"/>
      <c r="P297" s="194">
        <f>SUM(P298:P360)</f>
        <v>0</v>
      </c>
      <c r="Q297" s="193"/>
      <c r="R297" s="194">
        <f>SUM(R298:R360)</f>
        <v>0.35978802999999998</v>
      </c>
      <c r="S297" s="193"/>
      <c r="T297" s="195">
        <f>SUM(T298:T360)</f>
        <v>0</v>
      </c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R297" s="196" t="s">
        <v>82</v>
      </c>
      <c r="AT297" s="197" t="s">
        <v>71</v>
      </c>
      <c r="AU297" s="197" t="s">
        <v>80</v>
      </c>
      <c r="AY297" s="196" t="s">
        <v>130</v>
      </c>
      <c r="BK297" s="198">
        <f>SUM(BK298:BK360)</f>
        <v>0</v>
      </c>
    </row>
    <row r="298" s="2" customFormat="1" ht="24.15" customHeight="1">
      <c r="A298" s="41"/>
      <c r="B298" s="42"/>
      <c r="C298" s="199" t="s">
        <v>459</v>
      </c>
      <c r="D298" s="199" t="s">
        <v>131</v>
      </c>
      <c r="E298" s="200" t="s">
        <v>449</v>
      </c>
      <c r="F298" s="201" t="s">
        <v>450</v>
      </c>
      <c r="G298" s="202" t="s">
        <v>199</v>
      </c>
      <c r="H298" s="203">
        <v>9.8770000000000007</v>
      </c>
      <c r="I298" s="204"/>
      <c r="J298" s="205">
        <f>ROUND(I298*H298,2)</f>
        <v>0</v>
      </c>
      <c r="K298" s="201" t="s">
        <v>200</v>
      </c>
      <c r="L298" s="47"/>
      <c r="M298" s="206" t="s">
        <v>19</v>
      </c>
      <c r="N298" s="207" t="s">
        <v>43</v>
      </c>
      <c r="O298" s="87"/>
      <c r="P298" s="208">
        <f>O298*H298</f>
        <v>0</v>
      </c>
      <c r="Q298" s="208">
        <v>0.0061199999999999996</v>
      </c>
      <c r="R298" s="208">
        <f>Q298*H298</f>
        <v>0.060447239999999999</v>
      </c>
      <c r="S298" s="208">
        <v>0</v>
      </c>
      <c r="T298" s="209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0" t="s">
        <v>285</v>
      </c>
      <c r="AT298" s="210" t="s">
        <v>131</v>
      </c>
      <c r="AU298" s="210" t="s">
        <v>82</v>
      </c>
      <c r="AY298" s="20" t="s">
        <v>130</v>
      </c>
      <c r="BE298" s="211">
        <f>IF(N298="základní",J298,0)</f>
        <v>0</v>
      </c>
      <c r="BF298" s="211">
        <f>IF(N298="snížená",J298,0)</f>
        <v>0</v>
      </c>
      <c r="BG298" s="211">
        <f>IF(N298="zákl. přenesená",J298,0)</f>
        <v>0</v>
      </c>
      <c r="BH298" s="211">
        <f>IF(N298="sníž. přenesená",J298,0)</f>
        <v>0</v>
      </c>
      <c r="BI298" s="211">
        <f>IF(N298="nulová",J298,0)</f>
        <v>0</v>
      </c>
      <c r="BJ298" s="20" t="s">
        <v>80</v>
      </c>
      <c r="BK298" s="211">
        <f>ROUND(I298*H298,2)</f>
        <v>0</v>
      </c>
      <c r="BL298" s="20" t="s">
        <v>285</v>
      </c>
      <c r="BM298" s="210" t="s">
        <v>1257</v>
      </c>
    </row>
    <row r="299" s="2" customFormat="1">
      <c r="A299" s="41"/>
      <c r="B299" s="42"/>
      <c r="C299" s="43"/>
      <c r="D299" s="225" t="s">
        <v>202</v>
      </c>
      <c r="E299" s="43"/>
      <c r="F299" s="226" t="s">
        <v>452</v>
      </c>
      <c r="G299" s="43"/>
      <c r="H299" s="43"/>
      <c r="I299" s="227"/>
      <c r="J299" s="43"/>
      <c r="K299" s="43"/>
      <c r="L299" s="47"/>
      <c r="M299" s="228"/>
      <c r="N299" s="229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202</v>
      </c>
      <c r="AU299" s="20" t="s">
        <v>82</v>
      </c>
    </row>
    <row r="300" s="13" customFormat="1">
      <c r="A300" s="13"/>
      <c r="B300" s="230"/>
      <c r="C300" s="231"/>
      <c r="D300" s="232" t="s">
        <v>208</v>
      </c>
      <c r="E300" s="233" t="s">
        <v>19</v>
      </c>
      <c r="F300" s="234" t="s">
        <v>209</v>
      </c>
      <c r="G300" s="231"/>
      <c r="H300" s="233" t="s">
        <v>19</v>
      </c>
      <c r="I300" s="235"/>
      <c r="J300" s="231"/>
      <c r="K300" s="231"/>
      <c r="L300" s="236"/>
      <c r="M300" s="237"/>
      <c r="N300" s="238"/>
      <c r="O300" s="238"/>
      <c r="P300" s="238"/>
      <c r="Q300" s="238"/>
      <c r="R300" s="238"/>
      <c r="S300" s="238"/>
      <c r="T300" s="23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0" t="s">
        <v>208</v>
      </c>
      <c r="AU300" s="240" t="s">
        <v>82</v>
      </c>
      <c r="AV300" s="13" t="s">
        <v>80</v>
      </c>
      <c r="AW300" s="13" t="s">
        <v>33</v>
      </c>
      <c r="AX300" s="13" t="s">
        <v>72</v>
      </c>
      <c r="AY300" s="240" t="s">
        <v>130</v>
      </c>
    </row>
    <row r="301" s="13" customFormat="1">
      <c r="A301" s="13"/>
      <c r="B301" s="230"/>
      <c r="C301" s="231"/>
      <c r="D301" s="232" t="s">
        <v>208</v>
      </c>
      <c r="E301" s="233" t="s">
        <v>19</v>
      </c>
      <c r="F301" s="234" t="s">
        <v>294</v>
      </c>
      <c r="G301" s="231"/>
      <c r="H301" s="233" t="s">
        <v>19</v>
      </c>
      <c r="I301" s="235"/>
      <c r="J301" s="231"/>
      <c r="K301" s="231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208</v>
      </c>
      <c r="AU301" s="240" t="s">
        <v>82</v>
      </c>
      <c r="AV301" s="13" t="s">
        <v>80</v>
      </c>
      <c r="AW301" s="13" t="s">
        <v>33</v>
      </c>
      <c r="AX301" s="13" t="s">
        <v>72</v>
      </c>
      <c r="AY301" s="240" t="s">
        <v>130</v>
      </c>
    </row>
    <row r="302" s="14" customFormat="1">
      <c r="A302" s="14"/>
      <c r="B302" s="241"/>
      <c r="C302" s="242"/>
      <c r="D302" s="232" t="s">
        <v>208</v>
      </c>
      <c r="E302" s="243" t="s">
        <v>19</v>
      </c>
      <c r="F302" s="244" t="s">
        <v>1258</v>
      </c>
      <c r="G302" s="242"/>
      <c r="H302" s="245">
        <v>9.8770000000000007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1" t="s">
        <v>208</v>
      </c>
      <c r="AU302" s="251" t="s">
        <v>82</v>
      </c>
      <c r="AV302" s="14" t="s">
        <v>82</v>
      </c>
      <c r="AW302" s="14" t="s">
        <v>33</v>
      </c>
      <c r="AX302" s="14" t="s">
        <v>72</v>
      </c>
      <c r="AY302" s="251" t="s">
        <v>130</v>
      </c>
    </row>
    <row r="303" s="15" customFormat="1">
      <c r="A303" s="15"/>
      <c r="B303" s="252"/>
      <c r="C303" s="253"/>
      <c r="D303" s="232" t="s">
        <v>208</v>
      </c>
      <c r="E303" s="254" t="s">
        <v>19</v>
      </c>
      <c r="F303" s="255" t="s">
        <v>212</v>
      </c>
      <c r="G303" s="253"/>
      <c r="H303" s="256">
        <v>9.8770000000000007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2" t="s">
        <v>208</v>
      </c>
      <c r="AU303" s="262" t="s">
        <v>82</v>
      </c>
      <c r="AV303" s="15" t="s">
        <v>144</v>
      </c>
      <c r="AW303" s="15" t="s">
        <v>33</v>
      </c>
      <c r="AX303" s="15" t="s">
        <v>80</v>
      </c>
      <c r="AY303" s="262" t="s">
        <v>130</v>
      </c>
    </row>
    <row r="304" s="2" customFormat="1" ht="16.5" customHeight="1">
      <c r="A304" s="41"/>
      <c r="B304" s="42"/>
      <c r="C304" s="263" t="s">
        <v>466</v>
      </c>
      <c r="D304" s="263" t="s">
        <v>213</v>
      </c>
      <c r="E304" s="264" t="s">
        <v>455</v>
      </c>
      <c r="F304" s="265" t="s">
        <v>456</v>
      </c>
      <c r="G304" s="266" t="s">
        <v>199</v>
      </c>
      <c r="H304" s="267">
        <v>10.371</v>
      </c>
      <c r="I304" s="268"/>
      <c r="J304" s="269">
        <f>ROUND(I304*H304,2)</f>
        <v>0</v>
      </c>
      <c r="K304" s="265" t="s">
        <v>200</v>
      </c>
      <c r="L304" s="270"/>
      <c r="M304" s="271" t="s">
        <v>19</v>
      </c>
      <c r="N304" s="272" t="s">
        <v>43</v>
      </c>
      <c r="O304" s="87"/>
      <c r="P304" s="208">
        <f>O304*H304</f>
        <v>0</v>
      </c>
      <c r="Q304" s="208">
        <v>0.0028999999999999998</v>
      </c>
      <c r="R304" s="208">
        <f>Q304*H304</f>
        <v>0.030075899999999999</v>
      </c>
      <c r="S304" s="208">
        <v>0</v>
      </c>
      <c r="T304" s="209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0" t="s">
        <v>306</v>
      </c>
      <c r="AT304" s="210" t="s">
        <v>213</v>
      </c>
      <c r="AU304" s="210" t="s">
        <v>82</v>
      </c>
      <c r="AY304" s="20" t="s">
        <v>130</v>
      </c>
      <c r="BE304" s="211">
        <f>IF(N304="základní",J304,0)</f>
        <v>0</v>
      </c>
      <c r="BF304" s="211">
        <f>IF(N304="snížená",J304,0)</f>
        <v>0</v>
      </c>
      <c r="BG304" s="211">
        <f>IF(N304="zákl. přenesená",J304,0)</f>
        <v>0</v>
      </c>
      <c r="BH304" s="211">
        <f>IF(N304="sníž. přenesená",J304,0)</f>
        <v>0</v>
      </c>
      <c r="BI304" s="211">
        <f>IF(N304="nulová",J304,0)</f>
        <v>0</v>
      </c>
      <c r="BJ304" s="20" t="s">
        <v>80</v>
      </c>
      <c r="BK304" s="211">
        <f>ROUND(I304*H304,2)</f>
        <v>0</v>
      </c>
      <c r="BL304" s="20" t="s">
        <v>285</v>
      </c>
      <c r="BM304" s="210" t="s">
        <v>1259</v>
      </c>
    </row>
    <row r="305" s="13" customFormat="1">
      <c r="A305" s="13"/>
      <c r="B305" s="230"/>
      <c r="C305" s="231"/>
      <c r="D305" s="232" t="s">
        <v>208</v>
      </c>
      <c r="E305" s="233" t="s">
        <v>19</v>
      </c>
      <c r="F305" s="234" t="s">
        <v>217</v>
      </c>
      <c r="G305" s="231"/>
      <c r="H305" s="233" t="s">
        <v>19</v>
      </c>
      <c r="I305" s="235"/>
      <c r="J305" s="231"/>
      <c r="K305" s="231"/>
      <c r="L305" s="236"/>
      <c r="M305" s="237"/>
      <c r="N305" s="238"/>
      <c r="O305" s="238"/>
      <c r="P305" s="238"/>
      <c r="Q305" s="238"/>
      <c r="R305" s="238"/>
      <c r="S305" s="238"/>
      <c r="T305" s="23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0" t="s">
        <v>208</v>
      </c>
      <c r="AU305" s="240" t="s">
        <v>82</v>
      </c>
      <c r="AV305" s="13" t="s">
        <v>80</v>
      </c>
      <c r="AW305" s="13" t="s">
        <v>33</v>
      </c>
      <c r="AX305" s="13" t="s">
        <v>72</v>
      </c>
      <c r="AY305" s="240" t="s">
        <v>130</v>
      </c>
    </row>
    <row r="306" s="13" customFormat="1">
      <c r="A306" s="13"/>
      <c r="B306" s="230"/>
      <c r="C306" s="231"/>
      <c r="D306" s="232" t="s">
        <v>208</v>
      </c>
      <c r="E306" s="233" t="s">
        <v>19</v>
      </c>
      <c r="F306" s="234" t="s">
        <v>209</v>
      </c>
      <c r="G306" s="231"/>
      <c r="H306" s="233" t="s">
        <v>19</v>
      </c>
      <c r="I306" s="235"/>
      <c r="J306" s="231"/>
      <c r="K306" s="231"/>
      <c r="L306" s="236"/>
      <c r="M306" s="237"/>
      <c r="N306" s="238"/>
      <c r="O306" s="238"/>
      <c r="P306" s="238"/>
      <c r="Q306" s="238"/>
      <c r="R306" s="238"/>
      <c r="S306" s="238"/>
      <c r="T306" s="23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0" t="s">
        <v>208</v>
      </c>
      <c r="AU306" s="240" t="s">
        <v>82</v>
      </c>
      <c r="AV306" s="13" t="s">
        <v>80</v>
      </c>
      <c r="AW306" s="13" t="s">
        <v>33</v>
      </c>
      <c r="AX306" s="13" t="s">
        <v>72</v>
      </c>
      <c r="AY306" s="240" t="s">
        <v>130</v>
      </c>
    </row>
    <row r="307" s="13" customFormat="1">
      <c r="A307" s="13"/>
      <c r="B307" s="230"/>
      <c r="C307" s="231"/>
      <c r="D307" s="232" t="s">
        <v>208</v>
      </c>
      <c r="E307" s="233" t="s">
        <v>19</v>
      </c>
      <c r="F307" s="234" t="s">
        <v>294</v>
      </c>
      <c r="G307" s="231"/>
      <c r="H307" s="233" t="s">
        <v>19</v>
      </c>
      <c r="I307" s="235"/>
      <c r="J307" s="231"/>
      <c r="K307" s="231"/>
      <c r="L307" s="236"/>
      <c r="M307" s="237"/>
      <c r="N307" s="238"/>
      <c r="O307" s="238"/>
      <c r="P307" s="238"/>
      <c r="Q307" s="238"/>
      <c r="R307" s="238"/>
      <c r="S307" s="238"/>
      <c r="T307" s="23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0" t="s">
        <v>208</v>
      </c>
      <c r="AU307" s="240" t="s">
        <v>82</v>
      </c>
      <c r="AV307" s="13" t="s">
        <v>80</v>
      </c>
      <c r="AW307" s="13" t="s">
        <v>33</v>
      </c>
      <c r="AX307" s="13" t="s">
        <v>72</v>
      </c>
      <c r="AY307" s="240" t="s">
        <v>130</v>
      </c>
    </row>
    <row r="308" s="14" customFormat="1">
      <c r="A308" s="14"/>
      <c r="B308" s="241"/>
      <c r="C308" s="242"/>
      <c r="D308" s="232" t="s">
        <v>208</v>
      </c>
      <c r="E308" s="243" t="s">
        <v>19</v>
      </c>
      <c r="F308" s="244" t="s">
        <v>1258</v>
      </c>
      <c r="G308" s="242"/>
      <c r="H308" s="245">
        <v>9.8770000000000007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1" t="s">
        <v>208</v>
      </c>
      <c r="AU308" s="251" t="s">
        <v>82</v>
      </c>
      <c r="AV308" s="14" t="s">
        <v>82</v>
      </c>
      <c r="AW308" s="14" t="s">
        <v>33</v>
      </c>
      <c r="AX308" s="14" t="s">
        <v>72</v>
      </c>
      <c r="AY308" s="251" t="s">
        <v>130</v>
      </c>
    </row>
    <row r="309" s="15" customFormat="1">
      <c r="A309" s="15"/>
      <c r="B309" s="252"/>
      <c r="C309" s="253"/>
      <c r="D309" s="232" t="s">
        <v>208</v>
      </c>
      <c r="E309" s="254" t="s">
        <v>19</v>
      </c>
      <c r="F309" s="255" t="s">
        <v>212</v>
      </c>
      <c r="G309" s="253"/>
      <c r="H309" s="256">
        <v>9.8770000000000007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2" t="s">
        <v>208</v>
      </c>
      <c r="AU309" s="262" t="s">
        <v>82</v>
      </c>
      <c r="AV309" s="15" t="s">
        <v>144</v>
      </c>
      <c r="AW309" s="15" t="s">
        <v>33</v>
      </c>
      <c r="AX309" s="15" t="s">
        <v>80</v>
      </c>
      <c r="AY309" s="262" t="s">
        <v>130</v>
      </c>
    </row>
    <row r="310" s="14" customFormat="1">
      <c r="A310" s="14"/>
      <c r="B310" s="241"/>
      <c r="C310" s="242"/>
      <c r="D310" s="232" t="s">
        <v>208</v>
      </c>
      <c r="E310" s="242"/>
      <c r="F310" s="244" t="s">
        <v>1260</v>
      </c>
      <c r="G310" s="242"/>
      <c r="H310" s="245">
        <v>10.371</v>
      </c>
      <c r="I310" s="246"/>
      <c r="J310" s="242"/>
      <c r="K310" s="242"/>
      <c r="L310" s="247"/>
      <c r="M310" s="248"/>
      <c r="N310" s="249"/>
      <c r="O310" s="249"/>
      <c r="P310" s="249"/>
      <c r="Q310" s="249"/>
      <c r="R310" s="249"/>
      <c r="S310" s="249"/>
      <c r="T310" s="25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1" t="s">
        <v>208</v>
      </c>
      <c r="AU310" s="251" t="s">
        <v>82</v>
      </c>
      <c r="AV310" s="14" t="s">
        <v>82</v>
      </c>
      <c r="AW310" s="14" t="s">
        <v>4</v>
      </c>
      <c r="AX310" s="14" t="s">
        <v>80</v>
      </c>
      <c r="AY310" s="251" t="s">
        <v>130</v>
      </c>
    </row>
    <row r="311" s="2" customFormat="1" ht="24.15" customHeight="1">
      <c r="A311" s="41"/>
      <c r="B311" s="42"/>
      <c r="C311" s="199" t="s">
        <v>471</v>
      </c>
      <c r="D311" s="199" t="s">
        <v>131</v>
      </c>
      <c r="E311" s="200" t="s">
        <v>460</v>
      </c>
      <c r="F311" s="201" t="s">
        <v>461</v>
      </c>
      <c r="G311" s="202" t="s">
        <v>199</v>
      </c>
      <c r="H311" s="203">
        <v>63.619</v>
      </c>
      <c r="I311" s="204"/>
      <c r="J311" s="205">
        <f>ROUND(I311*H311,2)</f>
        <v>0</v>
      </c>
      <c r="K311" s="201" t="s">
        <v>200</v>
      </c>
      <c r="L311" s="47"/>
      <c r="M311" s="206" t="s">
        <v>19</v>
      </c>
      <c r="N311" s="207" t="s">
        <v>43</v>
      </c>
      <c r="O311" s="87"/>
      <c r="P311" s="208">
        <f>O311*H311</f>
        <v>0</v>
      </c>
      <c r="Q311" s="208">
        <v>0.00058</v>
      </c>
      <c r="R311" s="208">
        <f>Q311*H311</f>
        <v>0.036899019999999998</v>
      </c>
      <c r="S311" s="208">
        <v>0</v>
      </c>
      <c r="T311" s="209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0" t="s">
        <v>285</v>
      </c>
      <c r="AT311" s="210" t="s">
        <v>131</v>
      </c>
      <c r="AU311" s="210" t="s">
        <v>82</v>
      </c>
      <c r="AY311" s="20" t="s">
        <v>130</v>
      </c>
      <c r="BE311" s="211">
        <f>IF(N311="základní",J311,0)</f>
        <v>0</v>
      </c>
      <c r="BF311" s="211">
        <f>IF(N311="snížená",J311,0)</f>
        <v>0</v>
      </c>
      <c r="BG311" s="211">
        <f>IF(N311="zákl. přenesená",J311,0)</f>
        <v>0</v>
      </c>
      <c r="BH311" s="211">
        <f>IF(N311="sníž. přenesená",J311,0)</f>
        <v>0</v>
      </c>
      <c r="BI311" s="211">
        <f>IF(N311="nulová",J311,0)</f>
        <v>0</v>
      </c>
      <c r="BJ311" s="20" t="s">
        <v>80</v>
      </c>
      <c r="BK311" s="211">
        <f>ROUND(I311*H311,2)</f>
        <v>0</v>
      </c>
      <c r="BL311" s="20" t="s">
        <v>285</v>
      </c>
      <c r="BM311" s="210" t="s">
        <v>1261</v>
      </c>
    </row>
    <row r="312" s="2" customFormat="1">
      <c r="A312" s="41"/>
      <c r="B312" s="42"/>
      <c r="C312" s="43"/>
      <c r="D312" s="225" t="s">
        <v>202</v>
      </c>
      <c r="E312" s="43"/>
      <c r="F312" s="226" t="s">
        <v>463</v>
      </c>
      <c r="G312" s="43"/>
      <c r="H312" s="43"/>
      <c r="I312" s="227"/>
      <c r="J312" s="43"/>
      <c r="K312" s="43"/>
      <c r="L312" s="47"/>
      <c r="M312" s="228"/>
      <c r="N312" s="229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202</v>
      </c>
      <c r="AU312" s="20" t="s">
        <v>82</v>
      </c>
    </row>
    <row r="313" s="13" customFormat="1">
      <c r="A313" s="13"/>
      <c r="B313" s="230"/>
      <c r="C313" s="231"/>
      <c r="D313" s="232" t="s">
        <v>208</v>
      </c>
      <c r="E313" s="233" t="s">
        <v>19</v>
      </c>
      <c r="F313" s="234" t="s">
        <v>464</v>
      </c>
      <c r="G313" s="231"/>
      <c r="H313" s="233" t="s">
        <v>19</v>
      </c>
      <c r="I313" s="235"/>
      <c r="J313" s="231"/>
      <c r="K313" s="231"/>
      <c r="L313" s="236"/>
      <c r="M313" s="237"/>
      <c r="N313" s="238"/>
      <c r="O313" s="238"/>
      <c r="P313" s="238"/>
      <c r="Q313" s="238"/>
      <c r="R313" s="238"/>
      <c r="S313" s="238"/>
      <c r="T313" s="23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0" t="s">
        <v>208</v>
      </c>
      <c r="AU313" s="240" t="s">
        <v>82</v>
      </c>
      <c r="AV313" s="13" t="s">
        <v>80</v>
      </c>
      <c r="AW313" s="13" t="s">
        <v>33</v>
      </c>
      <c r="AX313" s="13" t="s">
        <v>72</v>
      </c>
      <c r="AY313" s="240" t="s">
        <v>130</v>
      </c>
    </row>
    <row r="314" s="13" customFormat="1">
      <c r="A314" s="13"/>
      <c r="B314" s="230"/>
      <c r="C314" s="231"/>
      <c r="D314" s="232" t="s">
        <v>208</v>
      </c>
      <c r="E314" s="233" t="s">
        <v>19</v>
      </c>
      <c r="F314" s="234" t="s">
        <v>294</v>
      </c>
      <c r="G314" s="231"/>
      <c r="H314" s="233" t="s">
        <v>19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208</v>
      </c>
      <c r="AU314" s="240" t="s">
        <v>82</v>
      </c>
      <c r="AV314" s="13" t="s">
        <v>80</v>
      </c>
      <c r="AW314" s="13" t="s">
        <v>33</v>
      </c>
      <c r="AX314" s="13" t="s">
        <v>72</v>
      </c>
      <c r="AY314" s="240" t="s">
        <v>130</v>
      </c>
    </row>
    <row r="315" s="14" customFormat="1">
      <c r="A315" s="14"/>
      <c r="B315" s="241"/>
      <c r="C315" s="242"/>
      <c r="D315" s="232" t="s">
        <v>208</v>
      </c>
      <c r="E315" s="243" t="s">
        <v>19</v>
      </c>
      <c r="F315" s="244" t="s">
        <v>1262</v>
      </c>
      <c r="G315" s="242"/>
      <c r="H315" s="245">
        <v>63.619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1" t="s">
        <v>208</v>
      </c>
      <c r="AU315" s="251" t="s">
        <v>82</v>
      </c>
      <c r="AV315" s="14" t="s">
        <v>82</v>
      </c>
      <c r="AW315" s="14" t="s">
        <v>33</v>
      </c>
      <c r="AX315" s="14" t="s">
        <v>72</v>
      </c>
      <c r="AY315" s="251" t="s">
        <v>130</v>
      </c>
    </row>
    <row r="316" s="15" customFormat="1">
      <c r="A316" s="15"/>
      <c r="B316" s="252"/>
      <c r="C316" s="253"/>
      <c r="D316" s="232" t="s">
        <v>208</v>
      </c>
      <c r="E316" s="254" t="s">
        <v>19</v>
      </c>
      <c r="F316" s="255" t="s">
        <v>212</v>
      </c>
      <c r="G316" s="253"/>
      <c r="H316" s="256">
        <v>63.619</v>
      </c>
      <c r="I316" s="257"/>
      <c r="J316" s="253"/>
      <c r="K316" s="253"/>
      <c r="L316" s="258"/>
      <c r="M316" s="259"/>
      <c r="N316" s="260"/>
      <c r="O316" s="260"/>
      <c r="P316" s="260"/>
      <c r="Q316" s="260"/>
      <c r="R316" s="260"/>
      <c r="S316" s="260"/>
      <c r="T316" s="261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2" t="s">
        <v>208</v>
      </c>
      <c r="AU316" s="262" t="s">
        <v>82</v>
      </c>
      <c r="AV316" s="15" t="s">
        <v>144</v>
      </c>
      <c r="AW316" s="15" t="s">
        <v>33</v>
      </c>
      <c r="AX316" s="15" t="s">
        <v>80</v>
      </c>
      <c r="AY316" s="262" t="s">
        <v>130</v>
      </c>
    </row>
    <row r="317" s="2" customFormat="1" ht="24.15" customHeight="1">
      <c r="A317" s="41"/>
      <c r="B317" s="42"/>
      <c r="C317" s="199" t="s">
        <v>478</v>
      </c>
      <c r="D317" s="199" t="s">
        <v>131</v>
      </c>
      <c r="E317" s="200" t="s">
        <v>467</v>
      </c>
      <c r="F317" s="201" t="s">
        <v>468</v>
      </c>
      <c r="G317" s="202" t="s">
        <v>199</v>
      </c>
      <c r="H317" s="203">
        <v>63.619</v>
      </c>
      <c r="I317" s="204"/>
      <c r="J317" s="205">
        <f>ROUND(I317*H317,2)</f>
        <v>0</v>
      </c>
      <c r="K317" s="201" t="s">
        <v>200</v>
      </c>
      <c r="L317" s="47"/>
      <c r="M317" s="206" t="s">
        <v>19</v>
      </c>
      <c r="N317" s="207" t="s">
        <v>43</v>
      </c>
      <c r="O317" s="87"/>
      <c r="P317" s="208">
        <f>O317*H317</f>
        <v>0</v>
      </c>
      <c r="Q317" s="208">
        <v>0</v>
      </c>
      <c r="R317" s="208">
        <f>Q317*H317</f>
        <v>0</v>
      </c>
      <c r="S317" s="208">
        <v>0</v>
      </c>
      <c r="T317" s="209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0" t="s">
        <v>285</v>
      </c>
      <c r="AT317" s="210" t="s">
        <v>131</v>
      </c>
      <c r="AU317" s="210" t="s">
        <v>82</v>
      </c>
      <c r="AY317" s="20" t="s">
        <v>130</v>
      </c>
      <c r="BE317" s="211">
        <f>IF(N317="základní",J317,0)</f>
        <v>0</v>
      </c>
      <c r="BF317" s="211">
        <f>IF(N317="snížená",J317,0)</f>
        <v>0</v>
      </c>
      <c r="BG317" s="211">
        <f>IF(N317="zákl. přenesená",J317,0)</f>
        <v>0</v>
      </c>
      <c r="BH317" s="211">
        <f>IF(N317="sníž. přenesená",J317,0)</f>
        <v>0</v>
      </c>
      <c r="BI317" s="211">
        <f>IF(N317="nulová",J317,0)</f>
        <v>0</v>
      </c>
      <c r="BJ317" s="20" t="s">
        <v>80</v>
      </c>
      <c r="BK317" s="211">
        <f>ROUND(I317*H317,2)</f>
        <v>0</v>
      </c>
      <c r="BL317" s="20" t="s">
        <v>285</v>
      </c>
      <c r="BM317" s="210" t="s">
        <v>1263</v>
      </c>
    </row>
    <row r="318" s="2" customFormat="1">
      <c r="A318" s="41"/>
      <c r="B318" s="42"/>
      <c r="C318" s="43"/>
      <c r="D318" s="225" t="s">
        <v>202</v>
      </c>
      <c r="E318" s="43"/>
      <c r="F318" s="226" t="s">
        <v>470</v>
      </c>
      <c r="G318" s="43"/>
      <c r="H318" s="43"/>
      <c r="I318" s="227"/>
      <c r="J318" s="43"/>
      <c r="K318" s="43"/>
      <c r="L318" s="47"/>
      <c r="M318" s="228"/>
      <c r="N318" s="229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202</v>
      </c>
      <c r="AU318" s="20" t="s">
        <v>82</v>
      </c>
    </row>
    <row r="319" s="2" customFormat="1" ht="16.5" customHeight="1">
      <c r="A319" s="41"/>
      <c r="B319" s="42"/>
      <c r="C319" s="263" t="s">
        <v>483</v>
      </c>
      <c r="D319" s="263" t="s">
        <v>213</v>
      </c>
      <c r="E319" s="264" t="s">
        <v>472</v>
      </c>
      <c r="F319" s="265" t="s">
        <v>473</v>
      </c>
      <c r="G319" s="266" t="s">
        <v>199</v>
      </c>
      <c r="H319" s="267">
        <v>133.59999999999999</v>
      </c>
      <c r="I319" s="268"/>
      <c r="J319" s="269">
        <f>ROUND(I319*H319,2)</f>
        <v>0</v>
      </c>
      <c r="K319" s="265" t="s">
        <v>200</v>
      </c>
      <c r="L319" s="270"/>
      <c r="M319" s="271" t="s">
        <v>19</v>
      </c>
      <c r="N319" s="272" t="s">
        <v>43</v>
      </c>
      <c r="O319" s="87"/>
      <c r="P319" s="208">
        <f>O319*H319</f>
        <v>0</v>
      </c>
      <c r="Q319" s="208">
        <v>0.0015</v>
      </c>
      <c r="R319" s="208">
        <f>Q319*H319</f>
        <v>0.2004</v>
      </c>
      <c r="S319" s="208">
        <v>0</v>
      </c>
      <c r="T319" s="209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0" t="s">
        <v>306</v>
      </c>
      <c r="AT319" s="210" t="s">
        <v>213</v>
      </c>
      <c r="AU319" s="210" t="s">
        <v>82</v>
      </c>
      <c r="AY319" s="20" t="s">
        <v>130</v>
      </c>
      <c r="BE319" s="211">
        <f>IF(N319="základní",J319,0)</f>
        <v>0</v>
      </c>
      <c r="BF319" s="211">
        <f>IF(N319="snížená",J319,0)</f>
        <v>0</v>
      </c>
      <c r="BG319" s="211">
        <f>IF(N319="zákl. přenesená",J319,0)</f>
        <v>0</v>
      </c>
      <c r="BH319" s="211">
        <f>IF(N319="sníž. přenesená",J319,0)</f>
        <v>0</v>
      </c>
      <c r="BI319" s="211">
        <f>IF(N319="nulová",J319,0)</f>
        <v>0</v>
      </c>
      <c r="BJ319" s="20" t="s">
        <v>80</v>
      </c>
      <c r="BK319" s="211">
        <f>ROUND(I319*H319,2)</f>
        <v>0</v>
      </c>
      <c r="BL319" s="20" t="s">
        <v>285</v>
      </c>
      <c r="BM319" s="210" t="s">
        <v>1264</v>
      </c>
    </row>
    <row r="320" s="13" customFormat="1">
      <c r="A320" s="13"/>
      <c r="B320" s="230"/>
      <c r="C320" s="231"/>
      <c r="D320" s="232" t="s">
        <v>208</v>
      </c>
      <c r="E320" s="233" t="s">
        <v>19</v>
      </c>
      <c r="F320" s="234" t="s">
        <v>217</v>
      </c>
      <c r="G320" s="231"/>
      <c r="H320" s="233" t="s">
        <v>19</v>
      </c>
      <c r="I320" s="235"/>
      <c r="J320" s="231"/>
      <c r="K320" s="231"/>
      <c r="L320" s="236"/>
      <c r="M320" s="237"/>
      <c r="N320" s="238"/>
      <c r="O320" s="238"/>
      <c r="P320" s="238"/>
      <c r="Q320" s="238"/>
      <c r="R320" s="238"/>
      <c r="S320" s="238"/>
      <c r="T320" s="23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0" t="s">
        <v>208</v>
      </c>
      <c r="AU320" s="240" t="s">
        <v>82</v>
      </c>
      <c r="AV320" s="13" t="s">
        <v>80</v>
      </c>
      <c r="AW320" s="13" t="s">
        <v>33</v>
      </c>
      <c r="AX320" s="13" t="s">
        <v>72</v>
      </c>
      <c r="AY320" s="240" t="s">
        <v>130</v>
      </c>
    </row>
    <row r="321" s="13" customFormat="1">
      <c r="A321" s="13"/>
      <c r="B321" s="230"/>
      <c r="C321" s="231"/>
      <c r="D321" s="232" t="s">
        <v>208</v>
      </c>
      <c r="E321" s="233" t="s">
        <v>19</v>
      </c>
      <c r="F321" s="234" t="s">
        <v>475</v>
      </c>
      <c r="G321" s="231"/>
      <c r="H321" s="233" t="s">
        <v>19</v>
      </c>
      <c r="I321" s="235"/>
      <c r="J321" s="231"/>
      <c r="K321" s="231"/>
      <c r="L321" s="236"/>
      <c r="M321" s="237"/>
      <c r="N321" s="238"/>
      <c r="O321" s="238"/>
      <c r="P321" s="238"/>
      <c r="Q321" s="238"/>
      <c r="R321" s="238"/>
      <c r="S321" s="238"/>
      <c r="T321" s="23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0" t="s">
        <v>208</v>
      </c>
      <c r="AU321" s="240" t="s">
        <v>82</v>
      </c>
      <c r="AV321" s="13" t="s">
        <v>80</v>
      </c>
      <c r="AW321" s="13" t="s">
        <v>33</v>
      </c>
      <c r="AX321" s="13" t="s">
        <v>72</v>
      </c>
      <c r="AY321" s="240" t="s">
        <v>130</v>
      </c>
    </row>
    <row r="322" s="13" customFormat="1">
      <c r="A322" s="13"/>
      <c r="B322" s="230"/>
      <c r="C322" s="231"/>
      <c r="D322" s="232" t="s">
        <v>208</v>
      </c>
      <c r="E322" s="233" t="s">
        <v>19</v>
      </c>
      <c r="F322" s="234" t="s">
        <v>294</v>
      </c>
      <c r="G322" s="231"/>
      <c r="H322" s="233" t="s">
        <v>19</v>
      </c>
      <c r="I322" s="235"/>
      <c r="J322" s="231"/>
      <c r="K322" s="231"/>
      <c r="L322" s="236"/>
      <c r="M322" s="237"/>
      <c r="N322" s="238"/>
      <c r="O322" s="238"/>
      <c r="P322" s="238"/>
      <c r="Q322" s="238"/>
      <c r="R322" s="238"/>
      <c r="S322" s="238"/>
      <c r="T322" s="23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0" t="s">
        <v>208</v>
      </c>
      <c r="AU322" s="240" t="s">
        <v>82</v>
      </c>
      <c r="AV322" s="13" t="s">
        <v>80</v>
      </c>
      <c r="AW322" s="13" t="s">
        <v>33</v>
      </c>
      <c r="AX322" s="13" t="s">
        <v>72</v>
      </c>
      <c r="AY322" s="240" t="s">
        <v>130</v>
      </c>
    </row>
    <row r="323" s="14" customFormat="1">
      <c r="A323" s="14"/>
      <c r="B323" s="241"/>
      <c r="C323" s="242"/>
      <c r="D323" s="232" t="s">
        <v>208</v>
      </c>
      <c r="E323" s="243" t="s">
        <v>19</v>
      </c>
      <c r="F323" s="244" t="s">
        <v>1265</v>
      </c>
      <c r="G323" s="242"/>
      <c r="H323" s="245">
        <v>127.238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1" t="s">
        <v>208</v>
      </c>
      <c r="AU323" s="251" t="s">
        <v>82</v>
      </c>
      <c r="AV323" s="14" t="s">
        <v>82</v>
      </c>
      <c r="AW323" s="14" t="s">
        <v>33</v>
      </c>
      <c r="AX323" s="14" t="s">
        <v>72</v>
      </c>
      <c r="AY323" s="251" t="s">
        <v>130</v>
      </c>
    </row>
    <row r="324" s="15" customFormat="1">
      <c r="A324" s="15"/>
      <c r="B324" s="252"/>
      <c r="C324" s="253"/>
      <c r="D324" s="232" t="s">
        <v>208</v>
      </c>
      <c r="E324" s="254" t="s">
        <v>19</v>
      </c>
      <c r="F324" s="255" t="s">
        <v>212</v>
      </c>
      <c r="G324" s="253"/>
      <c r="H324" s="256">
        <v>127.238</v>
      </c>
      <c r="I324" s="257"/>
      <c r="J324" s="253"/>
      <c r="K324" s="253"/>
      <c r="L324" s="258"/>
      <c r="M324" s="259"/>
      <c r="N324" s="260"/>
      <c r="O324" s="260"/>
      <c r="P324" s="260"/>
      <c r="Q324" s="260"/>
      <c r="R324" s="260"/>
      <c r="S324" s="260"/>
      <c r="T324" s="261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2" t="s">
        <v>208</v>
      </c>
      <c r="AU324" s="262" t="s">
        <v>82</v>
      </c>
      <c r="AV324" s="15" t="s">
        <v>144</v>
      </c>
      <c r="AW324" s="15" t="s">
        <v>33</v>
      </c>
      <c r="AX324" s="15" t="s">
        <v>80</v>
      </c>
      <c r="AY324" s="262" t="s">
        <v>130</v>
      </c>
    </row>
    <row r="325" s="14" customFormat="1">
      <c r="A325" s="14"/>
      <c r="B325" s="241"/>
      <c r="C325" s="242"/>
      <c r="D325" s="232" t="s">
        <v>208</v>
      </c>
      <c r="E325" s="242"/>
      <c r="F325" s="244" t="s">
        <v>1266</v>
      </c>
      <c r="G325" s="242"/>
      <c r="H325" s="245">
        <v>133.59999999999999</v>
      </c>
      <c r="I325" s="246"/>
      <c r="J325" s="242"/>
      <c r="K325" s="242"/>
      <c r="L325" s="247"/>
      <c r="M325" s="248"/>
      <c r="N325" s="249"/>
      <c r="O325" s="249"/>
      <c r="P325" s="249"/>
      <c r="Q325" s="249"/>
      <c r="R325" s="249"/>
      <c r="S325" s="249"/>
      <c r="T325" s="25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1" t="s">
        <v>208</v>
      </c>
      <c r="AU325" s="251" t="s">
        <v>82</v>
      </c>
      <c r="AV325" s="14" t="s">
        <v>82</v>
      </c>
      <c r="AW325" s="14" t="s">
        <v>4</v>
      </c>
      <c r="AX325" s="14" t="s">
        <v>80</v>
      </c>
      <c r="AY325" s="251" t="s">
        <v>130</v>
      </c>
    </row>
    <row r="326" s="2" customFormat="1" ht="24.15" customHeight="1">
      <c r="A326" s="41"/>
      <c r="B326" s="42"/>
      <c r="C326" s="199" t="s">
        <v>489</v>
      </c>
      <c r="D326" s="199" t="s">
        <v>131</v>
      </c>
      <c r="E326" s="200" t="s">
        <v>479</v>
      </c>
      <c r="F326" s="201" t="s">
        <v>480</v>
      </c>
      <c r="G326" s="202" t="s">
        <v>199</v>
      </c>
      <c r="H326" s="203">
        <v>63.619</v>
      </c>
      <c r="I326" s="204"/>
      <c r="J326" s="205">
        <f>ROUND(I326*H326,2)</f>
        <v>0</v>
      </c>
      <c r="K326" s="201" t="s">
        <v>200</v>
      </c>
      <c r="L326" s="47"/>
      <c r="M326" s="206" t="s">
        <v>19</v>
      </c>
      <c r="N326" s="207" t="s">
        <v>43</v>
      </c>
      <c r="O326" s="87"/>
      <c r="P326" s="208">
        <f>O326*H326</f>
        <v>0</v>
      </c>
      <c r="Q326" s="208">
        <v>3.0000000000000001E-05</v>
      </c>
      <c r="R326" s="208">
        <f>Q326*H326</f>
        <v>0.0019085700000000001</v>
      </c>
      <c r="S326" s="208">
        <v>0</v>
      </c>
      <c r="T326" s="209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0" t="s">
        <v>285</v>
      </c>
      <c r="AT326" s="210" t="s">
        <v>131</v>
      </c>
      <c r="AU326" s="210" t="s">
        <v>82</v>
      </c>
      <c r="AY326" s="20" t="s">
        <v>130</v>
      </c>
      <c r="BE326" s="211">
        <f>IF(N326="základní",J326,0)</f>
        <v>0</v>
      </c>
      <c r="BF326" s="211">
        <f>IF(N326="snížená",J326,0)</f>
        <v>0</v>
      </c>
      <c r="BG326" s="211">
        <f>IF(N326="zákl. přenesená",J326,0)</f>
        <v>0</v>
      </c>
      <c r="BH326" s="211">
        <f>IF(N326="sníž. přenesená",J326,0)</f>
        <v>0</v>
      </c>
      <c r="BI326" s="211">
        <f>IF(N326="nulová",J326,0)</f>
        <v>0</v>
      </c>
      <c r="BJ326" s="20" t="s">
        <v>80</v>
      </c>
      <c r="BK326" s="211">
        <f>ROUND(I326*H326,2)</f>
        <v>0</v>
      </c>
      <c r="BL326" s="20" t="s">
        <v>285</v>
      </c>
      <c r="BM326" s="210" t="s">
        <v>1267</v>
      </c>
    </row>
    <row r="327" s="2" customFormat="1">
      <c r="A327" s="41"/>
      <c r="B327" s="42"/>
      <c r="C327" s="43"/>
      <c r="D327" s="225" t="s">
        <v>202</v>
      </c>
      <c r="E327" s="43"/>
      <c r="F327" s="226" t="s">
        <v>482</v>
      </c>
      <c r="G327" s="43"/>
      <c r="H327" s="43"/>
      <c r="I327" s="227"/>
      <c r="J327" s="43"/>
      <c r="K327" s="43"/>
      <c r="L327" s="47"/>
      <c r="M327" s="228"/>
      <c r="N327" s="229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202</v>
      </c>
      <c r="AU327" s="20" t="s">
        <v>82</v>
      </c>
    </row>
    <row r="328" s="2" customFormat="1" ht="16.5" customHeight="1">
      <c r="A328" s="41"/>
      <c r="B328" s="42"/>
      <c r="C328" s="199" t="s">
        <v>496</v>
      </c>
      <c r="D328" s="199" t="s">
        <v>131</v>
      </c>
      <c r="E328" s="200" t="s">
        <v>484</v>
      </c>
      <c r="F328" s="201" t="s">
        <v>485</v>
      </c>
      <c r="G328" s="202" t="s">
        <v>199</v>
      </c>
      <c r="H328" s="203">
        <v>1</v>
      </c>
      <c r="I328" s="204"/>
      <c r="J328" s="205">
        <f>ROUND(I328*H328,2)</f>
        <v>0</v>
      </c>
      <c r="K328" s="201" t="s">
        <v>200</v>
      </c>
      <c r="L328" s="47"/>
      <c r="M328" s="206" t="s">
        <v>19</v>
      </c>
      <c r="N328" s="207" t="s">
        <v>43</v>
      </c>
      <c r="O328" s="87"/>
      <c r="P328" s="208">
        <f>O328*H328</f>
        <v>0</v>
      </c>
      <c r="Q328" s="208">
        <v>0.00058</v>
      </c>
      <c r="R328" s="208">
        <f>Q328*H328</f>
        <v>0.00058</v>
      </c>
      <c r="S328" s="208">
        <v>0</v>
      </c>
      <c r="T328" s="209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0" t="s">
        <v>285</v>
      </c>
      <c r="AT328" s="210" t="s">
        <v>131</v>
      </c>
      <c r="AU328" s="210" t="s">
        <v>82</v>
      </c>
      <c r="AY328" s="20" t="s">
        <v>130</v>
      </c>
      <c r="BE328" s="211">
        <f>IF(N328="základní",J328,0)</f>
        <v>0</v>
      </c>
      <c r="BF328" s="211">
        <f>IF(N328="snížená",J328,0)</f>
        <v>0</v>
      </c>
      <c r="BG328" s="211">
        <f>IF(N328="zákl. přenesená",J328,0)</f>
        <v>0</v>
      </c>
      <c r="BH328" s="211">
        <f>IF(N328="sníž. přenesená",J328,0)</f>
        <v>0</v>
      </c>
      <c r="BI328" s="211">
        <f>IF(N328="nulová",J328,0)</f>
        <v>0</v>
      </c>
      <c r="BJ328" s="20" t="s">
        <v>80</v>
      </c>
      <c r="BK328" s="211">
        <f>ROUND(I328*H328,2)</f>
        <v>0</v>
      </c>
      <c r="BL328" s="20" t="s">
        <v>285</v>
      </c>
      <c r="BM328" s="210" t="s">
        <v>1268</v>
      </c>
    </row>
    <row r="329" s="2" customFormat="1">
      <c r="A329" s="41"/>
      <c r="B329" s="42"/>
      <c r="C329" s="43"/>
      <c r="D329" s="225" t="s">
        <v>202</v>
      </c>
      <c r="E329" s="43"/>
      <c r="F329" s="226" t="s">
        <v>487</v>
      </c>
      <c r="G329" s="43"/>
      <c r="H329" s="43"/>
      <c r="I329" s="227"/>
      <c r="J329" s="43"/>
      <c r="K329" s="43"/>
      <c r="L329" s="47"/>
      <c r="M329" s="228"/>
      <c r="N329" s="229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202</v>
      </c>
      <c r="AU329" s="20" t="s">
        <v>82</v>
      </c>
    </row>
    <row r="330" s="13" customFormat="1">
      <c r="A330" s="13"/>
      <c r="B330" s="230"/>
      <c r="C330" s="231"/>
      <c r="D330" s="232" t="s">
        <v>208</v>
      </c>
      <c r="E330" s="233" t="s">
        <v>19</v>
      </c>
      <c r="F330" s="234" t="s">
        <v>209</v>
      </c>
      <c r="G330" s="231"/>
      <c r="H330" s="233" t="s">
        <v>19</v>
      </c>
      <c r="I330" s="235"/>
      <c r="J330" s="231"/>
      <c r="K330" s="231"/>
      <c r="L330" s="236"/>
      <c r="M330" s="237"/>
      <c r="N330" s="238"/>
      <c r="O330" s="238"/>
      <c r="P330" s="238"/>
      <c r="Q330" s="238"/>
      <c r="R330" s="238"/>
      <c r="S330" s="238"/>
      <c r="T330" s="23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0" t="s">
        <v>208</v>
      </c>
      <c r="AU330" s="240" t="s">
        <v>82</v>
      </c>
      <c r="AV330" s="13" t="s">
        <v>80</v>
      </c>
      <c r="AW330" s="13" t="s">
        <v>33</v>
      </c>
      <c r="AX330" s="13" t="s">
        <v>72</v>
      </c>
      <c r="AY330" s="240" t="s">
        <v>130</v>
      </c>
    </row>
    <row r="331" s="13" customFormat="1">
      <c r="A331" s="13"/>
      <c r="B331" s="230"/>
      <c r="C331" s="231"/>
      <c r="D331" s="232" t="s">
        <v>208</v>
      </c>
      <c r="E331" s="233" t="s">
        <v>19</v>
      </c>
      <c r="F331" s="234" t="s">
        <v>294</v>
      </c>
      <c r="G331" s="231"/>
      <c r="H331" s="233" t="s">
        <v>19</v>
      </c>
      <c r="I331" s="235"/>
      <c r="J331" s="231"/>
      <c r="K331" s="231"/>
      <c r="L331" s="236"/>
      <c r="M331" s="237"/>
      <c r="N331" s="238"/>
      <c r="O331" s="238"/>
      <c r="P331" s="238"/>
      <c r="Q331" s="238"/>
      <c r="R331" s="238"/>
      <c r="S331" s="238"/>
      <c r="T331" s="23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0" t="s">
        <v>208</v>
      </c>
      <c r="AU331" s="240" t="s">
        <v>82</v>
      </c>
      <c r="AV331" s="13" t="s">
        <v>80</v>
      </c>
      <c r="AW331" s="13" t="s">
        <v>33</v>
      </c>
      <c r="AX331" s="13" t="s">
        <v>72</v>
      </c>
      <c r="AY331" s="240" t="s">
        <v>130</v>
      </c>
    </row>
    <row r="332" s="14" customFormat="1">
      <c r="A332" s="14"/>
      <c r="B332" s="241"/>
      <c r="C332" s="242"/>
      <c r="D332" s="232" t="s">
        <v>208</v>
      </c>
      <c r="E332" s="243" t="s">
        <v>19</v>
      </c>
      <c r="F332" s="244" t="s">
        <v>1100</v>
      </c>
      <c r="G332" s="242"/>
      <c r="H332" s="245">
        <v>1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1" t="s">
        <v>208</v>
      </c>
      <c r="AU332" s="251" t="s">
        <v>82</v>
      </c>
      <c r="AV332" s="14" t="s">
        <v>82</v>
      </c>
      <c r="AW332" s="14" t="s">
        <v>33</v>
      </c>
      <c r="AX332" s="14" t="s">
        <v>72</v>
      </c>
      <c r="AY332" s="251" t="s">
        <v>130</v>
      </c>
    </row>
    <row r="333" s="15" customFormat="1">
      <c r="A333" s="15"/>
      <c r="B333" s="252"/>
      <c r="C333" s="253"/>
      <c r="D333" s="232" t="s">
        <v>208</v>
      </c>
      <c r="E333" s="254" t="s">
        <v>19</v>
      </c>
      <c r="F333" s="255" t="s">
        <v>212</v>
      </c>
      <c r="G333" s="253"/>
      <c r="H333" s="256">
        <v>1</v>
      </c>
      <c r="I333" s="257"/>
      <c r="J333" s="253"/>
      <c r="K333" s="253"/>
      <c r="L333" s="258"/>
      <c r="M333" s="259"/>
      <c r="N333" s="260"/>
      <c r="O333" s="260"/>
      <c r="P333" s="260"/>
      <c r="Q333" s="260"/>
      <c r="R333" s="260"/>
      <c r="S333" s="260"/>
      <c r="T333" s="261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2" t="s">
        <v>208</v>
      </c>
      <c r="AU333" s="262" t="s">
        <v>82</v>
      </c>
      <c r="AV333" s="15" t="s">
        <v>144</v>
      </c>
      <c r="AW333" s="15" t="s">
        <v>33</v>
      </c>
      <c r="AX333" s="15" t="s">
        <v>80</v>
      </c>
      <c r="AY333" s="262" t="s">
        <v>130</v>
      </c>
    </row>
    <row r="334" s="2" customFormat="1" ht="16.5" customHeight="1">
      <c r="A334" s="41"/>
      <c r="B334" s="42"/>
      <c r="C334" s="263" t="s">
        <v>503</v>
      </c>
      <c r="D334" s="263" t="s">
        <v>213</v>
      </c>
      <c r="E334" s="264" t="s">
        <v>490</v>
      </c>
      <c r="F334" s="265" t="s">
        <v>491</v>
      </c>
      <c r="G334" s="266" t="s">
        <v>492</v>
      </c>
      <c r="H334" s="267">
        <v>0.105</v>
      </c>
      <c r="I334" s="268"/>
      <c r="J334" s="269">
        <f>ROUND(I334*H334,2)</f>
        <v>0</v>
      </c>
      <c r="K334" s="265" t="s">
        <v>200</v>
      </c>
      <c r="L334" s="270"/>
      <c r="M334" s="271" t="s">
        <v>19</v>
      </c>
      <c r="N334" s="272" t="s">
        <v>43</v>
      </c>
      <c r="O334" s="87"/>
      <c r="P334" s="208">
        <f>O334*H334</f>
        <v>0</v>
      </c>
      <c r="Q334" s="208">
        <v>0.025000000000000001</v>
      </c>
      <c r="R334" s="208">
        <f>Q334*H334</f>
        <v>0.0026250000000000002</v>
      </c>
      <c r="S334" s="208">
        <v>0</v>
      </c>
      <c r="T334" s="209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0" t="s">
        <v>306</v>
      </c>
      <c r="AT334" s="210" t="s">
        <v>213</v>
      </c>
      <c r="AU334" s="210" t="s">
        <v>82</v>
      </c>
      <c r="AY334" s="20" t="s">
        <v>130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20" t="s">
        <v>80</v>
      </c>
      <c r="BK334" s="211">
        <f>ROUND(I334*H334,2)</f>
        <v>0</v>
      </c>
      <c r="BL334" s="20" t="s">
        <v>285</v>
      </c>
      <c r="BM334" s="210" t="s">
        <v>1269</v>
      </c>
    </row>
    <row r="335" s="13" customFormat="1">
      <c r="A335" s="13"/>
      <c r="B335" s="230"/>
      <c r="C335" s="231"/>
      <c r="D335" s="232" t="s">
        <v>208</v>
      </c>
      <c r="E335" s="233" t="s">
        <v>19</v>
      </c>
      <c r="F335" s="234" t="s">
        <v>217</v>
      </c>
      <c r="G335" s="231"/>
      <c r="H335" s="233" t="s">
        <v>19</v>
      </c>
      <c r="I335" s="235"/>
      <c r="J335" s="231"/>
      <c r="K335" s="231"/>
      <c r="L335" s="236"/>
      <c r="M335" s="237"/>
      <c r="N335" s="238"/>
      <c r="O335" s="238"/>
      <c r="P335" s="238"/>
      <c r="Q335" s="238"/>
      <c r="R335" s="238"/>
      <c r="S335" s="238"/>
      <c r="T335" s="23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0" t="s">
        <v>208</v>
      </c>
      <c r="AU335" s="240" t="s">
        <v>82</v>
      </c>
      <c r="AV335" s="13" t="s">
        <v>80</v>
      </c>
      <c r="AW335" s="13" t="s">
        <v>33</v>
      </c>
      <c r="AX335" s="13" t="s">
        <v>72</v>
      </c>
      <c r="AY335" s="240" t="s">
        <v>130</v>
      </c>
    </row>
    <row r="336" s="13" customFormat="1">
      <c r="A336" s="13"/>
      <c r="B336" s="230"/>
      <c r="C336" s="231"/>
      <c r="D336" s="232" t="s">
        <v>208</v>
      </c>
      <c r="E336" s="233" t="s">
        <v>19</v>
      </c>
      <c r="F336" s="234" t="s">
        <v>209</v>
      </c>
      <c r="G336" s="231"/>
      <c r="H336" s="233" t="s">
        <v>19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208</v>
      </c>
      <c r="AU336" s="240" t="s">
        <v>82</v>
      </c>
      <c r="AV336" s="13" t="s">
        <v>80</v>
      </c>
      <c r="AW336" s="13" t="s">
        <v>33</v>
      </c>
      <c r="AX336" s="13" t="s">
        <v>72</v>
      </c>
      <c r="AY336" s="240" t="s">
        <v>130</v>
      </c>
    </row>
    <row r="337" s="13" customFormat="1">
      <c r="A337" s="13"/>
      <c r="B337" s="230"/>
      <c r="C337" s="231"/>
      <c r="D337" s="232" t="s">
        <v>208</v>
      </c>
      <c r="E337" s="233" t="s">
        <v>19</v>
      </c>
      <c r="F337" s="234" t="s">
        <v>294</v>
      </c>
      <c r="G337" s="231"/>
      <c r="H337" s="233" t="s">
        <v>19</v>
      </c>
      <c r="I337" s="235"/>
      <c r="J337" s="231"/>
      <c r="K337" s="231"/>
      <c r="L337" s="236"/>
      <c r="M337" s="237"/>
      <c r="N337" s="238"/>
      <c r="O337" s="238"/>
      <c r="P337" s="238"/>
      <c r="Q337" s="238"/>
      <c r="R337" s="238"/>
      <c r="S337" s="238"/>
      <c r="T337" s="23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0" t="s">
        <v>208</v>
      </c>
      <c r="AU337" s="240" t="s">
        <v>82</v>
      </c>
      <c r="AV337" s="13" t="s">
        <v>80</v>
      </c>
      <c r="AW337" s="13" t="s">
        <v>33</v>
      </c>
      <c r="AX337" s="13" t="s">
        <v>72</v>
      </c>
      <c r="AY337" s="240" t="s">
        <v>130</v>
      </c>
    </row>
    <row r="338" s="14" customFormat="1">
      <c r="A338" s="14"/>
      <c r="B338" s="241"/>
      <c r="C338" s="242"/>
      <c r="D338" s="232" t="s">
        <v>208</v>
      </c>
      <c r="E338" s="243" t="s">
        <v>19</v>
      </c>
      <c r="F338" s="244" t="s">
        <v>1102</v>
      </c>
      <c r="G338" s="242"/>
      <c r="H338" s="245">
        <v>0.10000000000000001</v>
      </c>
      <c r="I338" s="246"/>
      <c r="J338" s="242"/>
      <c r="K338" s="242"/>
      <c r="L338" s="247"/>
      <c r="M338" s="248"/>
      <c r="N338" s="249"/>
      <c r="O338" s="249"/>
      <c r="P338" s="249"/>
      <c r="Q338" s="249"/>
      <c r="R338" s="249"/>
      <c r="S338" s="249"/>
      <c r="T338" s="250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1" t="s">
        <v>208</v>
      </c>
      <c r="AU338" s="251" t="s">
        <v>82</v>
      </c>
      <c r="AV338" s="14" t="s">
        <v>82</v>
      </c>
      <c r="AW338" s="14" t="s">
        <v>33</v>
      </c>
      <c r="AX338" s="14" t="s">
        <v>72</v>
      </c>
      <c r="AY338" s="251" t="s">
        <v>130</v>
      </c>
    </row>
    <row r="339" s="15" customFormat="1">
      <c r="A339" s="15"/>
      <c r="B339" s="252"/>
      <c r="C339" s="253"/>
      <c r="D339" s="232" t="s">
        <v>208</v>
      </c>
      <c r="E339" s="254" t="s">
        <v>19</v>
      </c>
      <c r="F339" s="255" t="s">
        <v>212</v>
      </c>
      <c r="G339" s="253"/>
      <c r="H339" s="256">
        <v>0.10000000000000001</v>
      </c>
      <c r="I339" s="257"/>
      <c r="J339" s="253"/>
      <c r="K339" s="253"/>
      <c r="L339" s="258"/>
      <c r="M339" s="259"/>
      <c r="N339" s="260"/>
      <c r="O339" s="260"/>
      <c r="P339" s="260"/>
      <c r="Q339" s="260"/>
      <c r="R339" s="260"/>
      <c r="S339" s="260"/>
      <c r="T339" s="261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2" t="s">
        <v>208</v>
      </c>
      <c r="AU339" s="262" t="s">
        <v>82</v>
      </c>
      <c r="AV339" s="15" t="s">
        <v>144</v>
      </c>
      <c r="AW339" s="15" t="s">
        <v>33</v>
      </c>
      <c r="AX339" s="15" t="s">
        <v>80</v>
      </c>
      <c r="AY339" s="262" t="s">
        <v>130</v>
      </c>
    </row>
    <row r="340" s="14" customFormat="1">
      <c r="A340" s="14"/>
      <c r="B340" s="241"/>
      <c r="C340" s="242"/>
      <c r="D340" s="232" t="s">
        <v>208</v>
      </c>
      <c r="E340" s="242"/>
      <c r="F340" s="244" t="s">
        <v>1103</v>
      </c>
      <c r="G340" s="242"/>
      <c r="H340" s="245">
        <v>0.105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1" t="s">
        <v>208</v>
      </c>
      <c r="AU340" s="251" t="s">
        <v>82</v>
      </c>
      <c r="AV340" s="14" t="s">
        <v>82</v>
      </c>
      <c r="AW340" s="14" t="s">
        <v>4</v>
      </c>
      <c r="AX340" s="14" t="s">
        <v>80</v>
      </c>
      <c r="AY340" s="251" t="s">
        <v>130</v>
      </c>
    </row>
    <row r="341" s="2" customFormat="1" ht="24.15" customHeight="1">
      <c r="A341" s="41"/>
      <c r="B341" s="42"/>
      <c r="C341" s="199" t="s">
        <v>507</v>
      </c>
      <c r="D341" s="199" t="s">
        <v>131</v>
      </c>
      <c r="E341" s="200" t="s">
        <v>497</v>
      </c>
      <c r="F341" s="201" t="s">
        <v>498</v>
      </c>
      <c r="G341" s="202" t="s">
        <v>328</v>
      </c>
      <c r="H341" s="203">
        <v>25.129999999999999</v>
      </c>
      <c r="I341" s="204"/>
      <c r="J341" s="205">
        <f>ROUND(I341*H341,2)</f>
        <v>0</v>
      </c>
      <c r="K341" s="201" t="s">
        <v>200</v>
      </c>
      <c r="L341" s="47"/>
      <c r="M341" s="206" t="s">
        <v>19</v>
      </c>
      <c r="N341" s="207" t="s">
        <v>43</v>
      </c>
      <c r="O341" s="87"/>
      <c r="P341" s="208">
        <f>O341*H341</f>
        <v>0</v>
      </c>
      <c r="Q341" s="208">
        <v>0.00021000000000000001</v>
      </c>
      <c r="R341" s="208">
        <f>Q341*H341</f>
        <v>0.0052773000000000004</v>
      </c>
      <c r="S341" s="208">
        <v>0</v>
      </c>
      <c r="T341" s="209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0" t="s">
        <v>285</v>
      </c>
      <c r="AT341" s="210" t="s">
        <v>131</v>
      </c>
      <c r="AU341" s="210" t="s">
        <v>82</v>
      </c>
      <c r="AY341" s="20" t="s">
        <v>130</v>
      </c>
      <c r="BE341" s="211">
        <f>IF(N341="základní",J341,0)</f>
        <v>0</v>
      </c>
      <c r="BF341" s="211">
        <f>IF(N341="snížená",J341,0)</f>
        <v>0</v>
      </c>
      <c r="BG341" s="211">
        <f>IF(N341="zákl. přenesená",J341,0)</f>
        <v>0</v>
      </c>
      <c r="BH341" s="211">
        <f>IF(N341="sníž. přenesená",J341,0)</f>
        <v>0</v>
      </c>
      <c r="BI341" s="211">
        <f>IF(N341="nulová",J341,0)</f>
        <v>0</v>
      </c>
      <c r="BJ341" s="20" t="s">
        <v>80</v>
      </c>
      <c r="BK341" s="211">
        <f>ROUND(I341*H341,2)</f>
        <v>0</v>
      </c>
      <c r="BL341" s="20" t="s">
        <v>285</v>
      </c>
      <c r="BM341" s="210" t="s">
        <v>1270</v>
      </c>
    </row>
    <row r="342" s="2" customFormat="1">
      <c r="A342" s="41"/>
      <c r="B342" s="42"/>
      <c r="C342" s="43"/>
      <c r="D342" s="225" t="s">
        <v>202</v>
      </c>
      <c r="E342" s="43"/>
      <c r="F342" s="226" t="s">
        <v>500</v>
      </c>
      <c r="G342" s="43"/>
      <c r="H342" s="43"/>
      <c r="I342" s="227"/>
      <c r="J342" s="43"/>
      <c r="K342" s="43"/>
      <c r="L342" s="47"/>
      <c r="M342" s="228"/>
      <c r="N342" s="229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202</v>
      </c>
      <c r="AU342" s="20" t="s">
        <v>82</v>
      </c>
    </row>
    <row r="343" s="13" customFormat="1">
      <c r="A343" s="13"/>
      <c r="B343" s="230"/>
      <c r="C343" s="231"/>
      <c r="D343" s="232" t="s">
        <v>208</v>
      </c>
      <c r="E343" s="233" t="s">
        <v>19</v>
      </c>
      <c r="F343" s="234" t="s">
        <v>501</v>
      </c>
      <c r="G343" s="231"/>
      <c r="H343" s="233" t="s">
        <v>19</v>
      </c>
      <c r="I343" s="235"/>
      <c r="J343" s="231"/>
      <c r="K343" s="231"/>
      <c r="L343" s="236"/>
      <c r="M343" s="237"/>
      <c r="N343" s="238"/>
      <c r="O343" s="238"/>
      <c r="P343" s="238"/>
      <c r="Q343" s="238"/>
      <c r="R343" s="238"/>
      <c r="S343" s="238"/>
      <c r="T343" s="23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0" t="s">
        <v>208</v>
      </c>
      <c r="AU343" s="240" t="s">
        <v>82</v>
      </c>
      <c r="AV343" s="13" t="s">
        <v>80</v>
      </c>
      <c r="AW343" s="13" t="s">
        <v>33</v>
      </c>
      <c r="AX343" s="13" t="s">
        <v>72</v>
      </c>
      <c r="AY343" s="240" t="s">
        <v>130</v>
      </c>
    </row>
    <row r="344" s="13" customFormat="1">
      <c r="A344" s="13"/>
      <c r="B344" s="230"/>
      <c r="C344" s="231"/>
      <c r="D344" s="232" t="s">
        <v>208</v>
      </c>
      <c r="E344" s="233" t="s">
        <v>19</v>
      </c>
      <c r="F344" s="234" t="s">
        <v>294</v>
      </c>
      <c r="G344" s="231"/>
      <c r="H344" s="233" t="s">
        <v>19</v>
      </c>
      <c r="I344" s="235"/>
      <c r="J344" s="231"/>
      <c r="K344" s="231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208</v>
      </c>
      <c r="AU344" s="240" t="s">
        <v>82</v>
      </c>
      <c r="AV344" s="13" t="s">
        <v>80</v>
      </c>
      <c r="AW344" s="13" t="s">
        <v>33</v>
      </c>
      <c r="AX344" s="13" t="s">
        <v>72</v>
      </c>
      <c r="AY344" s="240" t="s">
        <v>130</v>
      </c>
    </row>
    <row r="345" s="14" customFormat="1">
      <c r="A345" s="14"/>
      <c r="B345" s="241"/>
      <c r="C345" s="242"/>
      <c r="D345" s="232" t="s">
        <v>208</v>
      </c>
      <c r="E345" s="243" t="s">
        <v>19</v>
      </c>
      <c r="F345" s="244" t="s">
        <v>1271</v>
      </c>
      <c r="G345" s="242"/>
      <c r="H345" s="245">
        <v>25.129999999999999</v>
      </c>
      <c r="I345" s="246"/>
      <c r="J345" s="242"/>
      <c r="K345" s="242"/>
      <c r="L345" s="247"/>
      <c r="M345" s="248"/>
      <c r="N345" s="249"/>
      <c r="O345" s="249"/>
      <c r="P345" s="249"/>
      <c r="Q345" s="249"/>
      <c r="R345" s="249"/>
      <c r="S345" s="249"/>
      <c r="T345" s="25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1" t="s">
        <v>208</v>
      </c>
      <c r="AU345" s="251" t="s">
        <v>82</v>
      </c>
      <c r="AV345" s="14" t="s">
        <v>82</v>
      </c>
      <c r="AW345" s="14" t="s">
        <v>33</v>
      </c>
      <c r="AX345" s="14" t="s">
        <v>72</v>
      </c>
      <c r="AY345" s="251" t="s">
        <v>130</v>
      </c>
    </row>
    <row r="346" s="15" customFormat="1">
      <c r="A346" s="15"/>
      <c r="B346" s="252"/>
      <c r="C346" s="253"/>
      <c r="D346" s="232" t="s">
        <v>208</v>
      </c>
      <c r="E346" s="254" t="s">
        <v>19</v>
      </c>
      <c r="F346" s="255" t="s">
        <v>212</v>
      </c>
      <c r="G346" s="253"/>
      <c r="H346" s="256">
        <v>25.129999999999999</v>
      </c>
      <c r="I346" s="257"/>
      <c r="J346" s="253"/>
      <c r="K346" s="253"/>
      <c r="L346" s="258"/>
      <c r="M346" s="259"/>
      <c r="N346" s="260"/>
      <c r="O346" s="260"/>
      <c r="P346" s="260"/>
      <c r="Q346" s="260"/>
      <c r="R346" s="260"/>
      <c r="S346" s="260"/>
      <c r="T346" s="261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2" t="s">
        <v>208</v>
      </c>
      <c r="AU346" s="262" t="s">
        <v>82</v>
      </c>
      <c r="AV346" s="15" t="s">
        <v>144</v>
      </c>
      <c r="AW346" s="15" t="s">
        <v>33</v>
      </c>
      <c r="AX346" s="15" t="s">
        <v>80</v>
      </c>
      <c r="AY346" s="262" t="s">
        <v>130</v>
      </c>
    </row>
    <row r="347" s="2" customFormat="1" ht="16.5" customHeight="1">
      <c r="A347" s="41"/>
      <c r="B347" s="42"/>
      <c r="C347" s="263" t="s">
        <v>512</v>
      </c>
      <c r="D347" s="263" t="s">
        <v>213</v>
      </c>
      <c r="E347" s="264" t="s">
        <v>490</v>
      </c>
      <c r="F347" s="265" t="s">
        <v>491</v>
      </c>
      <c r="G347" s="266" t="s">
        <v>492</v>
      </c>
      <c r="H347" s="267">
        <v>0.85499999999999998</v>
      </c>
      <c r="I347" s="268"/>
      <c r="J347" s="269">
        <f>ROUND(I347*H347,2)</f>
        <v>0</v>
      </c>
      <c r="K347" s="265" t="s">
        <v>200</v>
      </c>
      <c r="L347" s="270"/>
      <c r="M347" s="271" t="s">
        <v>19</v>
      </c>
      <c r="N347" s="272" t="s">
        <v>43</v>
      </c>
      <c r="O347" s="87"/>
      <c r="P347" s="208">
        <f>O347*H347</f>
        <v>0</v>
      </c>
      <c r="Q347" s="208">
        <v>0.025000000000000001</v>
      </c>
      <c r="R347" s="208">
        <f>Q347*H347</f>
        <v>0.021375000000000002</v>
      </c>
      <c r="S347" s="208">
        <v>0</v>
      </c>
      <c r="T347" s="209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0" t="s">
        <v>306</v>
      </c>
      <c r="AT347" s="210" t="s">
        <v>213</v>
      </c>
      <c r="AU347" s="210" t="s">
        <v>82</v>
      </c>
      <c r="AY347" s="20" t="s">
        <v>130</v>
      </c>
      <c r="BE347" s="211">
        <f>IF(N347="základní",J347,0)</f>
        <v>0</v>
      </c>
      <c r="BF347" s="211">
        <f>IF(N347="snížená",J347,0)</f>
        <v>0</v>
      </c>
      <c r="BG347" s="211">
        <f>IF(N347="zákl. přenesená",J347,0)</f>
        <v>0</v>
      </c>
      <c r="BH347" s="211">
        <f>IF(N347="sníž. přenesená",J347,0)</f>
        <v>0</v>
      </c>
      <c r="BI347" s="211">
        <f>IF(N347="nulová",J347,0)</f>
        <v>0</v>
      </c>
      <c r="BJ347" s="20" t="s">
        <v>80</v>
      </c>
      <c r="BK347" s="211">
        <f>ROUND(I347*H347,2)</f>
        <v>0</v>
      </c>
      <c r="BL347" s="20" t="s">
        <v>285</v>
      </c>
      <c r="BM347" s="210" t="s">
        <v>1272</v>
      </c>
    </row>
    <row r="348" s="13" customFormat="1">
      <c r="A348" s="13"/>
      <c r="B348" s="230"/>
      <c r="C348" s="231"/>
      <c r="D348" s="232" t="s">
        <v>208</v>
      </c>
      <c r="E348" s="233" t="s">
        <v>19</v>
      </c>
      <c r="F348" s="234" t="s">
        <v>217</v>
      </c>
      <c r="G348" s="231"/>
      <c r="H348" s="233" t="s">
        <v>19</v>
      </c>
      <c r="I348" s="235"/>
      <c r="J348" s="231"/>
      <c r="K348" s="231"/>
      <c r="L348" s="236"/>
      <c r="M348" s="237"/>
      <c r="N348" s="238"/>
      <c r="O348" s="238"/>
      <c r="P348" s="238"/>
      <c r="Q348" s="238"/>
      <c r="R348" s="238"/>
      <c r="S348" s="238"/>
      <c r="T348" s="239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0" t="s">
        <v>208</v>
      </c>
      <c r="AU348" s="240" t="s">
        <v>82</v>
      </c>
      <c r="AV348" s="13" t="s">
        <v>80</v>
      </c>
      <c r="AW348" s="13" t="s">
        <v>33</v>
      </c>
      <c r="AX348" s="13" t="s">
        <v>72</v>
      </c>
      <c r="AY348" s="240" t="s">
        <v>130</v>
      </c>
    </row>
    <row r="349" s="13" customFormat="1">
      <c r="A349" s="13"/>
      <c r="B349" s="230"/>
      <c r="C349" s="231"/>
      <c r="D349" s="232" t="s">
        <v>208</v>
      </c>
      <c r="E349" s="233" t="s">
        <v>19</v>
      </c>
      <c r="F349" s="234" t="s">
        <v>501</v>
      </c>
      <c r="G349" s="231"/>
      <c r="H349" s="233" t="s">
        <v>19</v>
      </c>
      <c r="I349" s="235"/>
      <c r="J349" s="231"/>
      <c r="K349" s="231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208</v>
      </c>
      <c r="AU349" s="240" t="s">
        <v>82</v>
      </c>
      <c r="AV349" s="13" t="s">
        <v>80</v>
      </c>
      <c r="AW349" s="13" t="s">
        <v>33</v>
      </c>
      <c r="AX349" s="13" t="s">
        <v>72</v>
      </c>
      <c r="AY349" s="240" t="s">
        <v>130</v>
      </c>
    </row>
    <row r="350" s="13" customFormat="1">
      <c r="A350" s="13"/>
      <c r="B350" s="230"/>
      <c r="C350" s="231"/>
      <c r="D350" s="232" t="s">
        <v>208</v>
      </c>
      <c r="E350" s="233" t="s">
        <v>19</v>
      </c>
      <c r="F350" s="234" t="s">
        <v>294</v>
      </c>
      <c r="G350" s="231"/>
      <c r="H350" s="233" t="s">
        <v>19</v>
      </c>
      <c r="I350" s="235"/>
      <c r="J350" s="231"/>
      <c r="K350" s="231"/>
      <c r="L350" s="236"/>
      <c r="M350" s="237"/>
      <c r="N350" s="238"/>
      <c r="O350" s="238"/>
      <c r="P350" s="238"/>
      <c r="Q350" s="238"/>
      <c r="R350" s="238"/>
      <c r="S350" s="238"/>
      <c r="T350" s="23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0" t="s">
        <v>208</v>
      </c>
      <c r="AU350" s="240" t="s">
        <v>82</v>
      </c>
      <c r="AV350" s="13" t="s">
        <v>80</v>
      </c>
      <c r="AW350" s="13" t="s">
        <v>33</v>
      </c>
      <c r="AX350" s="13" t="s">
        <v>72</v>
      </c>
      <c r="AY350" s="240" t="s">
        <v>130</v>
      </c>
    </row>
    <row r="351" s="14" customFormat="1">
      <c r="A351" s="14"/>
      <c r="B351" s="241"/>
      <c r="C351" s="242"/>
      <c r="D351" s="232" t="s">
        <v>208</v>
      </c>
      <c r="E351" s="243" t="s">
        <v>19</v>
      </c>
      <c r="F351" s="244" t="s">
        <v>1273</v>
      </c>
      <c r="G351" s="242"/>
      <c r="H351" s="245">
        <v>0.81399999999999995</v>
      </c>
      <c r="I351" s="246"/>
      <c r="J351" s="242"/>
      <c r="K351" s="242"/>
      <c r="L351" s="247"/>
      <c r="M351" s="248"/>
      <c r="N351" s="249"/>
      <c r="O351" s="249"/>
      <c r="P351" s="249"/>
      <c r="Q351" s="249"/>
      <c r="R351" s="249"/>
      <c r="S351" s="249"/>
      <c r="T351" s="25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1" t="s">
        <v>208</v>
      </c>
      <c r="AU351" s="251" t="s">
        <v>82</v>
      </c>
      <c r="AV351" s="14" t="s">
        <v>82</v>
      </c>
      <c r="AW351" s="14" t="s">
        <v>33</v>
      </c>
      <c r="AX351" s="14" t="s">
        <v>72</v>
      </c>
      <c r="AY351" s="251" t="s">
        <v>130</v>
      </c>
    </row>
    <row r="352" s="15" customFormat="1">
      <c r="A352" s="15"/>
      <c r="B352" s="252"/>
      <c r="C352" s="253"/>
      <c r="D352" s="232" t="s">
        <v>208</v>
      </c>
      <c r="E352" s="254" t="s">
        <v>19</v>
      </c>
      <c r="F352" s="255" t="s">
        <v>212</v>
      </c>
      <c r="G352" s="253"/>
      <c r="H352" s="256">
        <v>0.81399999999999995</v>
      </c>
      <c r="I352" s="257"/>
      <c r="J352" s="253"/>
      <c r="K352" s="253"/>
      <c r="L352" s="258"/>
      <c r="M352" s="259"/>
      <c r="N352" s="260"/>
      <c r="O352" s="260"/>
      <c r="P352" s="260"/>
      <c r="Q352" s="260"/>
      <c r="R352" s="260"/>
      <c r="S352" s="260"/>
      <c r="T352" s="261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2" t="s">
        <v>208</v>
      </c>
      <c r="AU352" s="262" t="s">
        <v>82</v>
      </c>
      <c r="AV352" s="15" t="s">
        <v>144</v>
      </c>
      <c r="AW352" s="15" t="s">
        <v>33</v>
      </c>
      <c r="AX352" s="15" t="s">
        <v>80</v>
      </c>
      <c r="AY352" s="262" t="s">
        <v>130</v>
      </c>
    </row>
    <row r="353" s="14" customFormat="1">
      <c r="A353" s="14"/>
      <c r="B353" s="241"/>
      <c r="C353" s="242"/>
      <c r="D353" s="232" t="s">
        <v>208</v>
      </c>
      <c r="E353" s="242"/>
      <c r="F353" s="244" t="s">
        <v>1274</v>
      </c>
      <c r="G353" s="242"/>
      <c r="H353" s="245">
        <v>0.85499999999999998</v>
      </c>
      <c r="I353" s="246"/>
      <c r="J353" s="242"/>
      <c r="K353" s="242"/>
      <c r="L353" s="247"/>
      <c r="M353" s="248"/>
      <c r="N353" s="249"/>
      <c r="O353" s="249"/>
      <c r="P353" s="249"/>
      <c r="Q353" s="249"/>
      <c r="R353" s="249"/>
      <c r="S353" s="249"/>
      <c r="T353" s="25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1" t="s">
        <v>208</v>
      </c>
      <c r="AU353" s="251" t="s">
        <v>82</v>
      </c>
      <c r="AV353" s="14" t="s">
        <v>82</v>
      </c>
      <c r="AW353" s="14" t="s">
        <v>4</v>
      </c>
      <c r="AX353" s="14" t="s">
        <v>80</v>
      </c>
      <c r="AY353" s="251" t="s">
        <v>130</v>
      </c>
    </row>
    <row r="354" s="2" customFormat="1" ht="37.8" customHeight="1">
      <c r="A354" s="41"/>
      <c r="B354" s="42"/>
      <c r="C354" s="199" t="s">
        <v>519</v>
      </c>
      <c r="D354" s="199" t="s">
        <v>131</v>
      </c>
      <c r="E354" s="200" t="s">
        <v>508</v>
      </c>
      <c r="F354" s="201" t="s">
        <v>509</v>
      </c>
      <c r="G354" s="202" t="s">
        <v>199</v>
      </c>
      <c r="H354" s="203">
        <v>1</v>
      </c>
      <c r="I354" s="204"/>
      <c r="J354" s="205">
        <f>ROUND(I354*H354,2)</f>
        <v>0</v>
      </c>
      <c r="K354" s="201" t="s">
        <v>200</v>
      </c>
      <c r="L354" s="47"/>
      <c r="M354" s="206" t="s">
        <v>19</v>
      </c>
      <c r="N354" s="207" t="s">
        <v>43</v>
      </c>
      <c r="O354" s="87"/>
      <c r="P354" s="208">
        <f>O354*H354</f>
        <v>0</v>
      </c>
      <c r="Q354" s="208">
        <v>0.00020000000000000001</v>
      </c>
      <c r="R354" s="208">
        <f>Q354*H354</f>
        <v>0.00020000000000000001</v>
      </c>
      <c r="S354" s="208">
        <v>0</v>
      </c>
      <c r="T354" s="209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0" t="s">
        <v>285</v>
      </c>
      <c r="AT354" s="210" t="s">
        <v>131</v>
      </c>
      <c r="AU354" s="210" t="s">
        <v>82</v>
      </c>
      <c r="AY354" s="20" t="s">
        <v>130</v>
      </c>
      <c r="BE354" s="211">
        <f>IF(N354="základní",J354,0)</f>
        <v>0</v>
      </c>
      <c r="BF354" s="211">
        <f>IF(N354="snížená",J354,0)</f>
        <v>0</v>
      </c>
      <c r="BG354" s="211">
        <f>IF(N354="zákl. přenesená",J354,0)</f>
        <v>0</v>
      </c>
      <c r="BH354" s="211">
        <f>IF(N354="sníž. přenesená",J354,0)</f>
        <v>0</v>
      </c>
      <c r="BI354" s="211">
        <f>IF(N354="nulová",J354,0)</f>
        <v>0</v>
      </c>
      <c r="BJ354" s="20" t="s">
        <v>80</v>
      </c>
      <c r="BK354" s="211">
        <f>ROUND(I354*H354,2)</f>
        <v>0</v>
      </c>
      <c r="BL354" s="20" t="s">
        <v>285</v>
      </c>
      <c r="BM354" s="210" t="s">
        <v>1275</v>
      </c>
    </row>
    <row r="355" s="2" customFormat="1">
      <c r="A355" s="41"/>
      <c r="B355" s="42"/>
      <c r="C355" s="43"/>
      <c r="D355" s="225" t="s">
        <v>202</v>
      </c>
      <c r="E355" s="43"/>
      <c r="F355" s="226" t="s">
        <v>511</v>
      </c>
      <c r="G355" s="43"/>
      <c r="H355" s="43"/>
      <c r="I355" s="227"/>
      <c r="J355" s="43"/>
      <c r="K355" s="43"/>
      <c r="L355" s="47"/>
      <c r="M355" s="228"/>
      <c r="N355" s="229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202</v>
      </c>
      <c r="AU355" s="20" t="s">
        <v>82</v>
      </c>
    </row>
    <row r="356" s="13" customFormat="1">
      <c r="A356" s="13"/>
      <c r="B356" s="230"/>
      <c r="C356" s="231"/>
      <c r="D356" s="232" t="s">
        <v>208</v>
      </c>
      <c r="E356" s="233" t="s">
        <v>19</v>
      </c>
      <c r="F356" s="234" t="s">
        <v>294</v>
      </c>
      <c r="G356" s="231"/>
      <c r="H356" s="233" t="s">
        <v>19</v>
      </c>
      <c r="I356" s="235"/>
      <c r="J356" s="231"/>
      <c r="K356" s="231"/>
      <c r="L356" s="236"/>
      <c r="M356" s="237"/>
      <c r="N356" s="238"/>
      <c r="O356" s="238"/>
      <c r="P356" s="238"/>
      <c r="Q356" s="238"/>
      <c r="R356" s="238"/>
      <c r="S356" s="238"/>
      <c r="T356" s="23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0" t="s">
        <v>208</v>
      </c>
      <c r="AU356" s="240" t="s">
        <v>82</v>
      </c>
      <c r="AV356" s="13" t="s">
        <v>80</v>
      </c>
      <c r="AW356" s="13" t="s">
        <v>33</v>
      </c>
      <c r="AX356" s="13" t="s">
        <v>72</v>
      </c>
      <c r="AY356" s="240" t="s">
        <v>130</v>
      </c>
    </row>
    <row r="357" s="14" customFormat="1">
      <c r="A357" s="14"/>
      <c r="B357" s="241"/>
      <c r="C357" s="242"/>
      <c r="D357" s="232" t="s">
        <v>208</v>
      </c>
      <c r="E357" s="243" t="s">
        <v>19</v>
      </c>
      <c r="F357" s="244" t="s">
        <v>1276</v>
      </c>
      <c r="G357" s="242"/>
      <c r="H357" s="245">
        <v>1</v>
      </c>
      <c r="I357" s="246"/>
      <c r="J357" s="242"/>
      <c r="K357" s="242"/>
      <c r="L357" s="247"/>
      <c r="M357" s="248"/>
      <c r="N357" s="249"/>
      <c r="O357" s="249"/>
      <c r="P357" s="249"/>
      <c r="Q357" s="249"/>
      <c r="R357" s="249"/>
      <c r="S357" s="249"/>
      <c r="T357" s="25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1" t="s">
        <v>208</v>
      </c>
      <c r="AU357" s="251" t="s">
        <v>82</v>
      </c>
      <c r="AV357" s="14" t="s">
        <v>82</v>
      </c>
      <c r="AW357" s="14" t="s">
        <v>33</v>
      </c>
      <c r="AX357" s="14" t="s">
        <v>72</v>
      </c>
      <c r="AY357" s="251" t="s">
        <v>130</v>
      </c>
    </row>
    <row r="358" s="15" customFormat="1">
      <c r="A358" s="15"/>
      <c r="B358" s="252"/>
      <c r="C358" s="253"/>
      <c r="D358" s="232" t="s">
        <v>208</v>
      </c>
      <c r="E358" s="254" t="s">
        <v>19</v>
      </c>
      <c r="F358" s="255" t="s">
        <v>212</v>
      </c>
      <c r="G358" s="253"/>
      <c r="H358" s="256">
        <v>1</v>
      </c>
      <c r="I358" s="257"/>
      <c r="J358" s="253"/>
      <c r="K358" s="253"/>
      <c r="L358" s="258"/>
      <c r="M358" s="259"/>
      <c r="N358" s="260"/>
      <c r="O358" s="260"/>
      <c r="P358" s="260"/>
      <c r="Q358" s="260"/>
      <c r="R358" s="260"/>
      <c r="S358" s="260"/>
      <c r="T358" s="261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2" t="s">
        <v>208</v>
      </c>
      <c r="AU358" s="262" t="s">
        <v>82</v>
      </c>
      <c r="AV358" s="15" t="s">
        <v>144</v>
      </c>
      <c r="AW358" s="15" t="s">
        <v>33</v>
      </c>
      <c r="AX358" s="15" t="s">
        <v>80</v>
      </c>
      <c r="AY358" s="262" t="s">
        <v>130</v>
      </c>
    </row>
    <row r="359" s="2" customFormat="1" ht="24.15" customHeight="1">
      <c r="A359" s="41"/>
      <c r="B359" s="42"/>
      <c r="C359" s="199" t="s">
        <v>524</v>
      </c>
      <c r="D359" s="199" t="s">
        <v>131</v>
      </c>
      <c r="E359" s="200" t="s">
        <v>784</v>
      </c>
      <c r="F359" s="201" t="s">
        <v>785</v>
      </c>
      <c r="G359" s="202" t="s">
        <v>443</v>
      </c>
      <c r="H359" s="284"/>
      <c r="I359" s="204"/>
      <c r="J359" s="205">
        <f>ROUND(I359*H359,2)</f>
        <v>0</v>
      </c>
      <c r="K359" s="201" t="s">
        <v>200</v>
      </c>
      <c r="L359" s="47"/>
      <c r="M359" s="206" t="s">
        <v>19</v>
      </c>
      <c r="N359" s="207" t="s">
        <v>43</v>
      </c>
      <c r="O359" s="87"/>
      <c r="P359" s="208">
        <f>O359*H359</f>
        <v>0</v>
      </c>
      <c r="Q359" s="208">
        <v>0</v>
      </c>
      <c r="R359" s="208">
        <f>Q359*H359</f>
        <v>0</v>
      </c>
      <c r="S359" s="208">
        <v>0</v>
      </c>
      <c r="T359" s="209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0" t="s">
        <v>285</v>
      </c>
      <c r="AT359" s="210" t="s">
        <v>131</v>
      </c>
      <c r="AU359" s="210" t="s">
        <v>82</v>
      </c>
      <c r="AY359" s="20" t="s">
        <v>130</v>
      </c>
      <c r="BE359" s="211">
        <f>IF(N359="základní",J359,0)</f>
        <v>0</v>
      </c>
      <c r="BF359" s="211">
        <f>IF(N359="snížená",J359,0)</f>
        <v>0</v>
      </c>
      <c r="BG359" s="211">
        <f>IF(N359="zákl. přenesená",J359,0)</f>
        <v>0</v>
      </c>
      <c r="BH359" s="211">
        <f>IF(N359="sníž. přenesená",J359,0)</f>
        <v>0</v>
      </c>
      <c r="BI359" s="211">
        <f>IF(N359="nulová",J359,0)</f>
        <v>0</v>
      </c>
      <c r="BJ359" s="20" t="s">
        <v>80</v>
      </c>
      <c r="BK359" s="211">
        <f>ROUND(I359*H359,2)</f>
        <v>0</v>
      </c>
      <c r="BL359" s="20" t="s">
        <v>285</v>
      </c>
      <c r="BM359" s="210" t="s">
        <v>1277</v>
      </c>
    </row>
    <row r="360" s="2" customFormat="1">
      <c r="A360" s="41"/>
      <c r="B360" s="42"/>
      <c r="C360" s="43"/>
      <c r="D360" s="225" t="s">
        <v>202</v>
      </c>
      <c r="E360" s="43"/>
      <c r="F360" s="226" t="s">
        <v>787</v>
      </c>
      <c r="G360" s="43"/>
      <c r="H360" s="43"/>
      <c r="I360" s="227"/>
      <c r="J360" s="43"/>
      <c r="K360" s="43"/>
      <c r="L360" s="47"/>
      <c r="M360" s="228"/>
      <c r="N360" s="229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202</v>
      </c>
      <c r="AU360" s="20" t="s">
        <v>82</v>
      </c>
    </row>
    <row r="361" s="11" customFormat="1" ht="22.8" customHeight="1">
      <c r="A361" s="11"/>
      <c r="B361" s="185"/>
      <c r="C361" s="186"/>
      <c r="D361" s="187" t="s">
        <v>71</v>
      </c>
      <c r="E361" s="223" t="s">
        <v>517</v>
      </c>
      <c r="F361" s="223" t="s">
        <v>518</v>
      </c>
      <c r="G361" s="186"/>
      <c r="H361" s="186"/>
      <c r="I361" s="189"/>
      <c r="J361" s="224">
        <f>BK361</f>
        <v>0</v>
      </c>
      <c r="K361" s="186"/>
      <c r="L361" s="191"/>
      <c r="M361" s="192"/>
      <c r="N361" s="193"/>
      <c r="O361" s="193"/>
      <c r="P361" s="194">
        <f>SUM(P362:P387)</f>
        <v>0</v>
      </c>
      <c r="Q361" s="193"/>
      <c r="R361" s="194">
        <f>SUM(R362:R387)</f>
        <v>0.0062500000000000003</v>
      </c>
      <c r="S361" s="193"/>
      <c r="T361" s="195">
        <f>SUM(T362:T387)</f>
        <v>0.017049999999999999</v>
      </c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R361" s="196" t="s">
        <v>82</v>
      </c>
      <c r="AT361" s="197" t="s">
        <v>71</v>
      </c>
      <c r="AU361" s="197" t="s">
        <v>80</v>
      </c>
      <c r="AY361" s="196" t="s">
        <v>130</v>
      </c>
      <c r="BK361" s="198">
        <f>SUM(BK362:BK387)</f>
        <v>0</v>
      </c>
    </row>
    <row r="362" s="2" customFormat="1" ht="16.5" customHeight="1">
      <c r="A362" s="41"/>
      <c r="B362" s="42"/>
      <c r="C362" s="199" t="s">
        <v>531</v>
      </c>
      <c r="D362" s="199" t="s">
        <v>131</v>
      </c>
      <c r="E362" s="200" t="s">
        <v>520</v>
      </c>
      <c r="F362" s="201" t="s">
        <v>521</v>
      </c>
      <c r="G362" s="202" t="s">
        <v>162</v>
      </c>
      <c r="H362" s="203">
        <v>1</v>
      </c>
      <c r="I362" s="204"/>
      <c r="J362" s="205">
        <f>ROUND(I362*H362,2)</f>
        <v>0</v>
      </c>
      <c r="K362" s="201" t="s">
        <v>200</v>
      </c>
      <c r="L362" s="47"/>
      <c r="M362" s="206" t="s">
        <v>19</v>
      </c>
      <c r="N362" s="207" t="s">
        <v>43</v>
      </c>
      <c r="O362" s="87"/>
      <c r="P362" s="208">
        <f>O362*H362</f>
        <v>0</v>
      </c>
      <c r="Q362" s="208">
        <v>0</v>
      </c>
      <c r="R362" s="208">
        <f>Q362*H362</f>
        <v>0</v>
      </c>
      <c r="S362" s="208">
        <v>0.017049999999999999</v>
      </c>
      <c r="T362" s="209">
        <f>S362*H362</f>
        <v>0.017049999999999999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0" t="s">
        <v>285</v>
      </c>
      <c r="AT362" s="210" t="s">
        <v>131</v>
      </c>
      <c r="AU362" s="210" t="s">
        <v>82</v>
      </c>
      <c r="AY362" s="20" t="s">
        <v>130</v>
      </c>
      <c r="BE362" s="211">
        <f>IF(N362="základní",J362,0)</f>
        <v>0</v>
      </c>
      <c r="BF362" s="211">
        <f>IF(N362="snížená",J362,0)</f>
        <v>0</v>
      </c>
      <c r="BG362" s="211">
        <f>IF(N362="zákl. přenesená",J362,0)</f>
        <v>0</v>
      </c>
      <c r="BH362" s="211">
        <f>IF(N362="sníž. přenesená",J362,0)</f>
        <v>0</v>
      </c>
      <c r="BI362" s="211">
        <f>IF(N362="nulová",J362,0)</f>
        <v>0</v>
      </c>
      <c r="BJ362" s="20" t="s">
        <v>80</v>
      </c>
      <c r="BK362" s="211">
        <f>ROUND(I362*H362,2)</f>
        <v>0</v>
      </c>
      <c r="BL362" s="20" t="s">
        <v>285</v>
      </c>
      <c r="BM362" s="210" t="s">
        <v>1278</v>
      </c>
    </row>
    <row r="363" s="2" customFormat="1">
      <c r="A363" s="41"/>
      <c r="B363" s="42"/>
      <c r="C363" s="43"/>
      <c r="D363" s="225" t="s">
        <v>202</v>
      </c>
      <c r="E363" s="43"/>
      <c r="F363" s="226" t="s">
        <v>523</v>
      </c>
      <c r="G363" s="43"/>
      <c r="H363" s="43"/>
      <c r="I363" s="227"/>
      <c r="J363" s="43"/>
      <c r="K363" s="43"/>
      <c r="L363" s="47"/>
      <c r="M363" s="228"/>
      <c r="N363" s="229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202</v>
      </c>
      <c r="AU363" s="20" t="s">
        <v>82</v>
      </c>
    </row>
    <row r="364" s="13" customFormat="1">
      <c r="A364" s="13"/>
      <c r="B364" s="230"/>
      <c r="C364" s="231"/>
      <c r="D364" s="232" t="s">
        <v>208</v>
      </c>
      <c r="E364" s="233" t="s">
        <v>19</v>
      </c>
      <c r="F364" s="234" t="s">
        <v>294</v>
      </c>
      <c r="G364" s="231"/>
      <c r="H364" s="233" t="s">
        <v>19</v>
      </c>
      <c r="I364" s="235"/>
      <c r="J364" s="231"/>
      <c r="K364" s="231"/>
      <c r="L364" s="236"/>
      <c r="M364" s="237"/>
      <c r="N364" s="238"/>
      <c r="O364" s="238"/>
      <c r="P364" s="238"/>
      <c r="Q364" s="238"/>
      <c r="R364" s="238"/>
      <c r="S364" s="238"/>
      <c r="T364" s="23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0" t="s">
        <v>208</v>
      </c>
      <c r="AU364" s="240" t="s">
        <v>82</v>
      </c>
      <c r="AV364" s="13" t="s">
        <v>80</v>
      </c>
      <c r="AW364" s="13" t="s">
        <v>33</v>
      </c>
      <c r="AX364" s="13" t="s">
        <v>72</v>
      </c>
      <c r="AY364" s="240" t="s">
        <v>130</v>
      </c>
    </row>
    <row r="365" s="14" customFormat="1">
      <c r="A365" s="14"/>
      <c r="B365" s="241"/>
      <c r="C365" s="242"/>
      <c r="D365" s="232" t="s">
        <v>208</v>
      </c>
      <c r="E365" s="243" t="s">
        <v>19</v>
      </c>
      <c r="F365" s="244" t="s">
        <v>1019</v>
      </c>
      <c r="G365" s="242"/>
      <c r="H365" s="245">
        <v>1</v>
      </c>
      <c r="I365" s="246"/>
      <c r="J365" s="242"/>
      <c r="K365" s="242"/>
      <c r="L365" s="247"/>
      <c r="M365" s="248"/>
      <c r="N365" s="249"/>
      <c r="O365" s="249"/>
      <c r="P365" s="249"/>
      <c r="Q365" s="249"/>
      <c r="R365" s="249"/>
      <c r="S365" s="249"/>
      <c r="T365" s="25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1" t="s">
        <v>208</v>
      </c>
      <c r="AU365" s="251" t="s">
        <v>82</v>
      </c>
      <c r="AV365" s="14" t="s">
        <v>82</v>
      </c>
      <c r="AW365" s="14" t="s">
        <v>33</v>
      </c>
      <c r="AX365" s="14" t="s">
        <v>72</v>
      </c>
      <c r="AY365" s="251" t="s">
        <v>130</v>
      </c>
    </row>
    <row r="366" s="15" customFormat="1">
      <c r="A366" s="15"/>
      <c r="B366" s="252"/>
      <c r="C366" s="253"/>
      <c r="D366" s="232" t="s">
        <v>208</v>
      </c>
      <c r="E366" s="254" t="s">
        <v>19</v>
      </c>
      <c r="F366" s="255" t="s">
        <v>212</v>
      </c>
      <c r="G366" s="253"/>
      <c r="H366" s="256">
        <v>1</v>
      </c>
      <c r="I366" s="257"/>
      <c r="J366" s="253"/>
      <c r="K366" s="253"/>
      <c r="L366" s="258"/>
      <c r="M366" s="259"/>
      <c r="N366" s="260"/>
      <c r="O366" s="260"/>
      <c r="P366" s="260"/>
      <c r="Q366" s="260"/>
      <c r="R366" s="260"/>
      <c r="S366" s="260"/>
      <c r="T366" s="261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2" t="s">
        <v>208</v>
      </c>
      <c r="AU366" s="262" t="s">
        <v>82</v>
      </c>
      <c r="AV366" s="15" t="s">
        <v>144</v>
      </c>
      <c r="AW366" s="15" t="s">
        <v>33</v>
      </c>
      <c r="AX366" s="15" t="s">
        <v>80</v>
      </c>
      <c r="AY366" s="262" t="s">
        <v>130</v>
      </c>
    </row>
    <row r="367" s="2" customFormat="1" ht="16.5" customHeight="1">
      <c r="A367" s="41"/>
      <c r="B367" s="42"/>
      <c r="C367" s="199" t="s">
        <v>535</v>
      </c>
      <c r="D367" s="199" t="s">
        <v>131</v>
      </c>
      <c r="E367" s="200" t="s">
        <v>525</v>
      </c>
      <c r="F367" s="201" t="s">
        <v>526</v>
      </c>
      <c r="G367" s="202" t="s">
        <v>162</v>
      </c>
      <c r="H367" s="203">
        <v>2</v>
      </c>
      <c r="I367" s="204"/>
      <c r="J367" s="205">
        <f>ROUND(I367*H367,2)</f>
        <v>0</v>
      </c>
      <c r="K367" s="201" t="s">
        <v>200</v>
      </c>
      <c r="L367" s="47"/>
      <c r="M367" s="206" t="s">
        <v>19</v>
      </c>
      <c r="N367" s="207" t="s">
        <v>43</v>
      </c>
      <c r="O367" s="87"/>
      <c r="P367" s="208">
        <f>O367*H367</f>
        <v>0</v>
      </c>
      <c r="Q367" s="208">
        <v>0.00115</v>
      </c>
      <c r="R367" s="208">
        <f>Q367*H367</f>
        <v>0.0023</v>
      </c>
      <c r="S367" s="208">
        <v>0</v>
      </c>
      <c r="T367" s="209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0" t="s">
        <v>285</v>
      </c>
      <c r="AT367" s="210" t="s">
        <v>131</v>
      </c>
      <c r="AU367" s="210" t="s">
        <v>82</v>
      </c>
      <c r="AY367" s="20" t="s">
        <v>130</v>
      </c>
      <c r="BE367" s="211">
        <f>IF(N367="základní",J367,0)</f>
        <v>0</v>
      </c>
      <c r="BF367" s="211">
        <f>IF(N367="snížená",J367,0)</f>
        <v>0</v>
      </c>
      <c r="BG367" s="211">
        <f>IF(N367="zákl. přenesená",J367,0)</f>
        <v>0</v>
      </c>
      <c r="BH367" s="211">
        <f>IF(N367="sníž. přenesená",J367,0)</f>
        <v>0</v>
      </c>
      <c r="BI367" s="211">
        <f>IF(N367="nulová",J367,0)</f>
        <v>0</v>
      </c>
      <c r="BJ367" s="20" t="s">
        <v>80</v>
      </c>
      <c r="BK367" s="211">
        <f>ROUND(I367*H367,2)</f>
        <v>0</v>
      </c>
      <c r="BL367" s="20" t="s">
        <v>285</v>
      </c>
      <c r="BM367" s="210" t="s">
        <v>1279</v>
      </c>
    </row>
    <row r="368" s="2" customFormat="1">
      <c r="A368" s="41"/>
      <c r="B368" s="42"/>
      <c r="C368" s="43"/>
      <c r="D368" s="225" t="s">
        <v>202</v>
      </c>
      <c r="E368" s="43"/>
      <c r="F368" s="226" t="s">
        <v>528</v>
      </c>
      <c r="G368" s="43"/>
      <c r="H368" s="43"/>
      <c r="I368" s="227"/>
      <c r="J368" s="43"/>
      <c r="K368" s="43"/>
      <c r="L368" s="47"/>
      <c r="M368" s="228"/>
      <c r="N368" s="229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202</v>
      </c>
      <c r="AU368" s="20" t="s">
        <v>82</v>
      </c>
    </row>
    <row r="369" s="13" customFormat="1">
      <c r="A369" s="13"/>
      <c r="B369" s="230"/>
      <c r="C369" s="231"/>
      <c r="D369" s="232" t="s">
        <v>208</v>
      </c>
      <c r="E369" s="233" t="s">
        <v>19</v>
      </c>
      <c r="F369" s="234" t="s">
        <v>529</v>
      </c>
      <c r="G369" s="231"/>
      <c r="H369" s="233" t="s">
        <v>19</v>
      </c>
      <c r="I369" s="235"/>
      <c r="J369" s="231"/>
      <c r="K369" s="231"/>
      <c r="L369" s="236"/>
      <c r="M369" s="237"/>
      <c r="N369" s="238"/>
      <c r="O369" s="238"/>
      <c r="P369" s="238"/>
      <c r="Q369" s="238"/>
      <c r="R369" s="238"/>
      <c r="S369" s="238"/>
      <c r="T369" s="23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0" t="s">
        <v>208</v>
      </c>
      <c r="AU369" s="240" t="s">
        <v>82</v>
      </c>
      <c r="AV369" s="13" t="s">
        <v>80</v>
      </c>
      <c r="AW369" s="13" t="s">
        <v>33</v>
      </c>
      <c r="AX369" s="13" t="s">
        <v>72</v>
      </c>
      <c r="AY369" s="240" t="s">
        <v>130</v>
      </c>
    </row>
    <row r="370" s="14" customFormat="1">
      <c r="A370" s="14"/>
      <c r="B370" s="241"/>
      <c r="C370" s="242"/>
      <c r="D370" s="232" t="s">
        <v>208</v>
      </c>
      <c r="E370" s="243" t="s">
        <v>19</v>
      </c>
      <c r="F370" s="244" t="s">
        <v>1118</v>
      </c>
      <c r="G370" s="242"/>
      <c r="H370" s="245">
        <v>2</v>
      </c>
      <c r="I370" s="246"/>
      <c r="J370" s="242"/>
      <c r="K370" s="242"/>
      <c r="L370" s="247"/>
      <c r="M370" s="248"/>
      <c r="N370" s="249"/>
      <c r="O370" s="249"/>
      <c r="P370" s="249"/>
      <c r="Q370" s="249"/>
      <c r="R370" s="249"/>
      <c r="S370" s="249"/>
      <c r="T370" s="250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1" t="s">
        <v>208</v>
      </c>
      <c r="AU370" s="251" t="s">
        <v>82</v>
      </c>
      <c r="AV370" s="14" t="s">
        <v>82</v>
      </c>
      <c r="AW370" s="14" t="s">
        <v>33</v>
      </c>
      <c r="AX370" s="14" t="s">
        <v>72</v>
      </c>
      <c r="AY370" s="251" t="s">
        <v>130</v>
      </c>
    </row>
    <row r="371" s="15" customFormat="1">
      <c r="A371" s="15"/>
      <c r="B371" s="252"/>
      <c r="C371" s="253"/>
      <c r="D371" s="232" t="s">
        <v>208</v>
      </c>
      <c r="E371" s="254" t="s">
        <v>19</v>
      </c>
      <c r="F371" s="255" t="s">
        <v>212</v>
      </c>
      <c r="G371" s="253"/>
      <c r="H371" s="256">
        <v>2</v>
      </c>
      <c r="I371" s="257"/>
      <c r="J371" s="253"/>
      <c r="K371" s="253"/>
      <c r="L371" s="258"/>
      <c r="M371" s="259"/>
      <c r="N371" s="260"/>
      <c r="O371" s="260"/>
      <c r="P371" s="260"/>
      <c r="Q371" s="260"/>
      <c r="R371" s="260"/>
      <c r="S371" s="260"/>
      <c r="T371" s="261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2" t="s">
        <v>208</v>
      </c>
      <c r="AU371" s="262" t="s">
        <v>82</v>
      </c>
      <c r="AV371" s="15" t="s">
        <v>144</v>
      </c>
      <c r="AW371" s="15" t="s">
        <v>33</v>
      </c>
      <c r="AX371" s="15" t="s">
        <v>80</v>
      </c>
      <c r="AY371" s="262" t="s">
        <v>130</v>
      </c>
    </row>
    <row r="372" s="2" customFormat="1" ht="16.5" customHeight="1">
      <c r="A372" s="41"/>
      <c r="B372" s="42"/>
      <c r="C372" s="263" t="s">
        <v>539</v>
      </c>
      <c r="D372" s="263" t="s">
        <v>213</v>
      </c>
      <c r="E372" s="264" t="s">
        <v>532</v>
      </c>
      <c r="F372" s="265" t="s">
        <v>533</v>
      </c>
      <c r="G372" s="266" t="s">
        <v>162</v>
      </c>
      <c r="H372" s="267">
        <v>1</v>
      </c>
      <c r="I372" s="268"/>
      <c r="J372" s="269">
        <f>ROUND(I372*H372,2)</f>
        <v>0</v>
      </c>
      <c r="K372" s="265" t="s">
        <v>200</v>
      </c>
      <c r="L372" s="270"/>
      <c r="M372" s="271" t="s">
        <v>19</v>
      </c>
      <c r="N372" s="272" t="s">
        <v>43</v>
      </c>
      <c r="O372" s="87"/>
      <c r="P372" s="208">
        <f>O372*H372</f>
        <v>0</v>
      </c>
      <c r="Q372" s="208">
        <v>0.00148</v>
      </c>
      <c r="R372" s="208">
        <f>Q372*H372</f>
        <v>0.00148</v>
      </c>
      <c r="S372" s="208">
        <v>0</v>
      </c>
      <c r="T372" s="209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0" t="s">
        <v>306</v>
      </c>
      <c r="AT372" s="210" t="s">
        <v>213</v>
      </c>
      <c r="AU372" s="210" t="s">
        <v>82</v>
      </c>
      <c r="AY372" s="20" t="s">
        <v>130</v>
      </c>
      <c r="BE372" s="211">
        <f>IF(N372="základní",J372,0)</f>
        <v>0</v>
      </c>
      <c r="BF372" s="211">
        <f>IF(N372="snížená",J372,0)</f>
        <v>0</v>
      </c>
      <c r="BG372" s="211">
        <f>IF(N372="zákl. přenesená",J372,0)</f>
        <v>0</v>
      </c>
      <c r="BH372" s="211">
        <f>IF(N372="sníž. přenesená",J372,0)</f>
        <v>0</v>
      </c>
      <c r="BI372" s="211">
        <f>IF(N372="nulová",J372,0)</f>
        <v>0</v>
      </c>
      <c r="BJ372" s="20" t="s">
        <v>80</v>
      </c>
      <c r="BK372" s="211">
        <f>ROUND(I372*H372,2)</f>
        <v>0</v>
      </c>
      <c r="BL372" s="20" t="s">
        <v>285</v>
      </c>
      <c r="BM372" s="210" t="s">
        <v>1280</v>
      </c>
    </row>
    <row r="373" s="13" customFormat="1">
      <c r="A373" s="13"/>
      <c r="B373" s="230"/>
      <c r="C373" s="231"/>
      <c r="D373" s="232" t="s">
        <v>208</v>
      </c>
      <c r="E373" s="233" t="s">
        <v>19</v>
      </c>
      <c r="F373" s="234" t="s">
        <v>217</v>
      </c>
      <c r="G373" s="231"/>
      <c r="H373" s="233" t="s">
        <v>19</v>
      </c>
      <c r="I373" s="235"/>
      <c r="J373" s="231"/>
      <c r="K373" s="231"/>
      <c r="L373" s="236"/>
      <c r="M373" s="237"/>
      <c r="N373" s="238"/>
      <c r="O373" s="238"/>
      <c r="P373" s="238"/>
      <c r="Q373" s="238"/>
      <c r="R373" s="238"/>
      <c r="S373" s="238"/>
      <c r="T373" s="23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0" t="s">
        <v>208</v>
      </c>
      <c r="AU373" s="240" t="s">
        <v>82</v>
      </c>
      <c r="AV373" s="13" t="s">
        <v>80</v>
      </c>
      <c r="AW373" s="13" t="s">
        <v>33</v>
      </c>
      <c r="AX373" s="13" t="s">
        <v>72</v>
      </c>
      <c r="AY373" s="240" t="s">
        <v>130</v>
      </c>
    </row>
    <row r="374" s="14" customFormat="1">
      <c r="A374" s="14"/>
      <c r="B374" s="241"/>
      <c r="C374" s="242"/>
      <c r="D374" s="232" t="s">
        <v>208</v>
      </c>
      <c r="E374" s="243" t="s">
        <v>19</v>
      </c>
      <c r="F374" s="244" t="s">
        <v>1019</v>
      </c>
      <c r="G374" s="242"/>
      <c r="H374" s="245">
        <v>1</v>
      </c>
      <c r="I374" s="246"/>
      <c r="J374" s="242"/>
      <c r="K374" s="242"/>
      <c r="L374" s="247"/>
      <c r="M374" s="248"/>
      <c r="N374" s="249"/>
      <c r="O374" s="249"/>
      <c r="P374" s="249"/>
      <c r="Q374" s="249"/>
      <c r="R374" s="249"/>
      <c r="S374" s="249"/>
      <c r="T374" s="250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1" t="s">
        <v>208</v>
      </c>
      <c r="AU374" s="251" t="s">
        <v>82</v>
      </c>
      <c r="AV374" s="14" t="s">
        <v>82</v>
      </c>
      <c r="AW374" s="14" t="s">
        <v>33</v>
      </c>
      <c r="AX374" s="14" t="s">
        <v>72</v>
      </c>
      <c r="AY374" s="251" t="s">
        <v>130</v>
      </c>
    </row>
    <row r="375" s="15" customFormat="1">
      <c r="A375" s="15"/>
      <c r="B375" s="252"/>
      <c r="C375" s="253"/>
      <c r="D375" s="232" t="s">
        <v>208</v>
      </c>
      <c r="E375" s="254" t="s">
        <v>19</v>
      </c>
      <c r="F375" s="255" t="s">
        <v>212</v>
      </c>
      <c r="G375" s="253"/>
      <c r="H375" s="256">
        <v>1</v>
      </c>
      <c r="I375" s="257"/>
      <c r="J375" s="253"/>
      <c r="K375" s="253"/>
      <c r="L375" s="258"/>
      <c r="M375" s="259"/>
      <c r="N375" s="260"/>
      <c r="O375" s="260"/>
      <c r="P375" s="260"/>
      <c r="Q375" s="260"/>
      <c r="R375" s="260"/>
      <c r="S375" s="260"/>
      <c r="T375" s="261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2" t="s">
        <v>208</v>
      </c>
      <c r="AU375" s="262" t="s">
        <v>82</v>
      </c>
      <c r="AV375" s="15" t="s">
        <v>144</v>
      </c>
      <c r="AW375" s="15" t="s">
        <v>33</v>
      </c>
      <c r="AX375" s="15" t="s">
        <v>80</v>
      </c>
      <c r="AY375" s="262" t="s">
        <v>130</v>
      </c>
    </row>
    <row r="376" s="2" customFormat="1" ht="16.5" customHeight="1">
      <c r="A376" s="41"/>
      <c r="B376" s="42"/>
      <c r="C376" s="263" t="s">
        <v>544</v>
      </c>
      <c r="D376" s="263" t="s">
        <v>213</v>
      </c>
      <c r="E376" s="264" t="s">
        <v>536</v>
      </c>
      <c r="F376" s="265" t="s">
        <v>537</v>
      </c>
      <c r="G376" s="266" t="s">
        <v>162</v>
      </c>
      <c r="H376" s="267">
        <v>1</v>
      </c>
      <c r="I376" s="268"/>
      <c r="J376" s="269">
        <f>ROUND(I376*H376,2)</f>
        <v>0</v>
      </c>
      <c r="K376" s="265" t="s">
        <v>200</v>
      </c>
      <c r="L376" s="270"/>
      <c r="M376" s="271" t="s">
        <v>19</v>
      </c>
      <c r="N376" s="272" t="s">
        <v>43</v>
      </c>
      <c r="O376" s="87"/>
      <c r="P376" s="208">
        <f>O376*H376</f>
        <v>0</v>
      </c>
      <c r="Q376" s="208">
        <v>0.00247</v>
      </c>
      <c r="R376" s="208">
        <f>Q376*H376</f>
        <v>0.00247</v>
      </c>
      <c r="S376" s="208">
        <v>0</v>
      </c>
      <c r="T376" s="209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0" t="s">
        <v>306</v>
      </c>
      <c r="AT376" s="210" t="s">
        <v>213</v>
      </c>
      <c r="AU376" s="210" t="s">
        <v>82</v>
      </c>
      <c r="AY376" s="20" t="s">
        <v>130</v>
      </c>
      <c r="BE376" s="211">
        <f>IF(N376="základní",J376,0)</f>
        <v>0</v>
      </c>
      <c r="BF376" s="211">
        <f>IF(N376="snížená",J376,0)</f>
        <v>0</v>
      </c>
      <c r="BG376" s="211">
        <f>IF(N376="zákl. přenesená",J376,0)</f>
        <v>0</v>
      </c>
      <c r="BH376" s="211">
        <f>IF(N376="sníž. přenesená",J376,0)</f>
        <v>0</v>
      </c>
      <c r="BI376" s="211">
        <f>IF(N376="nulová",J376,0)</f>
        <v>0</v>
      </c>
      <c r="BJ376" s="20" t="s">
        <v>80</v>
      </c>
      <c r="BK376" s="211">
        <f>ROUND(I376*H376,2)</f>
        <v>0</v>
      </c>
      <c r="BL376" s="20" t="s">
        <v>285</v>
      </c>
      <c r="BM376" s="210" t="s">
        <v>1281</v>
      </c>
    </row>
    <row r="377" s="13" customFormat="1">
      <c r="A377" s="13"/>
      <c r="B377" s="230"/>
      <c r="C377" s="231"/>
      <c r="D377" s="232" t="s">
        <v>208</v>
      </c>
      <c r="E377" s="233" t="s">
        <v>19</v>
      </c>
      <c r="F377" s="234" t="s">
        <v>217</v>
      </c>
      <c r="G377" s="231"/>
      <c r="H377" s="233" t="s">
        <v>19</v>
      </c>
      <c r="I377" s="235"/>
      <c r="J377" s="231"/>
      <c r="K377" s="231"/>
      <c r="L377" s="236"/>
      <c r="M377" s="237"/>
      <c r="N377" s="238"/>
      <c r="O377" s="238"/>
      <c r="P377" s="238"/>
      <c r="Q377" s="238"/>
      <c r="R377" s="238"/>
      <c r="S377" s="238"/>
      <c r="T377" s="23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0" t="s">
        <v>208</v>
      </c>
      <c r="AU377" s="240" t="s">
        <v>82</v>
      </c>
      <c r="AV377" s="13" t="s">
        <v>80</v>
      </c>
      <c r="AW377" s="13" t="s">
        <v>33</v>
      </c>
      <c r="AX377" s="13" t="s">
        <v>72</v>
      </c>
      <c r="AY377" s="240" t="s">
        <v>130</v>
      </c>
    </row>
    <row r="378" s="14" customFormat="1">
      <c r="A378" s="14"/>
      <c r="B378" s="241"/>
      <c r="C378" s="242"/>
      <c r="D378" s="232" t="s">
        <v>208</v>
      </c>
      <c r="E378" s="243" t="s">
        <v>19</v>
      </c>
      <c r="F378" s="244" t="s">
        <v>1019</v>
      </c>
      <c r="G378" s="242"/>
      <c r="H378" s="245">
        <v>1</v>
      </c>
      <c r="I378" s="246"/>
      <c r="J378" s="242"/>
      <c r="K378" s="242"/>
      <c r="L378" s="247"/>
      <c r="M378" s="248"/>
      <c r="N378" s="249"/>
      <c r="O378" s="249"/>
      <c r="P378" s="249"/>
      <c r="Q378" s="249"/>
      <c r="R378" s="249"/>
      <c r="S378" s="249"/>
      <c r="T378" s="250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1" t="s">
        <v>208</v>
      </c>
      <c r="AU378" s="251" t="s">
        <v>82</v>
      </c>
      <c r="AV378" s="14" t="s">
        <v>82</v>
      </c>
      <c r="AW378" s="14" t="s">
        <v>33</v>
      </c>
      <c r="AX378" s="14" t="s">
        <v>72</v>
      </c>
      <c r="AY378" s="251" t="s">
        <v>130</v>
      </c>
    </row>
    <row r="379" s="15" customFormat="1">
      <c r="A379" s="15"/>
      <c r="B379" s="252"/>
      <c r="C379" s="253"/>
      <c r="D379" s="232" t="s">
        <v>208</v>
      </c>
      <c r="E379" s="254" t="s">
        <v>19</v>
      </c>
      <c r="F379" s="255" t="s">
        <v>212</v>
      </c>
      <c r="G379" s="253"/>
      <c r="H379" s="256">
        <v>1</v>
      </c>
      <c r="I379" s="257"/>
      <c r="J379" s="253"/>
      <c r="K379" s="253"/>
      <c r="L379" s="258"/>
      <c r="M379" s="259"/>
      <c r="N379" s="260"/>
      <c r="O379" s="260"/>
      <c r="P379" s="260"/>
      <c r="Q379" s="260"/>
      <c r="R379" s="260"/>
      <c r="S379" s="260"/>
      <c r="T379" s="261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2" t="s">
        <v>208</v>
      </c>
      <c r="AU379" s="262" t="s">
        <v>82</v>
      </c>
      <c r="AV379" s="15" t="s">
        <v>144</v>
      </c>
      <c r="AW379" s="15" t="s">
        <v>33</v>
      </c>
      <c r="AX379" s="15" t="s">
        <v>80</v>
      </c>
      <c r="AY379" s="262" t="s">
        <v>130</v>
      </c>
    </row>
    <row r="380" s="2" customFormat="1" ht="16.5" customHeight="1">
      <c r="A380" s="41"/>
      <c r="B380" s="42"/>
      <c r="C380" s="199" t="s">
        <v>551</v>
      </c>
      <c r="D380" s="199" t="s">
        <v>131</v>
      </c>
      <c r="E380" s="200" t="s">
        <v>540</v>
      </c>
      <c r="F380" s="201" t="s">
        <v>541</v>
      </c>
      <c r="G380" s="202" t="s">
        <v>162</v>
      </c>
      <c r="H380" s="203">
        <v>3</v>
      </c>
      <c r="I380" s="204"/>
      <c r="J380" s="205">
        <f>ROUND(I380*H380,2)</f>
        <v>0</v>
      </c>
      <c r="K380" s="201" t="s">
        <v>19</v>
      </c>
      <c r="L380" s="47"/>
      <c r="M380" s="206" t="s">
        <v>19</v>
      </c>
      <c r="N380" s="207" t="s">
        <v>43</v>
      </c>
      <c r="O380" s="87"/>
      <c r="P380" s="208">
        <f>O380*H380</f>
        <v>0</v>
      </c>
      <c r="Q380" s="208">
        <v>0</v>
      </c>
      <c r="R380" s="208">
        <f>Q380*H380</f>
        <v>0</v>
      </c>
      <c r="S380" s="208">
        <v>0</v>
      </c>
      <c r="T380" s="209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0" t="s">
        <v>285</v>
      </c>
      <c r="AT380" s="210" t="s">
        <v>131</v>
      </c>
      <c r="AU380" s="210" t="s">
        <v>82</v>
      </c>
      <c r="AY380" s="20" t="s">
        <v>130</v>
      </c>
      <c r="BE380" s="211">
        <f>IF(N380="základní",J380,0)</f>
        <v>0</v>
      </c>
      <c r="BF380" s="211">
        <f>IF(N380="snížená",J380,0)</f>
        <v>0</v>
      </c>
      <c r="BG380" s="211">
        <f>IF(N380="zákl. přenesená",J380,0)</f>
        <v>0</v>
      </c>
      <c r="BH380" s="211">
        <f>IF(N380="sníž. přenesená",J380,0)</f>
        <v>0</v>
      </c>
      <c r="BI380" s="211">
        <f>IF(N380="nulová",J380,0)</f>
        <v>0</v>
      </c>
      <c r="BJ380" s="20" t="s">
        <v>80</v>
      </c>
      <c r="BK380" s="211">
        <f>ROUND(I380*H380,2)</f>
        <v>0</v>
      </c>
      <c r="BL380" s="20" t="s">
        <v>285</v>
      </c>
      <c r="BM380" s="210" t="s">
        <v>1282</v>
      </c>
    </row>
    <row r="381" s="13" customFormat="1">
      <c r="A381" s="13"/>
      <c r="B381" s="230"/>
      <c r="C381" s="231"/>
      <c r="D381" s="232" t="s">
        <v>208</v>
      </c>
      <c r="E381" s="233" t="s">
        <v>19</v>
      </c>
      <c r="F381" s="234" t="s">
        <v>529</v>
      </c>
      <c r="G381" s="231"/>
      <c r="H381" s="233" t="s">
        <v>19</v>
      </c>
      <c r="I381" s="235"/>
      <c r="J381" s="231"/>
      <c r="K381" s="231"/>
      <c r="L381" s="236"/>
      <c r="M381" s="237"/>
      <c r="N381" s="238"/>
      <c r="O381" s="238"/>
      <c r="P381" s="238"/>
      <c r="Q381" s="238"/>
      <c r="R381" s="238"/>
      <c r="S381" s="238"/>
      <c r="T381" s="23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0" t="s">
        <v>208</v>
      </c>
      <c r="AU381" s="240" t="s">
        <v>82</v>
      </c>
      <c r="AV381" s="13" t="s">
        <v>80</v>
      </c>
      <c r="AW381" s="13" t="s">
        <v>33</v>
      </c>
      <c r="AX381" s="13" t="s">
        <v>72</v>
      </c>
      <c r="AY381" s="240" t="s">
        <v>130</v>
      </c>
    </row>
    <row r="382" s="14" customFormat="1">
      <c r="A382" s="14"/>
      <c r="B382" s="241"/>
      <c r="C382" s="242"/>
      <c r="D382" s="232" t="s">
        <v>208</v>
      </c>
      <c r="E382" s="243" t="s">
        <v>19</v>
      </c>
      <c r="F382" s="244" t="s">
        <v>1122</v>
      </c>
      <c r="G382" s="242"/>
      <c r="H382" s="245">
        <v>2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1" t="s">
        <v>208</v>
      </c>
      <c r="AU382" s="251" t="s">
        <v>82</v>
      </c>
      <c r="AV382" s="14" t="s">
        <v>82</v>
      </c>
      <c r="AW382" s="14" t="s">
        <v>33</v>
      </c>
      <c r="AX382" s="14" t="s">
        <v>72</v>
      </c>
      <c r="AY382" s="251" t="s">
        <v>130</v>
      </c>
    </row>
    <row r="383" s="13" customFormat="1">
      <c r="A383" s="13"/>
      <c r="B383" s="230"/>
      <c r="C383" s="231"/>
      <c r="D383" s="232" t="s">
        <v>208</v>
      </c>
      <c r="E383" s="233" t="s">
        <v>19</v>
      </c>
      <c r="F383" s="234" t="s">
        <v>799</v>
      </c>
      <c r="G383" s="231"/>
      <c r="H383" s="233" t="s">
        <v>19</v>
      </c>
      <c r="I383" s="235"/>
      <c r="J383" s="231"/>
      <c r="K383" s="231"/>
      <c r="L383" s="236"/>
      <c r="M383" s="237"/>
      <c r="N383" s="238"/>
      <c r="O383" s="238"/>
      <c r="P383" s="238"/>
      <c r="Q383" s="238"/>
      <c r="R383" s="238"/>
      <c r="S383" s="238"/>
      <c r="T383" s="23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0" t="s">
        <v>208</v>
      </c>
      <c r="AU383" s="240" t="s">
        <v>82</v>
      </c>
      <c r="AV383" s="13" t="s">
        <v>80</v>
      </c>
      <c r="AW383" s="13" t="s">
        <v>33</v>
      </c>
      <c r="AX383" s="13" t="s">
        <v>72</v>
      </c>
      <c r="AY383" s="240" t="s">
        <v>130</v>
      </c>
    </row>
    <row r="384" s="14" customFormat="1">
      <c r="A384" s="14"/>
      <c r="B384" s="241"/>
      <c r="C384" s="242"/>
      <c r="D384" s="232" t="s">
        <v>208</v>
      </c>
      <c r="E384" s="243" t="s">
        <v>19</v>
      </c>
      <c r="F384" s="244" t="s">
        <v>883</v>
      </c>
      <c r="G384" s="242"/>
      <c r="H384" s="245">
        <v>1</v>
      </c>
      <c r="I384" s="246"/>
      <c r="J384" s="242"/>
      <c r="K384" s="242"/>
      <c r="L384" s="247"/>
      <c r="M384" s="248"/>
      <c r="N384" s="249"/>
      <c r="O384" s="249"/>
      <c r="P384" s="249"/>
      <c r="Q384" s="249"/>
      <c r="R384" s="249"/>
      <c r="S384" s="249"/>
      <c r="T384" s="25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1" t="s">
        <v>208</v>
      </c>
      <c r="AU384" s="251" t="s">
        <v>82</v>
      </c>
      <c r="AV384" s="14" t="s">
        <v>82</v>
      </c>
      <c r="AW384" s="14" t="s">
        <v>33</v>
      </c>
      <c r="AX384" s="14" t="s">
        <v>72</v>
      </c>
      <c r="AY384" s="251" t="s">
        <v>130</v>
      </c>
    </row>
    <row r="385" s="15" customFormat="1">
      <c r="A385" s="15"/>
      <c r="B385" s="252"/>
      <c r="C385" s="253"/>
      <c r="D385" s="232" t="s">
        <v>208</v>
      </c>
      <c r="E385" s="254" t="s">
        <v>19</v>
      </c>
      <c r="F385" s="255" t="s">
        <v>212</v>
      </c>
      <c r="G385" s="253"/>
      <c r="H385" s="256">
        <v>3</v>
      </c>
      <c r="I385" s="257"/>
      <c r="J385" s="253"/>
      <c r="K385" s="253"/>
      <c r="L385" s="258"/>
      <c r="M385" s="259"/>
      <c r="N385" s="260"/>
      <c r="O385" s="260"/>
      <c r="P385" s="260"/>
      <c r="Q385" s="260"/>
      <c r="R385" s="260"/>
      <c r="S385" s="260"/>
      <c r="T385" s="261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2" t="s">
        <v>208</v>
      </c>
      <c r="AU385" s="262" t="s">
        <v>82</v>
      </c>
      <c r="AV385" s="15" t="s">
        <v>144</v>
      </c>
      <c r="AW385" s="15" t="s">
        <v>33</v>
      </c>
      <c r="AX385" s="15" t="s">
        <v>80</v>
      </c>
      <c r="AY385" s="262" t="s">
        <v>130</v>
      </c>
    </row>
    <row r="386" s="2" customFormat="1" ht="24.15" customHeight="1">
      <c r="A386" s="41"/>
      <c r="B386" s="42"/>
      <c r="C386" s="199" t="s">
        <v>556</v>
      </c>
      <c r="D386" s="199" t="s">
        <v>131</v>
      </c>
      <c r="E386" s="200" t="s">
        <v>800</v>
      </c>
      <c r="F386" s="201" t="s">
        <v>801</v>
      </c>
      <c r="G386" s="202" t="s">
        <v>443</v>
      </c>
      <c r="H386" s="284"/>
      <c r="I386" s="204"/>
      <c r="J386" s="205">
        <f>ROUND(I386*H386,2)</f>
        <v>0</v>
      </c>
      <c r="K386" s="201" t="s">
        <v>200</v>
      </c>
      <c r="L386" s="47"/>
      <c r="M386" s="206" t="s">
        <v>19</v>
      </c>
      <c r="N386" s="207" t="s">
        <v>43</v>
      </c>
      <c r="O386" s="87"/>
      <c r="P386" s="208">
        <f>O386*H386</f>
        <v>0</v>
      </c>
      <c r="Q386" s="208">
        <v>0</v>
      </c>
      <c r="R386" s="208">
        <f>Q386*H386</f>
        <v>0</v>
      </c>
      <c r="S386" s="208">
        <v>0</v>
      </c>
      <c r="T386" s="209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0" t="s">
        <v>285</v>
      </c>
      <c r="AT386" s="210" t="s">
        <v>131</v>
      </c>
      <c r="AU386" s="210" t="s">
        <v>82</v>
      </c>
      <c r="AY386" s="20" t="s">
        <v>130</v>
      </c>
      <c r="BE386" s="211">
        <f>IF(N386="základní",J386,0)</f>
        <v>0</v>
      </c>
      <c r="BF386" s="211">
        <f>IF(N386="snížená",J386,0)</f>
        <v>0</v>
      </c>
      <c r="BG386" s="211">
        <f>IF(N386="zákl. přenesená",J386,0)</f>
        <v>0</v>
      </c>
      <c r="BH386" s="211">
        <f>IF(N386="sníž. přenesená",J386,0)</f>
        <v>0</v>
      </c>
      <c r="BI386" s="211">
        <f>IF(N386="nulová",J386,0)</f>
        <v>0</v>
      </c>
      <c r="BJ386" s="20" t="s">
        <v>80</v>
      </c>
      <c r="BK386" s="211">
        <f>ROUND(I386*H386,2)</f>
        <v>0</v>
      </c>
      <c r="BL386" s="20" t="s">
        <v>285</v>
      </c>
      <c r="BM386" s="210" t="s">
        <v>1283</v>
      </c>
    </row>
    <row r="387" s="2" customFormat="1">
      <c r="A387" s="41"/>
      <c r="B387" s="42"/>
      <c r="C387" s="43"/>
      <c r="D387" s="225" t="s">
        <v>202</v>
      </c>
      <c r="E387" s="43"/>
      <c r="F387" s="226" t="s">
        <v>803</v>
      </c>
      <c r="G387" s="43"/>
      <c r="H387" s="43"/>
      <c r="I387" s="227"/>
      <c r="J387" s="43"/>
      <c r="K387" s="43"/>
      <c r="L387" s="47"/>
      <c r="M387" s="228"/>
      <c r="N387" s="229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202</v>
      </c>
      <c r="AU387" s="20" t="s">
        <v>82</v>
      </c>
    </row>
    <row r="388" s="11" customFormat="1" ht="22.8" customHeight="1">
      <c r="A388" s="11"/>
      <c r="B388" s="185"/>
      <c r="C388" s="186"/>
      <c r="D388" s="187" t="s">
        <v>71</v>
      </c>
      <c r="E388" s="223" t="s">
        <v>549</v>
      </c>
      <c r="F388" s="223" t="s">
        <v>550</v>
      </c>
      <c r="G388" s="186"/>
      <c r="H388" s="186"/>
      <c r="I388" s="189"/>
      <c r="J388" s="224">
        <f>BK388</f>
        <v>0</v>
      </c>
      <c r="K388" s="186"/>
      <c r="L388" s="191"/>
      <c r="M388" s="192"/>
      <c r="N388" s="193"/>
      <c r="O388" s="193"/>
      <c r="P388" s="194">
        <f>SUM(P389:P406)</f>
        <v>0</v>
      </c>
      <c r="Q388" s="193"/>
      <c r="R388" s="194">
        <f>SUM(R389:R406)</f>
        <v>0.015868</v>
      </c>
      <c r="S388" s="193"/>
      <c r="T388" s="195">
        <f>SUM(T389:T406)</f>
        <v>0.023423599999999999</v>
      </c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R388" s="196" t="s">
        <v>82</v>
      </c>
      <c r="AT388" s="197" t="s">
        <v>71</v>
      </c>
      <c r="AU388" s="197" t="s">
        <v>80</v>
      </c>
      <c r="AY388" s="196" t="s">
        <v>130</v>
      </c>
      <c r="BK388" s="198">
        <f>SUM(BK389:BK406)</f>
        <v>0</v>
      </c>
    </row>
    <row r="389" s="2" customFormat="1" ht="24.15" customHeight="1">
      <c r="A389" s="41"/>
      <c r="B389" s="42"/>
      <c r="C389" s="199" t="s">
        <v>564</v>
      </c>
      <c r="D389" s="199" t="s">
        <v>131</v>
      </c>
      <c r="E389" s="200" t="s">
        <v>552</v>
      </c>
      <c r="F389" s="201" t="s">
        <v>553</v>
      </c>
      <c r="G389" s="202" t="s">
        <v>554</v>
      </c>
      <c r="H389" s="203">
        <v>1</v>
      </c>
      <c r="I389" s="204"/>
      <c r="J389" s="205">
        <f>ROUND(I389*H389,2)</f>
        <v>0</v>
      </c>
      <c r="K389" s="201" t="s">
        <v>19</v>
      </c>
      <c r="L389" s="47"/>
      <c r="M389" s="206" t="s">
        <v>19</v>
      </c>
      <c r="N389" s="207" t="s">
        <v>43</v>
      </c>
      <c r="O389" s="87"/>
      <c r="P389" s="208">
        <f>O389*H389</f>
        <v>0</v>
      </c>
      <c r="Q389" s="208">
        <v>0</v>
      </c>
      <c r="R389" s="208">
        <f>Q389*H389</f>
        <v>0</v>
      </c>
      <c r="S389" s="208">
        <v>0</v>
      </c>
      <c r="T389" s="209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0" t="s">
        <v>285</v>
      </c>
      <c r="AT389" s="210" t="s">
        <v>131</v>
      </c>
      <c r="AU389" s="210" t="s">
        <v>82</v>
      </c>
      <c r="AY389" s="20" t="s">
        <v>130</v>
      </c>
      <c r="BE389" s="211">
        <f>IF(N389="základní",J389,0)</f>
        <v>0</v>
      </c>
      <c r="BF389" s="211">
        <f>IF(N389="snížená",J389,0)</f>
        <v>0</v>
      </c>
      <c r="BG389" s="211">
        <f>IF(N389="zákl. přenesená",J389,0)</f>
        <v>0</v>
      </c>
      <c r="BH389" s="211">
        <f>IF(N389="sníž. přenesená",J389,0)</f>
        <v>0</v>
      </c>
      <c r="BI389" s="211">
        <f>IF(N389="nulová",J389,0)</f>
        <v>0</v>
      </c>
      <c r="BJ389" s="20" t="s">
        <v>80</v>
      </c>
      <c r="BK389" s="211">
        <f>ROUND(I389*H389,2)</f>
        <v>0</v>
      </c>
      <c r="BL389" s="20" t="s">
        <v>285</v>
      </c>
      <c r="BM389" s="210" t="s">
        <v>1284</v>
      </c>
    </row>
    <row r="390" s="2" customFormat="1" ht="16.5" customHeight="1">
      <c r="A390" s="41"/>
      <c r="B390" s="42"/>
      <c r="C390" s="199" t="s">
        <v>572</v>
      </c>
      <c r="D390" s="199" t="s">
        <v>131</v>
      </c>
      <c r="E390" s="200" t="s">
        <v>970</v>
      </c>
      <c r="F390" s="201" t="s">
        <v>971</v>
      </c>
      <c r="G390" s="202" t="s">
        <v>328</v>
      </c>
      <c r="H390" s="203">
        <v>37.780000000000001</v>
      </c>
      <c r="I390" s="204"/>
      <c r="J390" s="205">
        <f>ROUND(I390*H390,2)</f>
        <v>0</v>
      </c>
      <c r="K390" s="201" t="s">
        <v>200</v>
      </c>
      <c r="L390" s="47"/>
      <c r="M390" s="206" t="s">
        <v>19</v>
      </c>
      <c r="N390" s="207" t="s">
        <v>43</v>
      </c>
      <c r="O390" s="87"/>
      <c r="P390" s="208">
        <f>O390*H390</f>
        <v>0</v>
      </c>
      <c r="Q390" s="208">
        <v>0</v>
      </c>
      <c r="R390" s="208">
        <f>Q390*H390</f>
        <v>0</v>
      </c>
      <c r="S390" s="208">
        <v>0</v>
      </c>
      <c r="T390" s="209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0" t="s">
        <v>285</v>
      </c>
      <c r="AT390" s="210" t="s">
        <v>131</v>
      </c>
      <c r="AU390" s="210" t="s">
        <v>82</v>
      </c>
      <c r="AY390" s="20" t="s">
        <v>130</v>
      </c>
      <c r="BE390" s="211">
        <f>IF(N390="základní",J390,0)</f>
        <v>0</v>
      </c>
      <c r="BF390" s="211">
        <f>IF(N390="snížená",J390,0)</f>
        <v>0</v>
      </c>
      <c r="BG390" s="211">
        <f>IF(N390="zákl. přenesená",J390,0)</f>
        <v>0</v>
      </c>
      <c r="BH390" s="211">
        <f>IF(N390="sníž. přenesená",J390,0)</f>
        <v>0</v>
      </c>
      <c r="BI390" s="211">
        <f>IF(N390="nulová",J390,0)</f>
        <v>0</v>
      </c>
      <c r="BJ390" s="20" t="s">
        <v>80</v>
      </c>
      <c r="BK390" s="211">
        <f>ROUND(I390*H390,2)</f>
        <v>0</v>
      </c>
      <c r="BL390" s="20" t="s">
        <v>285</v>
      </c>
      <c r="BM390" s="210" t="s">
        <v>1285</v>
      </c>
    </row>
    <row r="391" s="2" customFormat="1">
      <c r="A391" s="41"/>
      <c r="B391" s="42"/>
      <c r="C391" s="43"/>
      <c r="D391" s="225" t="s">
        <v>202</v>
      </c>
      <c r="E391" s="43"/>
      <c r="F391" s="226" t="s">
        <v>973</v>
      </c>
      <c r="G391" s="43"/>
      <c r="H391" s="43"/>
      <c r="I391" s="227"/>
      <c r="J391" s="43"/>
      <c r="K391" s="43"/>
      <c r="L391" s="47"/>
      <c r="M391" s="228"/>
      <c r="N391" s="229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202</v>
      </c>
      <c r="AU391" s="20" t="s">
        <v>82</v>
      </c>
    </row>
    <row r="392" s="13" customFormat="1">
      <c r="A392" s="13"/>
      <c r="B392" s="230"/>
      <c r="C392" s="231"/>
      <c r="D392" s="232" t="s">
        <v>208</v>
      </c>
      <c r="E392" s="233" t="s">
        <v>19</v>
      </c>
      <c r="F392" s="234" t="s">
        <v>577</v>
      </c>
      <c r="G392" s="231"/>
      <c r="H392" s="233" t="s">
        <v>19</v>
      </c>
      <c r="I392" s="235"/>
      <c r="J392" s="231"/>
      <c r="K392" s="231"/>
      <c r="L392" s="236"/>
      <c r="M392" s="237"/>
      <c r="N392" s="238"/>
      <c r="O392" s="238"/>
      <c r="P392" s="238"/>
      <c r="Q392" s="238"/>
      <c r="R392" s="238"/>
      <c r="S392" s="238"/>
      <c r="T392" s="23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0" t="s">
        <v>208</v>
      </c>
      <c r="AU392" s="240" t="s">
        <v>82</v>
      </c>
      <c r="AV392" s="13" t="s">
        <v>80</v>
      </c>
      <c r="AW392" s="13" t="s">
        <v>33</v>
      </c>
      <c r="AX392" s="13" t="s">
        <v>72</v>
      </c>
      <c r="AY392" s="240" t="s">
        <v>130</v>
      </c>
    </row>
    <row r="393" s="14" customFormat="1">
      <c r="A393" s="14"/>
      <c r="B393" s="241"/>
      <c r="C393" s="242"/>
      <c r="D393" s="232" t="s">
        <v>208</v>
      </c>
      <c r="E393" s="243" t="s">
        <v>19</v>
      </c>
      <c r="F393" s="244" t="s">
        <v>1286</v>
      </c>
      <c r="G393" s="242"/>
      <c r="H393" s="245">
        <v>37.780000000000001</v>
      </c>
      <c r="I393" s="246"/>
      <c r="J393" s="242"/>
      <c r="K393" s="242"/>
      <c r="L393" s="247"/>
      <c r="M393" s="248"/>
      <c r="N393" s="249"/>
      <c r="O393" s="249"/>
      <c r="P393" s="249"/>
      <c r="Q393" s="249"/>
      <c r="R393" s="249"/>
      <c r="S393" s="249"/>
      <c r="T393" s="25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1" t="s">
        <v>208</v>
      </c>
      <c r="AU393" s="251" t="s">
        <v>82</v>
      </c>
      <c r="AV393" s="14" t="s">
        <v>82</v>
      </c>
      <c r="AW393" s="14" t="s">
        <v>33</v>
      </c>
      <c r="AX393" s="14" t="s">
        <v>72</v>
      </c>
      <c r="AY393" s="251" t="s">
        <v>130</v>
      </c>
    </row>
    <row r="394" s="15" customFormat="1">
      <c r="A394" s="15"/>
      <c r="B394" s="252"/>
      <c r="C394" s="253"/>
      <c r="D394" s="232" t="s">
        <v>208</v>
      </c>
      <c r="E394" s="254" t="s">
        <v>19</v>
      </c>
      <c r="F394" s="255" t="s">
        <v>212</v>
      </c>
      <c r="G394" s="253"/>
      <c r="H394" s="256">
        <v>37.780000000000001</v>
      </c>
      <c r="I394" s="257"/>
      <c r="J394" s="253"/>
      <c r="K394" s="253"/>
      <c r="L394" s="258"/>
      <c r="M394" s="259"/>
      <c r="N394" s="260"/>
      <c r="O394" s="260"/>
      <c r="P394" s="260"/>
      <c r="Q394" s="260"/>
      <c r="R394" s="260"/>
      <c r="S394" s="260"/>
      <c r="T394" s="261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2" t="s">
        <v>208</v>
      </c>
      <c r="AU394" s="262" t="s">
        <v>82</v>
      </c>
      <c r="AV394" s="15" t="s">
        <v>144</v>
      </c>
      <c r="AW394" s="15" t="s">
        <v>33</v>
      </c>
      <c r="AX394" s="15" t="s">
        <v>80</v>
      </c>
      <c r="AY394" s="262" t="s">
        <v>130</v>
      </c>
    </row>
    <row r="395" s="2" customFormat="1" ht="16.5" customHeight="1">
      <c r="A395" s="41"/>
      <c r="B395" s="42"/>
      <c r="C395" s="263" t="s">
        <v>195</v>
      </c>
      <c r="D395" s="263" t="s">
        <v>213</v>
      </c>
      <c r="E395" s="264" t="s">
        <v>565</v>
      </c>
      <c r="F395" s="265" t="s">
        <v>566</v>
      </c>
      <c r="G395" s="266" t="s">
        <v>567</v>
      </c>
      <c r="H395" s="267">
        <v>15.868</v>
      </c>
      <c r="I395" s="268"/>
      <c r="J395" s="269">
        <f>ROUND(I395*H395,2)</f>
        <v>0</v>
      </c>
      <c r="K395" s="265" t="s">
        <v>200</v>
      </c>
      <c r="L395" s="270"/>
      <c r="M395" s="271" t="s">
        <v>19</v>
      </c>
      <c r="N395" s="272" t="s">
        <v>43</v>
      </c>
      <c r="O395" s="87"/>
      <c r="P395" s="208">
        <f>O395*H395</f>
        <v>0</v>
      </c>
      <c r="Q395" s="208">
        <v>0.001</v>
      </c>
      <c r="R395" s="208">
        <f>Q395*H395</f>
        <v>0.015868</v>
      </c>
      <c r="S395" s="208">
        <v>0</v>
      </c>
      <c r="T395" s="209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0" t="s">
        <v>306</v>
      </c>
      <c r="AT395" s="210" t="s">
        <v>213</v>
      </c>
      <c r="AU395" s="210" t="s">
        <v>82</v>
      </c>
      <c r="AY395" s="20" t="s">
        <v>130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20" t="s">
        <v>80</v>
      </c>
      <c r="BK395" s="211">
        <f>ROUND(I395*H395,2)</f>
        <v>0</v>
      </c>
      <c r="BL395" s="20" t="s">
        <v>285</v>
      </c>
      <c r="BM395" s="210" t="s">
        <v>1287</v>
      </c>
    </row>
    <row r="396" s="13" customFormat="1">
      <c r="A396" s="13"/>
      <c r="B396" s="230"/>
      <c r="C396" s="231"/>
      <c r="D396" s="232" t="s">
        <v>208</v>
      </c>
      <c r="E396" s="233" t="s">
        <v>19</v>
      </c>
      <c r="F396" s="234" t="s">
        <v>569</v>
      </c>
      <c r="G396" s="231"/>
      <c r="H396" s="233" t="s">
        <v>19</v>
      </c>
      <c r="I396" s="235"/>
      <c r="J396" s="231"/>
      <c r="K396" s="231"/>
      <c r="L396" s="236"/>
      <c r="M396" s="237"/>
      <c r="N396" s="238"/>
      <c r="O396" s="238"/>
      <c r="P396" s="238"/>
      <c r="Q396" s="238"/>
      <c r="R396" s="238"/>
      <c r="S396" s="238"/>
      <c r="T396" s="239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0" t="s">
        <v>208</v>
      </c>
      <c r="AU396" s="240" t="s">
        <v>82</v>
      </c>
      <c r="AV396" s="13" t="s">
        <v>80</v>
      </c>
      <c r="AW396" s="13" t="s">
        <v>33</v>
      </c>
      <c r="AX396" s="13" t="s">
        <v>72</v>
      </c>
      <c r="AY396" s="240" t="s">
        <v>130</v>
      </c>
    </row>
    <row r="397" s="14" customFormat="1">
      <c r="A397" s="14"/>
      <c r="B397" s="241"/>
      <c r="C397" s="242"/>
      <c r="D397" s="232" t="s">
        <v>208</v>
      </c>
      <c r="E397" s="243" t="s">
        <v>19</v>
      </c>
      <c r="F397" s="244" t="s">
        <v>1288</v>
      </c>
      <c r="G397" s="242"/>
      <c r="H397" s="245">
        <v>15.112</v>
      </c>
      <c r="I397" s="246"/>
      <c r="J397" s="242"/>
      <c r="K397" s="242"/>
      <c r="L397" s="247"/>
      <c r="M397" s="248"/>
      <c r="N397" s="249"/>
      <c r="O397" s="249"/>
      <c r="P397" s="249"/>
      <c r="Q397" s="249"/>
      <c r="R397" s="249"/>
      <c r="S397" s="249"/>
      <c r="T397" s="250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1" t="s">
        <v>208</v>
      </c>
      <c r="AU397" s="251" t="s">
        <v>82</v>
      </c>
      <c r="AV397" s="14" t="s">
        <v>82</v>
      </c>
      <c r="AW397" s="14" t="s">
        <v>33</v>
      </c>
      <c r="AX397" s="14" t="s">
        <v>72</v>
      </c>
      <c r="AY397" s="251" t="s">
        <v>130</v>
      </c>
    </row>
    <row r="398" s="15" customFormat="1">
      <c r="A398" s="15"/>
      <c r="B398" s="252"/>
      <c r="C398" s="253"/>
      <c r="D398" s="232" t="s">
        <v>208</v>
      </c>
      <c r="E398" s="254" t="s">
        <v>19</v>
      </c>
      <c r="F398" s="255" t="s">
        <v>212</v>
      </c>
      <c r="G398" s="253"/>
      <c r="H398" s="256">
        <v>15.112</v>
      </c>
      <c r="I398" s="257"/>
      <c r="J398" s="253"/>
      <c r="K398" s="253"/>
      <c r="L398" s="258"/>
      <c r="M398" s="259"/>
      <c r="N398" s="260"/>
      <c r="O398" s="260"/>
      <c r="P398" s="260"/>
      <c r="Q398" s="260"/>
      <c r="R398" s="260"/>
      <c r="S398" s="260"/>
      <c r="T398" s="261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2" t="s">
        <v>208</v>
      </c>
      <c r="AU398" s="262" t="s">
        <v>82</v>
      </c>
      <c r="AV398" s="15" t="s">
        <v>144</v>
      </c>
      <c r="AW398" s="15" t="s">
        <v>33</v>
      </c>
      <c r="AX398" s="15" t="s">
        <v>80</v>
      </c>
      <c r="AY398" s="262" t="s">
        <v>130</v>
      </c>
    </row>
    <row r="399" s="14" customFormat="1">
      <c r="A399" s="14"/>
      <c r="B399" s="241"/>
      <c r="C399" s="242"/>
      <c r="D399" s="232" t="s">
        <v>208</v>
      </c>
      <c r="E399" s="242"/>
      <c r="F399" s="244" t="s">
        <v>1289</v>
      </c>
      <c r="G399" s="242"/>
      <c r="H399" s="245">
        <v>15.868</v>
      </c>
      <c r="I399" s="246"/>
      <c r="J399" s="242"/>
      <c r="K399" s="242"/>
      <c r="L399" s="247"/>
      <c r="M399" s="248"/>
      <c r="N399" s="249"/>
      <c r="O399" s="249"/>
      <c r="P399" s="249"/>
      <c r="Q399" s="249"/>
      <c r="R399" s="249"/>
      <c r="S399" s="249"/>
      <c r="T399" s="25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1" t="s">
        <v>208</v>
      </c>
      <c r="AU399" s="251" t="s">
        <v>82</v>
      </c>
      <c r="AV399" s="14" t="s">
        <v>82</v>
      </c>
      <c r="AW399" s="14" t="s">
        <v>4</v>
      </c>
      <c r="AX399" s="14" t="s">
        <v>80</v>
      </c>
      <c r="AY399" s="251" t="s">
        <v>130</v>
      </c>
    </row>
    <row r="400" s="2" customFormat="1" ht="24.15" customHeight="1">
      <c r="A400" s="41"/>
      <c r="B400" s="42"/>
      <c r="C400" s="199" t="s">
        <v>584</v>
      </c>
      <c r="D400" s="199" t="s">
        <v>131</v>
      </c>
      <c r="E400" s="200" t="s">
        <v>573</v>
      </c>
      <c r="F400" s="201" t="s">
        <v>574</v>
      </c>
      <c r="G400" s="202" t="s">
        <v>328</v>
      </c>
      <c r="H400" s="203">
        <v>37.780000000000001</v>
      </c>
      <c r="I400" s="204"/>
      <c r="J400" s="205">
        <f>ROUND(I400*H400,2)</f>
        <v>0</v>
      </c>
      <c r="K400" s="201" t="s">
        <v>200</v>
      </c>
      <c r="L400" s="47"/>
      <c r="M400" s="206" t="s">
        <v>19</v>
      </c>
      <c r="N400" s="207" t="s">
        <v>43</v>
      </c>
      <c r="O400" s="87"/>
      <c r="P400" s="208">
        <f>O400*H400</f>
        <v>0</v>
      </c>
      <c r="Q400" s="208">
        <v>0</v>
      </c>
      <c r="R400" s="208">
        <f>Q400*H400</f>
        <v>0</v>
      </c>
      <c r="S400" s="208">
        <v>0.00062</v>
      </c>
      <c r="T400" s="209">
        <f>S400*H400</f>
        <v>0.023423599999999999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0" t="s">
        <v>285</v>
      </c>
      <c r="AT400" s="210" t="s">
        <v>131</v>
      </c>
      <c r="AU400" s="210" t="s">
        <v>82</v>
      </c>
      <c r="AY400" s="20" t="s">
        <v>130</v>
      </c>
      <c r="BE400" s="211">
        <f>IF(N400="základní",J400,0)</f>
        <v>0</v>
      </c>
      <c r="BF400" s="211">
        <f>IF(N400="snížená",J400,0)</f>
        <v>0</v>
      </c>
      <c r="BG400" s="211">
        <f>IF(N400="zákl. přenesená",J400,0)</f>
        <v>0</v>
      </c>
      <c r="BH400" s="211">
        <f>IF(N400="sníž. přenesená",J400,0)</f>
        <v>0</v>
      </c>
      <c r="BI400" s="211">
        <f>IF(N400="nulová",J400,0)</f>
        <v>0</v>
      </c>
      <c r="BJ400" s="20" t="s">
        <v>80</v>
      </c>
      <c r="BK400" s="211">
        <f>ROUND(I400*H400,2)</f>
        <v>0</v>
      </c>
      <c r="BL400" s="20" t="s">
        <v>285</v>
      </c>
      <c r="BM400" s="210" t="s">
        <v>1290</v>
      </c>
    </row>
    <row r="401" s="2" customFormat="1">
      <c r="A401" s="41"/>
      <c r="B401" s="42"/>
      <c r="C401" s="43"/>
      <c r="D401" s="225" t="s">
        <v>202</v>
      </c>
      <c r="E401" s="43"/>
      <c r="F401" s="226" t="s">
        <v>576</v>
      </c>
      <c r="G401" s="43"/>
      <c r="H401" s="43"/>
      <c r="I401" s="227"/>
      <c r="J401" s="43"/>
      <c r="K401" s="43"/>
      <c r="L401" s="47"/>
      <c r="M401" s="228"/>
      <c r="N401" s="229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202</v>
      </c>
      <c r="AU401" s="20" t="s">
        <v>82</v>
      </c>
    </row>
    <row r="402" s="13" customFormat="1">
      <c r="A402" s="13"/>
      <c r="B402" s="230"/>
      <c r="C402" s="231"/>
      <c r="D402" s="232" t="s">
        <v>208</v>
      </c>
      <c r="E402" s="233" t="s">
        <v>19</v>
      </c>
      <c r="F402" s="234" t="s">
        <v>577</v>
      </c>
      <c r="G402" s="231"/>
      <c r="H402" s="233" t="s">
        <v>19</v>
      </c>
      <c r="I402" s="235"/>
      <c r="J402" s="231"/>
      <c r="K402" s="231"/>
      <c r="L402" s="236"/>
      <c r="M402" s="237"/>
      <c r="N402" s="238"/>
      <c r="O402" s="238"/>
      <c r="P402" s="238"/>
      <c r="Q402" s="238"/>
      <c r="R402" s="238"/>
      <c r="S402" s="238"/>
      <c r="T402" s="23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0" t="s">
        <v>208</v>
      </c>
      <c r="AU402" s="240" t="s">
        <v>82</v>
      </c>
      <c r="AV402" s="13" t="s">
        <v>80</v>
      </c>
      <c r="AW402" s="13" t="s">
        <v>33</v>
      </c>
      <c r="AX402" s="13" t="s">
        <v>72</v>
      </c>
      <c r="AY402" s="240" t="s">
        <v>130</v>
      </c>
    </row>
    <row r="403" s="14" customFormat="1">
      <c r="A403" s="14"/>
      <c r="B403" s="241"/>
      <c r="C403" s="242"/>
      <c r="D403" s="232" t="s">
        <v>208</v>
      </c>
      <c r="E403" s="243" t="s">
        <v>19</v>
      </c>
      <c r="F403" s="244" t="s">
        <v>1286</v>
      </c>
      <c r="G403" s="242"/>
      <c r="H403" s="245">
        <v>37.780000000000001</v>
      </c>
      <c r="I403" s="246"/>
      <c r="J403" s="242"/>
      <c r="K403" s="242"/>
      <c r="L403" s="247"/>
      <c r="M403" s="248"/>
      <c r="N403" s="249"/>
      <c r="O403" s="249"/>
      <c r="P403" s="249"/>
      <c r="Q403" s="249"/>
      <c r="R403" s="249"/>
      <c r="S403" s="249"/>
      <c r="T403" s="25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1" t="s">
        <v>208</v>
      </c>
      <c r="AU403" s="251" t="s">
        <v>82</v>
      </c>
      <c r="AV403" s="14" t="s">
        <v>82</v>
      </c>
      <c r="AW403" s="14" t="s">
        <v>33</v>
      </c>
      <c r="AX403" s="14" t="s">
        <v>72</v>
      </c>
      <c r="AY403" s="251" t="s">
        <v>130</v>
      </c>
    </row>
    <row r="404" s="15" customFormat="1">
      <c r="A404" s="15"/>
      <c r="B404" s="252"/>
      <c r="C404" s="253"/>
      <c r="D404" s="232" t="s">
        <v>208</v>
      </c>
      <c r="E404" s="254" t="s">
        <v>19</v>
      </c>
      <c r="F404" s="255" t="s">
        <v>212</v>
      </c>
      <c r="G404" s="253"/>
      <c r="H404" s="256">
        <v>37.780000000000001</v>
      </c>
      <c r="I404" s="257"/>
      <c r="J404" s="253"/>
      <c r="K404" s="253"/>
      <c r="L404" s="258"/>
      <c r="M404" s="259"/>
      <c r="N404" s="260"/>
      <c r="O404" s="260"/>
      <c r="P404" s="260"/>
      <c r="Q404" s="260"/>
      <c r="R404" s="260"/>
      <c r="S404" s="260"/>
      <c r="T404" s="261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2" t="s">
        <v>208</v>
      </c>
      <c r="AU404" s="262" t="s">
        <v>82</v>
      </c>
      <c r="AV404" s="15" t="s">
        <v>144</v>
      </c>
      <c r="AW404" s="15" t="s">
        <v>33</v>
      </c>
      <c r="AX404" s="15" t="s">
        <v>80</v>
      </c>
      <c r="AY404" s="262" t="s">
        <v>130</v>
      </c>
    </row>
    <row r="405" s="2" customFormat="1" ht="24.15" customHeight="1">
      <c r="A405" s="41"/>
      <c r="B405" s="42"/>
      <c r="C405" s="199" t="s">
        <v>591</v>
      </c>
      <c r="D405" s="199" t="s">
        <v>131</v>
      </c>
      <c r="E405" s="200" t="s">
        <v>812</v>
      </c>
      <c r="F405" s="201" t="s">
        <v>813</v>
      </c>
      <c r="G405" s="202" t="s">
        <v>443</v>
      </c>
      <c r="H405" s="284"/>
      <c r="I405" s="204"/>
      <c r="J405" s="205">
        <f>ROUND(I405*H405,2)</f>
        <v>0</v>
      </c>
      <c r="K405" s="201" t="s">
        <v>200</v>
      </c>
      <c r="L405" s="47"/>
      <c r="M405" s="206" t="s">
        <v>19</v>
      </c>
      <c r="N405" s="207" t="s">
        <v>43</v>
      </c>
      <c r="O405" s="87"/>
      <c r="P405" s="208">
        <f>O405*H405</f>
        <v>0</v>
      </c>
      <c r="Q405" s="208">
        <v>0</v>
      </c>
      <c r="R405" s="208">
        <f>Q405*H405</f>
        <v>0</v>
      </c>
      <c r="S405" s="208">
        <v>0</v>
      </c>
      <c r="T405" s="209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0" t="s">
        <v>285</v>
      </c>
      <c r="AT405" s="210" t="s">
        <v>131</v>
      </c>
      <c r="AU405" s="210" t="s">
        <v>82</v>
      </c>
      <c r="AY405" s="20" t="s">
        <v>130</v>
      </c>
      <c r="BE405" s="211">
        <f>IF(N405="základní",J405,0)</f>
        <v>0</v>
      </c>
      <c r="BF405" s="211">
        <f>IF(N405="snížená",J405,0)</f>
        <v>0</v>
      </c>
      <c r="BG405" s="211">
        <f>IF(N405="zákl. přenesená",J405,0)</f>
        <v>0</v>
      </c>
      <c r="BH405" s="211">
        <f>IF(N405="sníž. přenesená",J405,0)</f>
        <v>0</v>
      </c>
      <c r="BI405" s="211">
        <f>IF(N405="nulová",J405,0)</f>
        <v>0</v>
      </c>
      <c r="BJ405" s="20" t="s">
        <v>80</v>
      </c>
      <c r="BK405" s="211">
        <f>ROUND(I405*H405,2)</f>
        <v>0</v>
      </c>
      <c r="BL405" s="20" t="s">
        <v>285</v>
      </c>
      <c r="BM405" s="210" t="s">
        <v>1291</v>
      </c>
    </row>
    <row r="406" s="2" customFormat="1">
      <c r="A406" s="41"/>
      <c r="B406" s="42"/>
      <c r="C406" s="43"/>
      <c r="D406" s="225" t="s">
        <v>202</v>
      </c>
      <c r="E406" s="43"/>
      <c r="F406" s="226" t="s">
        <v>815</v>
      </c>
      <c r="G406" s="43"/>
      <c r="H406" s="43"/>
      <c r="I406" s="227"/>
      <c r="J406" s="43"/>
      <c r="K406" s="43"/>
      <c r="L406" s="47"/>
      <c r="M406" s="228"/>
      <c r="N406" s="229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202</v>
      </c>
      <c r="AU406" s="20" t="s">
        <v>82</v>
      </c>
    </row>
    <row r="407" s="11" customFormat="1" ht="22.8" customHeight="1">
      <c r="A407" s="11"/>
      <c r="B407" s="185"/>
      <c r="C407" s="186"/>
      <c r="D407" s="187" t="s">
        <v>71</v>
      </c>
      <c r="E407" s="223" t="s">
        <v>582</v>
      </c>
      <c r="F407" s="223" t="s">
        <v>583</v>
      </c>
      <c r="G407" s="186"/>
      <c r="H407" s="186"/>
      <c r="I407" s="189"/>
      <c r="J407" s="224">
        <f>BK407</f>
        <v>0</v>
      </c>
      <c r="K407" s="186"/>
      <c r="L407" s="191"/>
      <c r="M407" s="192"/>
      <c r="N407" s="193"/>
      <c r="O407" s="193"/>
      <c r="P407" s="194">
        <f>SUM(P408:P423)</f>
        <v>0</v>
      </c>
      <c r="Q407" s="193"/>
      <c r="R407" s="194">
        <f>SUM(R408:R423)</f>
        <v>0.38160070000000001</v>
      </c>
      <c r="S407" s="193"/>
      <c r="T407" s="195">
        <f>SUM(T408:T423)</f>
        <v>0</v>
      </c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R407" s="196" t="s">
        <v>82</v>
      </c>
      <c r="AT407" s="197" t="s">
        <v>71</v>
      </c>
      <c r="AU407" s="197" t="s">
        <v>80</v>
      </c>
      <c r="AY407" s="196" t="s">
        <v>130</v>
      </c>
      <c r="BK407" s="198">
        <f>SUM(BK408:BK423)</f>
        <v>0</v>
      </c>
    </row>
    <row r="408" s="2" customFormat="1" ht="24.15" customHeight="1">
      <c r="A408" s="41"/>
      <c r="B408" s="42"/>
      <c r="C408" s="199" t="s">
        <v>597</v>
      </c>
      <c r="D408" s="199" t="s">
        <v>131</v>
      </c>
      <c r="E408" s="200" t="s">
        <v>585</v>
      </c>
      <c r="F408" s="201" t="s">
        <v>586</v>
      </c>
      <c r="G408" s="202" t="s">
        <v>199</v>
      </c>
      <c r="H408" s="203">
        <v>22.606999999999999</v>
      </c>
      <c r="I408" s="204"/>
      <c r="J408" s="205">
        <f>ROUND(I408*H408,2)</f>
        <v>0</v>
      </c>
      <c r="K408" s="201" t="s">
        <v>200</v>
      </c>
      <c r="L408" s="47"/>
      <c r="M408" s="206" t="s">
        <v>19</v>
      </c>
      <c r="N408" s="207" t="s">
        <v>43</v>
      </c>
      <c r="O408" s="87"/>
      <c r="P408" s="208">
        <f>O408*H408</f>
        <v>0</v>
      </c>
      <c r="Q408" s="208">
        <v>0</v>
      </c>
      <c r="R408" s="208">
        <f>Q408*H408</f>
        <v>0</v>
      </c>
      <c r="S408" s="208">
        <v>0</v>
      </c>
      <c r="T408" s="209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0" t="s">
        <v>285</v>
      </c>
      <c r="AT408" s="210" t="s">
        <v>131</v>
      </c>
      <c r="AU408" s="210" t="s">
        <v>82</v>
      </c>
      <c r="AY408" s="20" t="s">
        <v>130</v>
      </c>
      <c r="BE408" s="211">
        <f>IF(N408="základní",J408,0)</f>
        <v>0</v>
      </c>
      <c r="BF408" s="211">
        <f>IF(N408="snížená",J408,0)</f>
        <v>0</v>
      </c>
      <c r="BG408" s="211">
        <f>IF(N408="zákl. přenesená",J408,0)</f>
        <v>0</v>
      </c>
      <c r="BH408" s="211">
        <f>IF(N408="sníž. přenesená",J408,0)</f>
        <v>0</v>
      </c>
      <c r="BI408" s="211">
        <f>IF(N408="nulová",J408,0)</f>
        <v>0</v>
      </c>
      <c r="BJ408" s="20" t="s">
        <v>80</v>
      </c>
      <c r="BK408" s="211">
        <f>ROUND(I408*H408,2)</f>
        <v>0</v>
      </c>
      <c r="BL408" s="20" t="s">
        <v>285</v>
      </c>
      <c r="BM408" s="210" t="s">
        <v>1292</v>
      </c>
    </row>
    <row r="409" s="2" customFormat="1">
      <c r="A409" s="41"/>
      <c r="B409" s="42"/>
      <c r="C409" s="43"/>
      <c r="D409" s="225" t="s">
        <v>202</v>
      </c>
      <c r="E409" s="43"/>
      <c r="F409" s="226" t="s">
        <v>588</v>
      </c>
      <c r="G409" s="43"/>
      <c r="H409" s="43"/>
      <c r="I409" s="227"/>
      <c r="J409" s="43"/>
      <c r="K409" s="43"/>
      <c r="L409" s="47"/>
      <c r="M409" s="228"/>
      <c r="N409" s="229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202</v>
      </c>
      <c r="AU409" s="20" t="s">
        <v>82</v>
      </c>
    </row>
    <row r="410" s="13" customFormat="1">
      <c r="A410" s="13"/>
      <c r="B410" s="230"/>
      <c r="C410" s="231"/>
      <c r="D410" s="232" t="s">
        <v>208</v>
      </c>
      <c r="E410" s="233" t="s">
        <v>19</v>
      </c>
      <c r="F410" s="234" t="s">
        <v>294</v>
      </c>
      <c r="G410" s="231"/>
      <c r="H410" s="233" t="s">
        <v>19</v>
      </c>
      <c r="I410" s="235"/>
      <c r="J410" s="231"/>
      <c r="K410" s="231"/>
      <c r="L410" s="236"/>
      <c r="M410" s="237"/>
      <c r="N410" s="238"/>
      <c r="O410" s="238"/>
      <c r="P410" s="238"/>
      <c r="Q410" s="238"/>
      <c r="R410" s="238"/>
      <c r="S410" s="238"/>
      <c r="T410" s="239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0" t="s">
        <v>208</v>
      </c>
      <c r="AU410" s="240" t="s">
        <v>82</v>
      </c>
      <c r="AV410" s="13" t="s">
        <v>80</v>
      </c>
      <c r="AW410" s="13" t="s">
        <v>33</v>
      </c>
      <c r="AX410" s="13" t="s">
        <v>72</v>
      </c>
      <c r="AY410" s="240" t="s">
        <v>130</v>
      </c>
    </row>
    <row r="411" s="14" customFormat="1">
      <c r="A411" s="14"/>
      <c r="B411" s="241"/>
      <c r="C411" s="242"/>
      <c r="D411" s="232" t="s">
        <v>208</v>
      </c>
      <c r="E411" s="243" t="s">
        <v>19</v>
      </c>
      <c r="F411" s="244" t="s">
        <v>1293</v>
      </c>
      <c r="G411" s="242"/>
      <c r="H411" s="245">
        <v>12.987</v>
      </c>
      <c r="I411" s="246"/>
      <c r="J411" s="242"/>
      <c r="K411" s="242"/>
      <c r="L411" s="247"/>
      <c r="M411" s="248"/>
      <c r="N411" s="249"/>
      <c r="O411" s="249"/>
      <c r="P411" s="249"/>
      <c r="Q411" s="249"/>
      <c r="R411" s="249"/>
      <c r="S411" s="249"/>
      <c r="T411" s="250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1" t="s">
        <v>208</v>
      </c>
      <c r="AU411" s="251" t="s">
        <v>82</v>
      </c>
      <c r="AV411" s="14" t="s">
        <v>82</v>
      </c>
      <c r="AW411" s="14" t="s">
        <v>33</v>
      </c>
      <c r="AX411" s="14" t="s">
        <v>72</v>
      </c>
      <c r="AY411" s="251" t="s">
        <v>130</v>
      </c>
    </row>
    <row r="412" s="14" customFormat="1">
      <c r="A412" s="14"/>
      <c r="B412" s="241"/>
      <c r="C412" s="242"/>
      <c r="D412" s="232" t="s">
        <v>208</v>
      </c>
      <c r="E412" s="243" t="s">
        <v>19</v>
      </c>
      <c r="F412" s="244" t="s">
        <v>1294</v>
      </c>
      <c r="G412" s="242"/>
      <c r="H412" s="245">
        <v>9.6199999999999992</v>
      </c>
      <c r="I412" s="246"/>
      <c r="J412" s="242"/>
      <c r="K412" s="242"/>
      <c r="L412" s="247"/>
      <c r="M412" s="248"/>
      <c r="N412" s="249"/>
      <c r="O412" s="249"/>
      <c r="P412" s="249"/>
      <c r="Q412" s="249"/>
      <c r="R412" s="249"/>
      <c r="S412" s="249"/>
      <c r="T412" s="25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1" t="s">
        <v>208</v>
      </c>
      <c r="AU412" s="251" t="s">
        <v>82</v>
      </c>
      <c r="AV412" s="14" t="s">
        <v>82</v>
      </c>
      <c r="AW412" s="14" t="s">
        <v>33</v>
      </c>
      <c r="AX412" s="14" t="s">
        <v>72</v>
      </c>
      <c r="AY412" s="251" t="s">
        <v>130</v>
      </c>
    </row>
    <row r="413" s="15" customFormat="1">
      <c r="A413" s="15"/>
      <c r="B413" s="252"/>
      <c r="C413" s="253"/>
      <c r="D413" s="232" t="s">
        <v>208</v>
      </c>
      <c r="E413" s="254" t="s">
        <v>19</v>
      </c>
      <c r="F413" s="255" t="s">
        <v>212</v>
      </c>
      <c r="G413" s="253"/>
      <c r="H413" s="256">
        <v>22.606999999999999</v>
      </c>
      <c r="I413" s="257"/>
      <c r="J413" s="253"/>
      <c r="K413" s="253"/>
      <c r="L413" s="258"/>
      <c r="M413" s="259"/>
      <c r="N413" s="260"/>
      <c r="O413" s="260"/>
      <c r="P413" s="260"/>
      <c r="Q413" s="260"/>
      <c r="R413" s="260"/>
      <c r="S413" s="260"/>
      <c r="T413" s="261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2" t="s">
        <v>208</v>
      </c>
      <c r="AU413" s="262" t="s">
        <v>82</v>
      </c>
      <c r="AV413" s="15" t="s">
        <v>144</v>
      </c>
      <c r="AW413" s="15" t="s">
        <v>33</v>
      </c>
      <c r="AX413" s="15" t="s">
        <v>80</v>
      </c>
      <c r="AY413" s="262" t="s">
        <v>130</v>
      </c>
    </row>
    <row r="414" s="2" customFormat="1" ht="24.15" customHeight="1">
      <c r="A414" s="41"/>
      <c r="B414" s="42"/>
      <c r="C414" s="263" t="s">
        <v>603</v>
      </c>
      <c r="D414" s="263" t="s">
        <v>213</v>
      </c>
      <c r="E414" s="264" t="s">
        <v>592</v>
      </c>
      <c r="F414" s="265" t="s">
        <v>593</v>
      </c>
      <c r="G414" s="266" t="s">
        <v>199</v>
      </c>
      <c r="H414" s="267">
        <v>24.867999999999999</v>
      </c>
      <c r="I414" s="268"/>
      <c r="J414" s="269">
        <f>ROUND(I414*H414,2)</f>
        <v>0</v>
      </c>
      <c r="K414" s="265" t="s">
        <v>19</v>
      </c>
      <c r="L414" s="270"/>
      <c r="M414" s="271" t="s">
        <v>19</v>
      </c>
      <c r="N414" s="272" t="s">
        <v>43</v>
      </c>
      <c r="O414" s="87"/>
      <c r="P414" s="208">
        <f>O414*H414</f>
        <v>0</v>
      </c>
      <c r="Q414" s="208">
        <v>0.0149</v>
      </c>
      <c r="R414" s="208">
        <f>Q414*H414</f>
        <v>0.37053320000000001</v>
      </c>
      <c r="S414" s="208">
        <v>0</v>
      </c>
      <c r="T414" s="209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10" t="s">
        <v>306</v>
      </c>
      <c r="AT414" s="210" t="s">
        <v>213</v>
      </c>
      <c r="AU414" s="210" t="s">
        <v>82</v>
      </c>
      <c r="AY414" s="20" t="s">
        <v>130</v>
      </c>
      <c r="BE414" s="211">
        <f>IF(N414="základní",J414,0)</f>
        <v>0</v>
      </c>
      <c r="BF414" s="211">
        <f>IF(N414="snížená",J414,0)</f>
        <v>0</v>
      </c>
      <c r="BG414" s="211">
        <f>IF(N414="zákl. přenesená",J414,0)</f>
        <v>0</v>
      </c>
      <c r="BH414" s="211">
        <f>IF(N414="sníž. přenesená",J414,0)</f>
        <v>0</v>
      </c>
      <c r="BI414" s="211">
        <f>IF(N414="nulová",J414,0)</f>
        <v>0</v>
      </c>
      <c r="BJ414" s="20" t="s">
        <v>80</v>
      </c>
      <c r="BK414" s="211">
        <f>ROUND(I414*H414,2)</f>
        <v>0</v>
      </c>
      <c r="BL414" s="20" t="s">
        <v>285</v>
      </c>
      <c r="BM414" s="210" t="s">
        <v>1295</v>
      </c>
    </row>
    <row r="415" s="14" customFormat="1">
      <c r="A415" s="14"/>
      <c r="B415" s="241"/>
      <c r="C415" s="242"/>
      <c r="D415" s="232" t="s">
        <v>208</v>
      </c>
      <c r="E415" s="243" t="s">
        <v>19</v>
      </c>
      <c r="F415" s="244" t="s">
        <v>1296</v>
      </c>
      <c r="G415" s="242"/>
      <c r="H415" s="245">
        <v>22.606999999999999</v>
      </c>
      <c r="I415" s="246"/>
      <c r="J415" s="242"/>
      <c r="K415" s="242"/>
      <c r="L415" s="247"/>
      <c r="M415" s="248"/>
      <c r="N415" s="249"/>
      <c r="O415" s="249"/>
      <c r="P415" s="249"/>
      <c r="Q415" s="249"/>
      <c r="R415" s="249"/>
      <c r="S415" s="249"/>
      <c r="T415" s="250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1" t="s">
        <v>208</v>
      </c>
      <c r="AU415" s="251" t="s">
        <v>82</v>
      </c>
      <c r="AV415" s="14" t="s">
        <v>82</v>
      </c>
      <c r="AW415" s="14" t="s">
        <v>33</v>
      </c>
      <c r="AX415" s="14" t="s">
        <v>72</v>
      </c>
      <c r="AY415" s="251" t="s">
        <v>130</v>
      </c>
    </row>
    <row r="416" s="15" customFormat="1">
      <c r="A416" s="15"/>
      <c r="B416" s="252"/>
      <c r="C416" s="253"/>
      <c r="D416" s="232" t="s">
        <v>208</v>
      </c>
      <c r="E416" s="254" t="s">
        <v>19</v>
      </c>
      <c r="F416" s="255" t="s">
        <v>212</v>
      </c>
      <c r="G416" s="253"/>
      <c r="H416" s="256">
        <v>22.606999999999999</v>
      </c>
      <c r="I416" s="257"/>
      <c r="J416" s="253"/>
      <c r="K416" s="253"/>
      <c r="L416" s="258"/>
      <c r="M416" s="259"/>
      <c r="N416" s="260"/>
      <c r="O416" s="260"/>
      <c r="P416" s="260"/>
      <c r="Q416" s="260"/>
      <c r="R416" s="260"/>
      <c r="S416" s="260"/>
      <c r="T416" s="261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2" t="s">
        <v>208</v>
      </c>
      <c r="AU416" s="262" t="s">
        <v>82</v>
      </c>
      <c r="AV416" s="15" t="s">
        <v>144</v>
      </c>
      <c r="AW416" s="15" t="s">
        <v>33</v>
      </c>
      <c r="AX416" s="15" t="s">
        <v>80</v>
      </c>
      <c r="AY416" s="262" t="s">
        <v>130</v>
      </c>
    </row>
    <row r="417" s="14" customFormat="1">
      <c r="A417" s="14"/>
      <c r="B417" s="241"/>
      <c r="C417" s="242"/>
      <c r="D417" s="232" t="s">
        <v>208</v>
      </c>
      <c r="E417" s="242"/>
      <c r="F417" s="244" t="s">
        <v>1297</v>
      </c>
      <c r="G417" s="242"/>
      <c r="H417" s="245">
        <v>24.867999999999999</v>
      </c>
      <c r="I417" s="246"/>
      <c r="J417" s="242"/>
      <c r="K417" s="242"/>
      <c r="L417" s="247"/>
      <c r="M417" s="248"/>
      <c r="N417" s="249"/>
      <c r="O417" s="249"/>
      <c r="P417" s="249"/>
      <c r="Q417" s="249"/>
      <c r="R417" s="249"/>
      <c r="S417" s="249"/>
      <c r="T417" s="250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1" t="s">
        <v>208</v>
      </c>
      <c r="AU417" s="251" t="s">
        <v>82</v>
      </c>
      <c r="AV417" s="14" t="s">
        <v>82</v>
      </c>
      <c r="AW417" s="14" t="s">
        <v>4</v>
      </c>
      <c r="AX417" s="14" t="s">
        <v>80</v>
      </c>
      <c r="AY417" s="251" t="s">
        <v>130</v>
      </c>
    </row>
    <row r="418" s="2" customFormat="1" ht="21.75" customHeight="1">
      <c r="A418" s="41"/>
      <c r="B418" s="42"/>
      <c r="C418" s="199" t="s">
        <v>610</v>
      </c>
      <c r="D418" s="199" t="s">
        <v>131</v>
      </c>
      <c r="E418" s="200" t="s">
        <v>598</v>
      </c>
      <c r="F418" s="201" t="s">
        <v>599</v>
      </c>
      <c r="G418" s="202" t="s">
        <v>492</v>
      </c>
      <c r="H418" s="203">
        <v>0.47499999999999998</v>
      </c>
      <c r="I418" s="204"/>
      <c r="J418" s="205">
        <f>ROUND(I418*H418,2)</f>
        <v>0</v>
      </c>
      <c r="K418" s="201" t="s">
        <v>200</v>
      </c>
      <c r="L418" s="47"/>
      <c r="M418" s="206" t="s">
        <v>19</v>
      </c>
      <c r="N418" s="207" t="s">
        <v>43</v>
      </c>
      <c r="O418" s="87"/>
      <c r="P418" s="208">
        <f>O418*H418</f>
        <v>0</v>
      </c>
      <c r="Q418" s="208">
        <v>0.023300000000000001</v>
      </c>
      <c r="R418" s="208">
        <f>Q418*H418</f>
        <v>0.011067500000000001</v>
      </c>
      <c r="S418" s="208">
        <v>0</v>
      </c>
      <c r="T418" s="209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0" t="s">
        <v>285</v>
      </c>
      <c r="AT418" s="210" t="s">
        <v>131</v>
      </c>
      <c r="AU418" s="210" t="s">
        <v>82</v>
      </c>
      <c r="AY418" s="20" t="s">
        <v>130</v>
      </c>
      <c r="BE418" s="211">
        <f>IF(N418="základní",J418,0)</f>
        <v>0</v>
      </c>
      <c r="BF418" s="211">
        <f>IF(N418="snížená",J418,0)</f>
        <v>0</v>
      </c>
      <c r="BG418" s="211">
        <f>IF(N418="zákl. přenesená",J418,0)</f>
        <v>0</v>
      </c>
      <c r="BH418" s="211">
        <f>IF(N418="sníž. přenesená",J418,0)</f>
        <v>0</v>
      </c>
      <c r="BI418" s="211">
        <f>IF(N418="nulová",J418,0)</f>
        <v>0</v>
      </c>
      <c r="BJ418" s="20" t="s">
        <v>80</v>
      </c>
      <c r="BK418" s="211">
        <f>ROUND(I418*H418,2)</f>
        <v>0</v>
      </c>
      <c r="BL418" s="20" t="s">
        <v>285</v>
      </c>
      <c r="BM418" s="210" t="s">
        <v>1298</v>
      </c>
    </row>
    <row r="419" s="2" customFormat="1">
      <c r="A419" s="41"/>
      <c r="B419" s="42"/>
      <c r="C419" s="43"/>
      <c r="D419" s="225" t="s">
        <v>202</v>
      </c>
      <c r="E419" s="43"/>
      <c r="F419" s="226" t="s">
        <v>601</v>
      </c>
      <c r="G419" s="43"/>
      <c r="H419" s="43"/>
      <c r="I419" s="227"/>
      <c r="J419" s="43"/>
      <c r="K419" s="43"/>
      <c r="L419" s="47"/>
      <c r="M419" s="228"/>
      <c r="N419" s="229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202</v>
      </c>
      <c r="AU419" s="20" t="s">
        <v>82</v>
      </c>
    </row>
    <row r="420" s="14" customFormat="1">
      <c r="A420" s="14"/>
      <c r="B420" s="241"/>
      <c r="C420" s="242"/>
      <c r="D420" s="232" t="s">
        <v>208</v>
      </c>
      <c r="E420" s="243" t="s">
        <v>19</v>
      </c>
      <c r="F420" s="244" t="s">
        <v>1299</v>
      </c>
      <c r="G420" s="242"/>
      <c r="H420" s="245">
        <v>0.47499999999999998</v>
      </c>
      <c r="I420" s="246"/>
      <c r="J420" s="242"/>
      <c r="K420" s="242"/>
      <c r="L420" s="247"/>
      <c r="M420" s="248"/>
      <c r="N420" s="249"/>
      <c r="O420" s="249"/>
      <c r="P420" s="249"/>
      <c r="Q420" s="249"/>
      <c r="R420" s="249"/>
      <c r="S420" s="249"/>
      <c r="T420" s="25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1" t="s">
        <v>208</v>
      </c>
      <c r="AU420" s="251" t="s">
        <v>82</v>
      </c>
      <c r="AV420" s="14" t="s">
        <v>82</v>
      </c>
      <c r="AW420" s="14" t="s">
        <v>33</v>
      </c>
      <c r="AX420" s="14" t="s">
        <v>72</v>
      </c>
      <c r="AY420" s="251" t="s">
        <v>130</v>
      </c>
    </row>
    <row r="421" s="15" customFormat="1">
      <c r="A421" s="15"/>
      <c r="B421" s="252"/>
      <c r="C421" s="253"/>
      <c r="D421" s="232" t="s">
        <v>208</v>
      </c>
      <c r="E421" s="254" t="s">
        <v>19</v>
      </c>
      <c r="F421" s="255" t="s">
        <v>212</v>
      </c>
      <c r="G421" s="253"/>
      <c r="H421" s="256">
        <v>0.47499999999999998</v>
      </c>
      <c r="I421" s="257"/>
      <c r="J421" s="253"/>
      <c r="K421" s="253"/>
      <c r="L421" s="258"/>
      <c r="M421" s="259"/>
      <c r="N421" s="260"/>
      <c r="O421" s="260"/>
      <c r="P421" s="260"/>
      <c r="Q421" s="260"/>
      <c r="R421" s="260"/>
      <c r="S421" s="260"/>
      <c r="T421" s="261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2" t="s">
        <v>208</v>
      </c>
      <c r="AU421" s="262" t="s">
        <v>82</v>
      </c>
      <c r="AV421" s="15" t="s">
        <v>144</v>
      </c>
      <c r="AW421" s="15" t="s">
        <v>33</v>
      </c>
      <c r="AX421" s="15" t="s">
        <v>80</v>
      </c>
      <c r="AY421" s="262" t="s">
        <v>130</v>
      </c>
    </row>
    <row r="422" s="2" customFormat="1" ht="24.15" customHeight="1">
      <c r="A422" s="41"/>
      <c r="B422" s="42"/>
      <c r="C422" s="199" t="s">
        <v>615</v>
      </c>
      <c r="D422" s="199" t="s">
        <v>131</v>
      </c>
      <c r="E422" s="200" t="s">
        <v>824</v>
      </c>
      <c r="F422" s="201" t="s">
        <v>825</v>
      </c>
      <c r="G422" s="202" t="s">
        <v>443</v>
      </c>
      <c r="H422" s="284"/>
      <c r="I422" s="204"/>
      <c r="J422" s="205">
        <f>ROUND(I422*H422,2)</f>
        <v>0</v>
      </c>
      <c r="K422" s="201" t="s">
        <v>200</v>
      </c>
      <c r="L422" s="47"/>
      <c r="M422" s="206" t="s">
        <v>19</v>
      </c>
      <c r="N422" s="207" t="s">
        <v>43</v>
      </c>
      <c r="O422" s="87"/>
      <c r="P422" s="208">
        <f>O422*H422</f>
        <v>0</v>
      </c>
      <c r="Q422" s="208">
        <v>0</v>
      </c>
      <c r="R422" s="208">
        <f>Q422*H422</f>
        <v>0</v>
      </c>
      <c r="S422" s="208">
        <v>0</v>
      </c>
      <c r="T422" s="209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0" t="s">
        <v>285</v>
      </c>
      <c r="AT422" s="210" t="s">
        <v>131</v>
      </c>
      <c r="AU422" s="210" t="s">
        <v>82</v>
      </c>
      <c r="AY422" s="20" t="s">
        <v>130</v>
      </c>
      <c r="BE422" s="211">
        <f>IF(N422="základní",J422,0)</f>
        <v>0</v>
      </c>
      <c r="BF422" s="211">
        <f>IF(N422="snížená",J422,0)</f>
        <v>0</v>
      </c>
      <c r="BG422" s="211">
        <f>IF(N422="zákl. přenesená",J422,0)</f>
        <v>0</v>
      </c>
      <c r="BH422" s="211">
        <f>IF(N422="sníž. přenesená",J422,0)</f>
        <v>0</v>
      </c>
      <c r="BI422" s="211">
        <f>IF(N422="nulová",J422,0)</f>
        <v>0</v>
      </c>
      <c r="BJ422" s="20" t="s">
        <v>80</v>
      </c>
      <c r="BK422" s="211">
        <f>ROUND(I422*H422,2)</f>
        <v>0</v>
      </c>
      <c r="BL422" s="20" t="s">
        <v>285</v>
      </c>
      <c r="BM422" s="210" t="s">
        <v>1300</v>
      </c>
    </row>
    <row r="423" s="2" customFormat="1">
      <c r="A423" s="41"/>
      <c r="B423" s="42"/>
      <c r="C423" s="43"/>
      <c r="D423" s="225" t="s">
        <v>202</v>
      </c>
      <c r="E423" s="43"/>
      <c r="F423" s="226" t="s">
        <v>827</v>
      </c>
      <c r="G423" s="43"/>
      <c r="H423" s="43"/>
      <c r="I423" s="227"/>
      <c r="J423" s="43"/>
      <c r="K423" s="43"/>
      <c r="L423" s="47"/>
      <c r="M423" s="228"/>
      <c r="N423" s="229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202</v>
      </c>
      <c r="AU423" s="20" t="s">
        <v>82</v>
      </c>
    </row>
    <row r="424" s="11" customFormat="1" ht="22.8" customHeight="1">
      <c r="A424" s="11"/>
      <c r="B424" s="185"/>
      <c r="C424" s="186"/>
      <c r="D424" s="187" t="s">
        <v>71</v>
      </c>
      <c r="E424" s="223" t="s">
        <v>608</v>
      </c>
      <c r="F424" s="223" t="s">
        <v>609</v>
      </c>
      <c r="G424" s="186"/>
      <c r="H424" s="186"/>
      <c r="I424" s="189"/>
      <c r="J424" s="224">
        <f>BK424</f>
        <v>0</v>
      </c>
      <c r="K424" s="186"/>
      <c r="L424" s="191"/>
      <c r="M424" s="192"/>
      <c r="N424" s="193"/>
      <c r="O424" s="193"/>
      <c r="P424" s="194">
        <f>SUM(P425:P434)</f>
        <v>0</v>
      </c>
      <c r="Q424" s="193"/>
      <c r="R424" s="194">
        <f>SUM(R425:R434)</f>
        <v>0.033674200000000001</v>
      </c>
      <c r="S424" s="193"/>
      <c r="T424" s="195">
        <f>SUM(T425:T434)</f>
        <v>0.047998300000000001</v>
      </c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R424" s="196" t="s">
        <v>82</v>
      </c>
      <c r="AT424" s="197" t="s">
        <v>71</v>
      </c>
      <c r="AU424" s="197" t="s">
        <v>80</v>
      </c>
      <c r="AY424" s="196" t="s">
        <v>130</v>
      </c>
      <c r="BK424" s="198">
        <f>SUM(BK425:BK434)</f>
        <v>0</v>
      </c>
    </row>
    <row r="425" s="2" customFormat="1" ht="16.5" customHeight="1">
      <c r="A425" s="41"/>
      <c r="B425" s="42"/>
      <c r="C425" s="199" t="s">
        <v>620</v>
      </c>
      <c r="D425" s="199" t="s">
        <v>131</v>
      </c>
      <c r="E425" s="200" t="s">
        <v>621</v>
      </c>
      <c r="F425" s="201" t="s">
        <v>622</v>
      </c>
      <c r="G425" s="202" t="s">
        <v>328</v>
      </c>
      <c r="H425" s="203">
        <v>25.129999999999999</v>
      </c>
      <c r="I425" s="204"/>
      <c r="J425" s="205">
        <f>ROUND(I425*H425,2)</f>
        <v>0</v>
      </c>
      <c r="K425" s="201" t="s">
        <v>200</v>
      </c>
      <c r="L425" s="47"/>
      <c r="M425" s="206" t="s">
        <v>19</v>
      </c>
      <c r="N425" s="207" t="s">
        <v>43</v>
      </c>
      <c r="O425" s="87"/>
      <c r="P425" s="208">
        <f>O425*H425</f>
        <v>0</v>
      </c>
      <c r="Q425" s="208">
        <v>0</v>
      </c>
      <c r="R425" s="208">
        <f>Q425*H425</f>
        <v>0</v>
      </c>
      <c r="S425" s="208">
        <v>0.00191</v>
      </c>
      <c r="T425" s="209">
        <f>S425*H425</f>
        <v>0.047998300000000001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0" t="s">
        <v>285</v>
      </c>
      <c r="AT425" s="210" t="s">
        <v>131</v>
      </c>
      <c r="AU425" s="210" t="s">
        <v>82</v>
      </c>
      <c r="AY425" s="20" t="s">
        <v>130</v>
      </c>
      <c r="BE425" s="211">
        <f>IF(N425="základní",J425,0)</f>
        <v>0</v>
      </c>
      <c r="BF425" s="211">
        <f>IF(N425="snížená",J425,0)</f>
        <v>0</v>
      </c>
      <c r="BG425" s="211">
        <f>IF(N425="zákl. přenesená",J425,0)</f>
        <v>0</v>
      </c>
      <c r="BH425" s="211">
        <f>IF(N425="sníž. přenesená",J425,0)</f>
        <v>0</v>
      </c>
      <c r="BI425" s="211">
        <f>IF(N425="nulová",J425,0)</f>
        <v>0</v>
      </c>
      <c r="BJ425" s="20" t="s">
        <v>80</v>
      </c>
      <c r="BK425" s="211">
        <f>ROUND(I425*H425,2)</f>
        <v>0</v>
      </c>
      <c r="BL425" s="20" t="s">
        <v>285</v>
      </c>
      <c r="BM425" s="210" t="s">
        <v>1301</v>
      </c>
    </row>
    <row r="426" s="2" customFormat="1">
      <c r="A426" s="41"/>
      <c r="B426" s="42"/>
      <c r="C426" s="43"/>
      <c r="D426" s="225" t="s">
        <v>202</v>
      </c>
      <c r="E426" s="43"/>
      <c r="F426" s="226" t="s">
        <v>624</v>
      </c>
      <c r="G426" s="43"/>
      <c r="H426" s="43"/>
      <c r="I426" s="227"/>
      <c r="J426" s="43"/>
      <c r="K426" s="43"/>
      <c r="L426" s="47"/>
      <c r="M426" s="228"/>
      <c r="N426" s="229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202</v>
      </c>
      <c r="AU426" s="20" t="s">
        <v>82</v>
      </c>
    </row>
    <row r="427" s="14" customFormat="1">
      <c r="A427" s="14"/>
      <c r="B427" s="241"/>
      <c r="C427" s="242"/>
      <c r="D427" s="232" t="s">
        <v>208</v>
      </c>
      <c r="E427" s="243" t="s">
        <v>19</v>
      </c>
      <c r="F427" s="244" t="s">
        <v>1302</v>
      </c>
      <c r="G427" s="242"/>
      <c r="H427" s="245">
        <v>25.129999999999999</v>
      </c>
      <c r="I427" s="246"/>
      <c r="J427" s="242"/>
      <c r="K427" s="242"/>
      <c r="L427" s="247"/>
      <c r="M427" s="248"/>
      <c r="N427" s="249"/>
      <c r="O427" s="249"/>
      <c r="P427" s="249"/>
      <c r="Q427" s="249"/>
      <c r="R427" s="249"/>
      <c r="S427" s="249"/>
      <c r="T427" s="250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1" t="s">
        <v>208</v>
      </c>
      <c r="AU427" s="251" t="s">
        <v>82</v>
      </c>
      <c r="AV427" s="14" t="s">
        <v>82</v>
      </c>
      <c r="AW427" s="14" t="s">
        <v>33</v>
      </c>
      <c r="AX427" s="14" t="s">
        <v>72</v>
      </c>
      <c r="AY427" s="251" t="s">
        <v>130</v>
      </c>
    </row>
    <row r="428" s="15" customFormat="1">
      <c r="A428" s="15"/>
      <c r="B428" s="252"/>
      <c r="C428" s="253"/>
      <c r="D428" s="232" t="s">
        <v>208</v>
      </c>
      <c r="E428" s="254" t="s">
        <v>19</v>
      </c>
      <c r="F428" s="255" t="s">
        <v>212</v>
      </c>
      <c r="G428" s="253"/>
      <c r="H428" s="256">
        <v>25.129999999999999</v>
      </c>
      <c r="I428" s="257"/>
      <c r="J428" s="253"/>
      <c r="K428" s="253"/>
      <c r="L428" s="258"/>
      <c r="M428" s="259"/>
      <c r="N428" s="260"/>
      <c r="O428" s="260"/>
      <c r="P428" s="260"/>
      <c r="Q428" s="260"/>
      <c r="R428" s="260"/>
      <c r="S428" s="260"/>
      <c r="T428" s="261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2" t="s">
        <v>208</v>
      </c>
      <c r="AU428" s="262" t="s">
        <v>82</v>
      </c>
      <c r="AV428" s="15" t="s">
        <v>144</v>
      </c>
      <c r="AW428" s="15" t="s">
        <v>33</v>
      </c>
      <c r="AX428" s="15" t="s">
        <v>80</v>
      </c>
      <c r="AY428" s="262" t="s">
        <v>130</v>
      </c>
    </row>
    <row r="429" s="2" customFormat="1" ht="16.5" customHeight="1">
      <c r="A429" s="41"/>
      <c r="B429" s="42"/>
      <c r="C429" s="199" t="s">
        <v>626</v>
      </c>
      <c r="D429" s="199" t="s">
        <v>131</v>
      </c>
      <c r="E429" s="200" t="s">
        <v>632</v>
      </c>
      <c r="F429" s="201" t="s">
        <v>633</v>
      </c>
      <c r="G429" s="202" t="s">
        <v>328</v>
      </c>
      <c r="H429" s="203">
        <v>25.129999999999999</v>
      </c>
      <c r="I429" s="204"/>
      <c r="J429" s="205">
        <f>ROUND(I429*H429,2)</f>
        <v>0</v>
      </c>
      <c r="K429" s="201" t="s">
        <v>200</v>
      </c>
      <c r="L429" s="47"/>
      <c r="M429" s="206" t="s">
        <v>19</v>
      </c>
      <c r="N429" s="207" t="s">
        <v>43</v>
      </c>
      <c r="O429" s="87"/>
      <c r="P429" s="208">
        <f>O429*H429</f>
        <v>0</v>
      </c>
      <c r="Q429" s="208">
        <v>0.0013400000000000001</v>
      </c>
      <c r="R429" s="208">
        <f>Q429*H429</f>
        <v>0.033674200000000001</v>
      </c>
      <c r="S429" s="208">
        <v>0</v>
      </c>
      <c r="T429" s="209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10" t="s">
        <v>285</v>
      </c>
      <c r="AT429" s="210" t="s">
        <v>131</v>
      </c>
      <c r="AU429" s="210" t="s">
        <v>82</v>
      </c>
      <c r="AY429" s="20" t="s">
        <v>130</v>
      </c>
      <c r="BE429" s="211">
        <f>IF(N429="základní",J429,0)</f>
        <v>0</v>
      </c>
      <c r="BF429" s="211">
        <f>IF(N429="snížená",J429,0)</f>
        <v>0</v>
      </c>
      <c r="BG429" s="211">
        <f>IF(N429="zákl. přenesená",J429,0)</f>
        <v>0</v>
      </c>
      <c r="BH429" s="211">
        <f>IF(N429="sníž. přenesená",J429,0)</f>
        <v>0</v>
      </c>
      <c r="BI429" s="211">
        <f>IF(N429="nulová",J429,0)</f>
        <v>0</v>
      </c>
      <c r="BJ429" s="20" t="s">
        <v>80</v>
      </c>
      <c r="BK429" s="211">
        <f>ROUND(I429*H429,2)</f>
        <v>0</v>
      </c>
      <c r="BL429" s="20" t="s">
        <v>285</v>
      </c>
      <c r="BM429" s="210" t="s">
        <v>1303</v>
      </c>
    </row>
    <row r="430" s="2" customFormat="1">
      <c r="A430" s="41"/>
      <c r="B430" s="42"/>
      <c r="C430" s="43"/>
      <c r="D430" s="225" t="s">
        <v>202</v>
      </c>
      <c r="E430" s="43"/>
      <c r="F430" s="226" t="s">
        <v>635</v>
      </c>
      <c r="G430" s="43"/>
      <c r="H430" s="43"/>
      <c r="I430" s="227"/>
      <c r="J430" s="43"/>
      <c r="K430" s="43"/>
      <c r="L430" s="47"/>
      <c r="M430" s="228"/>
      <c r="N430" s="229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202</v>
      </c>
      <c r="AU430" s="20" t="s">
        <v>82</v>
      </c>
    </row>
    <row r="431" s="14" customFormat="1">
      <c r="A431" s="14"/>
      <c r="B431" s="241"/>
      <c r="C431" s="242"/>
      <c r="D431" s="232" t="s">
        <v>208</v>
      </c>
      <c r="E431" s="243" t="s">
        <v>19</v>
      </c>
      <c r="F431" s="244" t="s">
        <v>1304</v>
      </c>
      <c r="G431" s="242"/>
      <c r="H431" s="245">
        <v>25.129999999999999</v>
      </c>
      <c r="I431" s="246"/>
      <c r="J431" s="242"/>
      <c r="K431" s="242"/>
      <c r="L431" s="247"/>
      <c r="M431" s="248"/>
      <c r="N431" s="249"/>
      <c r="O431" s="249"/>
      <c r="P431" s="249"/>
      <c r="Q431" s="249"/>
      <c r="R431" s="249"/>
      <c r="S431" s="249"/>
      <c r="T431" s="250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1" t="s">
        <v>208</v>
      </c>
      <c r="AU431" s="251" t="s">
        <v>82</v>
      </c>
      <c r="AV431" s="14" t="s">
        <v>82</v>
      </c>
      <c r="AW431" s="14" t="s">
        <v>33</v>
      </c>
      <c r="AX431" s="14" t="s">
        <v>72</v>
      </c>
      <c r="AY431" s="251" t="s">
        <v>130</v>
      </c>
    </row>
    <row r="432" s="15" customFormat="1">
      <c r="A432" s="15"/>
      <c r="B432" s="252"/>
      <c r="C432" s="253"/>
      <c r="D432" s="232" t="s">
        <v>208</v>
      </c>
      <c r="E432" s="254" t="s">
        <v>19</v>
      </c>
      <c r="F432" s="255" t="s">
        <v>212</v>
      </c>
      <c r="G432" s="253"/>
      <c r="H432" s="256">
        <v>25.129999999999999</v>
      </c>
      <c r="I432" s="257"/>
      <c r="J432" s="253"/>
      <c r="K432" s="253"/>
      <c r="L432" s="258"/>
      <c r="M432" s="259"/>
      <c r="N432" s="260"/>
      <c r="O432" s="260"/>
      <c r="P432" s="260"/>
      <c r="Q432" s="260"/>
      <c r="R432" s="260"/>
      <c r="S432" s="260"/>
      <c r="T432" s="261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2" t="s">
        <v>208</v>
      </c>
      <c r="AU432" s="262" t="s">
        <v>82</v>
      </c>
      <c r="AV432" s="15" t="s">
        <v>144</v>
      </c>
      <c r="AW432" s="15" t="s">
        <v>33</v>
      </c>
      <c r="AX432" s="15" t="s">
        <v>80</v>
      </c>
      <c r="AY432" s="262" t="s">
        <v>130</v>
      </c>
    </row>
    <row r="433" s="2" customFormat="1" ht="24.15" customHeight="1">
      <c r="A433" s="41"/>
      <c r="B433" s="42"/>
      <c r="C433" s="199" t="s">
        <v>631</v>
      </c>
      <c r="D433" s="199" t="s">
        <v>131</v>
      </c>
      <c r="E433" s="200" t="s">
        <v>839</v>
      </c>
      <c r="F433" s="201" t="s">
        <v>840</v>
      </c>
      <c r="G433" s="202" t="s">
        <v>443</v>
      </c>
      <c r="H433" s="284"/>
      <c r="I433" s="204"/>
      <c r="J433" s="205">
        <f>ROUND(I433*H433,2)</f>
        <v>0</v>
      </c>
      <c r="K433" s="201" t="s">
        <v>200</v>
      </c>
      <c r="L433" s="47"/>
      <c r="M433" s="206" t="s">
        <v>19</v>
      </c>
      <c r="N433" s="207" t="s">
        <v>43</v>
      </c>
      <c r="O433" s="87"/>
      <c r="P433" s="208">
        <f>O433*H433</f>
        <v>0</v>
      </c>
      <c r="Q433" s="208">
        <v>0</v>
      </c>
      <c r="R433" s="208">
        <f>Q433*H433</f>
        <v>0</v>
      </c>
      <c r="S433" s="208">
        <v>0</v>
      </c>
      <c r="T433" s="209">
        <f>S433*H433</f>
        <v>0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10" t="s">
        <v>285</v>
      </c>
      <c r="AT433" s="210" t="s">
        <v>131</v>
      </c>
      <c r="AU433" s="210" t="s">
        <v>82</v>
      </c>
      <c r="AY433" s="20" t="s">
        <v>130</v>
      </c>
      <c r="BE433" s="211">
        <f>IF(N433="základní",J433,0)</f>
        <v>0</v>
      </c>
      <c r="BF433" s="211">
        <f>IF(N433="snížená",J433,0)</f>
        <v>0</v>
      </c>
      <c r="BG433" s="211">
        <f>IF(N433="zákl. přenesená",J433,0)</f>
        <v>0</v>
      </c>
      <c r="BH433" s="211">
        <f>IF(N433="sníž. přenesená",J433,0)</f>
        <v>0</v>
      </c>
      <c r="BI433" s="211">
        <f>IF(N433="nulová",J433,0)</f>
        <v>0</v>
      </c>
      <c r="BJ433" s="20" t="s">
        <v>80</v>
      </c>
      <c r="BK433" s="211">
        <f>ROUND(I433*H433,2)</f>
        <v>0</v>
      </c>
      <c r="BL433" s="20" t="s">
        <v>285</v>
      </c>
      <c r="BM433" s="210" t="s">
        <v>1305</v>
      </c>
    </row>
    <row r="434" s="2" customFormat="1">
      <c r="A434" s="41"/>
      <c r="B434" s="42"/>
      <c r="C434" s="43"/>
      <c r="D434" s="225" t="s">
        <v>202</v>
      </c>
      <c r="E434" s="43"/>
      <c r="F434" s="226" t="s">
        <v>842</v>
      </c>
      <c r="G434" s="43"/>
      <c r="H434" s="43"/>
      <c r="I434" s="227"/>
      <c r="J434" s="43"/>
      <c r="K434" s="43"/>
      <c r="L434" s="47"/>
      <c r="M434" s="285"/>
      <c r="N434" s="286"/>
      <c r="O434" s="214"/>
      <c r="P434" s="214"/>
      <c r="Q434" s="214"/>
      <c r="R434" s="214"/>
      <c r="S434" s="214"/>
      <c r="T434" s="287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202</v>
      </c>
      <c r="AU434" s="20" t="s">
        <v>82</v>
      </c>
    </row>
    <row r="435" s="2" customFormat="1" ht="6.96" customHeight="1">
      <c r="A435" s="41"/>
      <c r="B435" s="62"/>
      <c r="C435" s="63"/>
      <c r="D435" s="63"/>
      <c r="E435" s="63"/>
      <c r="F435" s="63"/>
      <c r="G435" s="63"/>
      <c r="H435" s="63"/>
      <c r="I435" s="63"/>
      <c r="J435" s="63"/>
      <c r="K435" s="63"/>
      <c r="L435" s="47"/>
      <c r="M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</sheetData>
  <sheetProtection sheet="1" autoFilter="0" formatColumns="0" formatRows="0" objects="1" scenarios="1" spinCount="100000" saltValue="VFuy16m5Z/iidVzC6HCFIF1nzXB0a3s5Whuv4PZOEPOL5v3s7JlBYvMueO0BtsRvdyBU2wRySz3dTHi/M/U0uA==" hashValue="GB9HZtXcX2H/hrDMMh9mW7z//stjP6c2aIbXGv9Bvj1OhUhkERP1ezmUtTlTfC0GLdLOM14kAJkGFSIHzkYfiA==" algorithmName="SHA-512" password="DAF8"/>
  <autoFilter ref="C93:K434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4_01/622151011"/>
    <hyperlink ref="F101" r:id="rId2" display="https://podminky.urs.cz/item/CS_URS_2024_01/622211021"/>
    <hyperlink ref="F114" r:id="rId3" display="https://podminky.urs.cz/item/CS_URS_2024_01/622521012"/>
    <hyperlink ref="F122" r:id="rId4" display="https://podminky.urs.cz/item/CS_URS_2024_01/941111111"/>
    <hyperlink ref="F127" r:id="rId5" display="https://podminky.urs.cz/item/CS_URS_2024_01/941111211"/>
    <hyperlink ref="F131" r:id="rId6" display="https://podminky.urs.cz/item/CS_URS_2024_01/941111811"/>
    <hyperlink ref="F137" r:id="rId7" display="https://podminky.urs.cz/item/CS_URS_2024_01/997013152"/>
    <hyperlink ref="F139" r:id="rId8" display="https://podminky.urs.cz/item/CS_URS_2024_01/997013501"/>
    <hyperlink ref="F141" r:id="rId9" display="https://podminky.urs.cz/item/CS_URS_2024_01/997013509"/>
    <hyperlink ref="F145" r:id="rId10" display="https://podminky.urs.cz/item/CS_URS_2024_01/997013631"/>
    <hyperlink ref="F148" r:id="rId11" display="https://podminky.urs.cz/item/CS_URS_2024_01/998011009"/>
    <hyperlink ref="F152" r:id="rId12" display="https://podminky.urs.cz/item/CS_URS_2024_01/712300841"/>
    <hyperlink ref="F157" r:id="rId13" display="https://podminky.urs.cz/item/CS_URS_2024_01/712300921"/>
    <hyperlink ref="F162" r:id="rId14" display="https://podminky.urs.cz/item/CS_URS_2024_01/712311101"/>
    <hyperlink ref="F173" r:id="rId15" display="https://podminky.urs.cz/item/CS_URS_2024_01/712341559"/>
    <hyperlink ref="F188" r:id="rId16" display="https://podminky.urs.cz/item/CS_URS_2024_01/712341715"/>
    <hyperlink ref="F198" r:id="rId17" display="https://podminky.urs.cz/item/CS_URS_2024_01/712363115"/>
    <hyperlink ref="F205" r:id="rId18" display="https://podminky.urs.cz/item/CS_URS_2024_01/712363352"/>
    <hyperlink ref="F212" r:id="rId19" display="https://podminky.urs.cz/item/CS_URS_2024_01/712363353"/>
    <hyperlink ref="F218" r:id="rId20" display="https://podminky.urs.cz/item/CS_URS_2024_01/712363384"/>
    <hyperlink ref="F224" r:id="rId21" display="https://podminky.urs.cz/item/CS_URS_2024_01/712363404"/>
    <hyperlink ref="F229" r:id="rId22" display="https://podminky.urs.cz/item/CS_URS_2024_01/712363405"/>
    <hyperlink ref="F235" r:id="rId23" display="https://podminky.urs.cz/item/CS_URS_2024_01/712363406"/>
    <hyperlink ref="F246" r:id="rId24" display="https://podminky.urs.cz/item/CS_URS_2024_01/712391172"/>
    <hyperlink ref="F257" r:id="rId25" display="https://podminky.urs.cz/item/CS_URS_2024_01/712741559"/>
    <hyperlink ref="F268" r:id="rId26" display="https://podminky.urs.cz/item/CS_URS_2024_01/712811101"/>
    <hyperlink ref="F274" r:id="rId27" display="https://podminky.urs.cz/item/CS_URS_2024_01/712831101"/>
    <hyperlink ref="F280" r:id="rId28" display="https://podminky.urs.cz/item/CS_URS_2024_01/712841559"/>
    <hyperlink ref="F286" r:id="rId29" display="https://podminky.urs.cz/item/CS_URS_2024_01/712861702"/>
    <hyperlink ref="F296" r:id="rId30" display="https://podminky.urs.cz/item/CS_URS_2024_01/998712212"/>
    <hyperlink ref="F299" r:id="rId31" display="https://podminky.urs.cz/item/CS_URS_2024_01/713131241"/>
    <hyperlink ref="F312" r:id="rId32" display="https://podminky.urs.cz/item/CS_URS_2024_01/713141135"/>
    <hyperlink ref="F318" r:id="rId33" display="https://podminky.urs.cz/item/CS_URS_2024_01/713141151"/>
    <hyperlink ref="F327" r:id="rId34" display="https://podminky.urs.cz/item/CS_URS_2024_01/713141223"/>
    <hyperlink ref="F329" r:id="rId35" display="https://podminky.urs.cz/item/CS_URS_2024_01/713141335"/>
    <hyperlink ref="F342" r:id="rId36" display="https://podminky.urs.cz/item/CS_URS_2024_01/713141371"/>
    <hyperlink ref="F355" r:id="rId37" display="https://podminky.urs.cz/item/CS_URS_2024_01/713141411"/>
    <hyperlink ref="F360" r:id="rId38" display="https://podminky.urs.cz/item/CS_URS_2024_01/998713202"/>
    <hyperlink ref="F363" r:id="rId39" display="https://podminky.urs.cz/item/CS_URS_2024_01/721210822"/>
    <hyperlink ref="F368" r:id="rId40" display="https://podminky.urs.cz/item/CS_URS_2024_01/721239114"/>
    <hyperlink ref="F387" r:id="rId41" display="https://podminky.urs.cz/item/CS_URS_2024_01/998721212"/>
    <hyperlink ref="F391" r:id="rId42" display="https://podminky.urs.cz/item/CS_URS_2024_01/741420011"/>
    <hyperlink ref="F401" r:id="rId43" display="https://podminky.urs.cz/item/CS_URS_2024_01/741421823"/>
    <hyperlink ref="F406" r:id="rId44" display="https://podminky.urs.cz/item/CS_URS_2024_01/998741212"/>
    <hyperlink ref="F409" r:id="rId45" display="https://podminky.urs.cz/item/CS_URS_2024_01/762341670"/>
    <hyperlink ref="F419" r:id="rId46" display="https://podminky.urs.cz/item/CS_URS_2024_01/762395000"/>
    <hyperlink ref="F423" r:id="rId47" display="https://podminky.urs.cz/item/CS_URS_2024_01/998762212"/>
    <hyperlink ref="F426" r:id="rId48" display="https://podminky.urs.cz/item/CS_URS_2024_01/764002841"/>
    <hyperlink ref="F430" r:id="rId49" display="https://podminky.urs.cz/item/CS_URS_2024_01/764212403"/>
    <hyperlink ref="F434" r:id="rId50" display="https://podminky.urs.cz/item/CS_URS_2024_01/998764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plochých střech ZŠ Aléská, Bílina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1306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31. 1. 2024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ROUND((SUM(BE94:BE470)),  2)</f>
        <v>0</v>
      </c>
      <c r="G33" s="41"/>
      <c r="H33" s="41"/>
      <c r="I33" s="151">
        <v>0.20999999999999999</v>
      </c>
      <c r="J33" s="150">
        <f>ROUND(((SUM(BE94:BE470))*I33),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ROUND((SUM(BF94:BF470)),  2)</f>
        <v>0</v>
      </c>
      <c r="G34" s="41"/>
      <c r="H34" s="41"/>
      <c r="I34" s="151">
        <v>0.12</v>
      </c>
      <c r="J34" s="150">
        <f>ROUND(((SUM(BF94:BF470))*I34),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ROUND((SUM(BG94:BG470)),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ROUND((SUM(BH94:BH470)),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ROUND((SUM(BI94:BI470)),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plochých střech ZŠ Aléská, Bílina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06 - Střecha D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31. 1. 2024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Bílina</v>
      </c>
      <c r="G54" s="43"/>
      <c r="H54" s="43"/>
      <c r="I54" s="35" t="s">
        <v>31</v>
      </c>
      <c r="J54" s="39" t="str">
        <f>E21</f>
        <v>DEKPROJEKT s.r.o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OTRUBA &amp; PARTNER,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111</v>
      </c>
      <c r="D57" s="165"/>
      <c r="E57" s="165"/>
      <c r="F57" s="165"/>
      <c r="G57" s="165"/>
      <c r="H57" s="165"/>
      <c r="I57" s="165"/>
      <c r="J57" s="166" t="s">
        <v>112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8"/>
      <c r="C60" s="169"/>
      <c r="D60" s="170" t="s">
        <v>177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7"/>
      <c r="C61" s="218"/>
      <c r="D61" s="219" t="s">
        <v>178</v>
      </c>
      <c r="E61" s="220"/>
      <c r="F61" s="220"/>
      <c r="G61" s="220"/>
      <c r="H61" s="220"/>
      <c r="I61" s="220"/>
      <c r="J61" s="221">
        <f>J96</f>
        <v>0</v>
      </c>
      <c r="K61" s="218"/>
      <c r="L61" s="22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17"/>
      <c r="C62" s="218"/>
      <c r="D62" s="219" t="s">
        <v>179</v>
      </c>
      <c r="E62" s="220"/>
      <c r="F62" s="220"/>
      <c r="G62" s="220"/>
      <c r="H62" s="220"/>
      <c r="I62" s="220"/>
      <c r="J62" s="221">
        <f>J97</f>
        <v>0</v>
      </c>
      <c r="K62" s="218"/>
      <c r="L62" s="22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7"/>
      <c r="C63" s="218"/>
      <c r="D63" s="219" t="s">
        <v>180</v>
      </c>
      <c r="E63" s="220"/>
      <c r="F63" s="220"/>
      <c r="G63" s="220"/>
      <c r="H63" s="220"/>
      <c r="I63" s="220"/>
      <c r="J63" s="221">
        <f>J119</f>
        <v>0</v>
      </c>
      <c r="K63" s="218"/>
      <c r="L63" s="2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4.88" customHeight="1">
      <c r="A64" s="12"/>
      <c r="B64" s="217"/>
      <c r="C64" s="218"/>
      <c r="D64" s="219" t="s">
        <v>181</v>
      </c>
      <c r="E64" s="220"/>
      <c r="F64" s="220"/>
      <c r="G64" s="220"/>
      <c r="H64" s="220"/>
      <c r="I64" s="220"/>
      <c r="J64" s="221">
        <f>J120</f>
        <v>0</v>
      </c>
      <c r="K64" s="218"/>
      <c r="L64" s="22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4.88" customHeight="1">
      <c r="A65" s="12"/>
      <c r="B65" s="217"/>
      <c r="C65" s="218"/>
      <c r="D65" s="219" t="s">
        <v>182</v>
      </c>
      <c r="E65" s="220"/>
      <c r="F65" s="220"/>
      <c r="G65" s="220"/>
      <c r="H65" s="220"/>
      <c r="I65" s="220"/>
      <c r="J65" s="221">
        <f>J141</f>
        <v>0</v>
      </c>
      <c r="K65" s="218"/>
      <c r="L65" s="22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7"/>
      <c r="C66" s="218"/>
      <c r="D66" s="219" t="s">
        <v>183</v>
      </c>
      <c r="E66" s="220"/>
      <c r="F66" s="220"/>
      <c r="G66" s="220"/>
      <c r="H66" s="220"/>
      <c r="I66" s="220"/>
      <c r="J66" s="221">
        <f>J144</f>
        <v>0</v>
      </c>
      <c r="K66" s="218"/>
      <c r="L66" s="22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7"/>
      <c r="C67" s="218"/>
      <c r="D67" s="219" t="s">
        <v>184</v>
      </c>
      <c r="E67" s="220"/>
      <c r="F67" s="220"/>
      <c r="G67" s="220"/>
      <c r="H67" s="220"/>
      <c r="I67" s="220"/>
      <c r="J67" s="221">
        <f>J155</f>
        <v>0</v>
      </c>
      <c r="K67" s="218"/>
      <c r="L67" s="22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8"/>
      <c r="C68" s="169"/>
      <c r="D68" s="170" t="s">
        <v>185</v>
      </c>
      <c r="E68" s="171"/>
      <c r="F68" s="171"/>
      <c r="G68" s="171"/>
      <c r="H68" s="171"/>
      <c r="I68" s="171"/>
      <c r="J68" s="172">
        <f>J158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7"/>
      <c r="C69" s="218"/>
      <c r="D69" s="219" t="s">
        <v>186</v>
      </c>
      <c r="E69" s="220"/>
      <c r="F69" s="220"/>
      <c r="G69" s="220"/>
      <c r="H69" s="220"/>
      <c r="I69" s="220"/>
      <c r="J69" s="221">
        <f>J159</f>
        <v>0</v>
      </c>
      <c r="K69" s="218"/>
      <c r="L69" s="22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7"/>
      <c r="C70" s="218"/>
      <c r="D70" s="219" t="s">
        <v>187</v>
      </c>
      <c r="E70" s="220"/>
      <c r="F70" s="220"/>
      <c r="G70" s="220"/>
      <c r="H70" s="220"/>
      <c r="I70" s="220"/>
      <c r="J70" s="221">
        <f>J317</f>
        <v>0</v>
      </c>
      <c r="K70" s="218"/>
      <c r="L70" s="22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17"/>
      <c r="C71" s="218"/>
      <c r="D71" s="219" t="s">
        <v>188</v>
      </c>
      <c r="E71" s="220"/>
      <c r="F71" s="220"/>
      <c r="G71" s="220"/>
      <c r="H71" s="220"/>
      <c r="I71" s="220"/>
      <c r="J71" s="221">
        <f>J392</f>
        <v>0</v>
      </c>
      <c r="K71" s="218"/>
      <c r="L71" s="22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17"/>
      <c r="C72" s="218"/>
      <c r="D72" s="219" t="s">
        <v>189</v>
      </c>
      <c r="E72" s="220"/>
      <c r="F72" s="220"/>
      <c r="G72" s="220"/>
      <c r="H72" s="220"/>
      <c r="I72" s="220"/>
      <c r="J72" s="221">
        <f>J419</f>
        <v>0</v>
      </c>
      <c r="K72" s="218"/>
      <c r="L72" s="22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12" customFormat="1" ht="19.92" customHeight="1">
      <c r="A73" s="12"/>
      <c r="B73" s="217"/>
      <c r="C73" s="218"/>
      <c r="D73" s="219" t="s">
        <v>190</v>
      </c>
      <c r="E73" s="220"/>
      <c r="F73" s="220"/>
      <c r="G73" s="220"/>
      <c r="H73" s="220"/>
      <c r="I73" s="220"/>
      <c r="J73" s="221">
        <f>J438</f>
        <v>0</v>
      </c>
      <c r="K73" s="218"/>
      <c r="L73" s="22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="12" customFormat="1" ht="19.92" customHeight="1">
      <c r="A74" s="12"/>
      <c r="B74" s="217"/>
      <c r="C74" s="218"/>
      <c r="D74" s="219" t="s">
        <v>191</v>
      </c>
      <c r="E74" s="220"/>
      <c r="F74" s="220"/>
      <c r="G74" s="220"/>
      <c r="H74" s="220"/>
      <c r="I74" s="220"/>
      <c r="J74" s="221">
        <f>J456</f>
        <v>0</v>
      </c>
      <c r="K74" s="218"/>
      <c r="L74" s="22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115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Rekonstrukce plochých střech ZŠ Aléská, Bílina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108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 06 - Střecha D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 xml:space="preserve"> </v>
      </c>
      <c r="G88" s="43"/>
      <c r="H88" s="43"/>
      <c r="I88" s="35" t="s">
        <v>23</v>
      </c>
      <c r="J88" s="75" t="str">
        <f>IF(J12="","",J12)</f>
        <v>31. 1. 2024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Město Bílina</v>
      </c>
      <c r="G90" s="43"/>
      <c r="H90" s="43"/>
      <c r="I90" s="35" t="s">
        <v>31</v>
      </c>
      <c r="J90" s="39" t="str">
        <f>E21</f>
        <v>DEKPROJEKT s.r.o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5" t="s">
        <v>29</v>
      </c>
      <c r="D91" s="43"/>
      <c r="E91" s="43"/>
      <c r="F91" s="30" t="str">
        <f>IF(E18="","",E18)</f>
        <v>Vyplň údaj</v>
      </c>
      <c r="G91" s="43"/>
      <c r="H91" s="43"/>
      <c r="I91" s="35" t="s">
        <v>34</v>
      </c>
      <c r="J91" s="39" t="str">
        <f>E24</f>
        <v>OTRUBA &amp; PARTNER, s.r.o.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0" customFormat="1" ht="29.28" customHeight="1">
      <c r="A93" s="174"/>
      <c r="B93" s="175"/>
      <c r="C93" s="176" t="s">
        <v>116</v>
      </c>
      <c r="D93" s="177" t="s">
        <v>57</v>
      </c>
      <c r="E93" s="177" t="s">
        <v>53</v>
      </c>
      <c r="F93" s="177" t="s">
        <v>54</v>
      </c>
      <c r="G93" s="177" t="s">
        <v>117</v>
      </c>
      <c r="H93" s="177" t="s">
        <v>118</v>
      </c>
      <c r="I93" s="177" t="s">
        <v>119</v>
      </c>
      <c r="J93" s="177" t="s">
        <v>112</v>
      </c>
      <c r="K93" s="178" t="s">
        <v>120</v>
      </c>
      <c r="L93" s="179"/>
      <c r="M93" s="95" t="s">
        <v>19</v>
      </c>
      <c r="N93" s="96" t="s">
        <v>42</v>
      </c>
      <c r="O93" s="96" t="s">
        <v>121</v>
      </c>
      <c r="P93" s="96" t="s">
        <v>122</v>
      </c>
      <c r="Q93" s="96" t="s">
        <v>123</v>
      </c>
      <c r="R93" s="96" t="s">
        <v>124</v>
      </c>
      <c r="S93" s="96" t="s">
        <v>125</v>
      </c>
      <c r="T93" s="97" t="s">
        <v>126</v>
      </c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="2" customFormat="1" ht="22.8" customHeight="1">
      <c r="A94" s="41"/>
      <c r="B94" s="42"/>
      <c r="C94" s="102" t="s">
        <v>127</v>
      </c>
      <c r="D94" s="43"/>
      <c r="E94" s="43"/>
      <c r="F94" s="43"/>
      <c r="G94" s="43"/>
      <c r="H94" s="43"/>
      <c r="I94" s="43"/>
      <c r="J94" s="180">
        <f>BK94</f>
        <v>0</v>
      </c>
      <c r="K94" s="43"/>
      <c r="L94" s="47"/>
      <c r="M94" s="98"/>
      <c r="N94" s="181"/>
      <c r="O94" s="99"/>
      <c r="P94" s="182">
        <f>P95+P158</f>
        <v>0</v>
      </c>
      <c r="Q94" s="99"/>
      <c r="R94" s="182">
        <f>R95+R158</f>
        <v>16.119344829999999</v>
      </c>
      <c r="S94" s="99"/>
      <c r="T94" s="183">
        <f>T95+T158</f>
        <v>0.93136019999999997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113</v>
      </c>
      <c r="BK94" s="184">
        <f>BK95+BK158</f>
        <v>0</v>
      </c>
    </row>
    <row r="95" s="11" customFormat="1" ht="25.92" customHeight="1">
      <c r="A95" s="11"/>
      <c r="B95" s="185"/>
      <c r="C95" s="186"/>
      <c r="D95" s="187" t="s">
        <v>71</v>
      </c>
      <c r="E95" s="188" t="s">
        <v>192</v>
      </c>
      <c r="F95" s="188" t="s">
        <v>193</v>
      </c>
      <c r="G95" s="186"/>
      <c r="H95" s="186"/>
      <c r="I95" s="189"/>
      <c r="J95" s="190">
        <f>BK95</f>
        <v>0</v>
      </c>
      <c r="K95" s="186"/>
      <c r="L95" s="191"/>
      <c r="M95" s="192"/>
      <c r="N95" s="193"/>
      <c r="O95" s="193"/>
      <c r="P95" s="194">
        <f>P96+P119+P144+P155</f>
        <v>0</v>
      </c>
      <c r="Q95" s="193"/>
      <c r="R95" s="194">
        <f>R96+R119+R144+R155</f>
        <v>0.15501734</v>
      </c>
      <c r="S95" s="193"/>
      <c r="T95" s="195">
        <f>T96+T119+T144+T155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6" t="s">
        <v>80</v>
      </c>
      <c r="AT95" s="197" t="s">
        <v>71</v>
      </c>
      <c r="AU95" s="197" t="s">
        <v>72</v>
      </c>
      <c r="AY95" s="196" t="s">
        <v>130</v>
      </c>
      <c r="BK95" s="198">
        <f>BK96+BK119+BK144+BK155</f>
        <v>0</v>
      </c>
    </row>
    <row r="96" s="11" customFormat="1" ht="22.8" customHeight="1">
      <c r="A96" s="11"/>
      <c r="B96" s="185"/>
      <c r="C96" s="186"/>
      <c r="D96" s="187" t="s">
        <v>71</v>
      </c>
      <c r="E96" s="223" t="s">
        <v>151</v>
      </c>
      <c r="F96" s="223" t="s">
        <v>194</v>
      </c>
      <c r="G96" s="186"/>
      <c r="H96" s="186"/>
      <c r="I96" s="189"/>
      <c r="J96" s="224">
        <f>BK96</f>
        <v>0</v>
      </c>
      <c r="K96" s="186"/>
      <c r="L96" s="191"/>
      <c r="M96" s="192"/>
      <c r="N96" s="193"/>
      <c r="O96" s="193"/>
      <c r="P96" s="194">
        <f>P97</f>
        <v>0</v>
      </c>
      <c r="Q96" s="193"/>
      <c r="R96" s="194">
        <f>R97</f>
        <v>0.15501734</v>
      </c>
      <c r="S96" s="193"/>
      <c r="T96" s="195">
        <f>T97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96" t="s">
        <v>80</v>
      </c>
      <c r="AT96" s="197" t="s">
        <v>71</v>
      </c>
      <c r="AU96" s="197" t="s">
        <v>80</v>
      </c>
      <c r="AY96" s="196" t="s">
        <v>130</v>
      </c>
      <c r="BK96" s="198">
        <f>BK97</f>
        <v>0</v>
      </c>
    </row>
    <row r="97" s="11" customFormat="1" ht="20.88" customHeight="1">
      <c r="A97" s="11"/>
      <c r="B97" s="185"/>
      <c r="C97" s="186"/>
      <c r="D97" s="187" t="s">
        <v>71</v>
      </c>
      <c r="E97" s="223" t="s">
        <v>195</v>
      </c>
      <c r="F97" s="223" t="s">
        <v>196</v>
      </c>
      <c r="G97" s="186"/>
      <c r="H97" s="186"/>
      <c r="I97" s="189"/>
      <c r="J97" s="224">
        <f>BK97</f>
        <v>0</v>
      </c>
      <c r="K97" s="186"/>
      <c r="L97" s="191"/>
      <c r="M97" s="192"/>
      <c r="N97" s="193"/>
      <c r="O97" s="193"/>
      <c r="P97" s="194">
        <f>SUM(P98:P118)</f>
        <v>0</v>
      </c>
      <c r="Q97" s="193"/>
      <c r="R97" s="194">
        <f>SUM(R98:R118)</f>
        <v>0.15501734</v>
      </c>
      <c r="S97" s="193"/>
      <c r="T97" s="195">
        <f>SUM(T98:T118)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6" t="s">
        <v>80</v>
      </c>
      <c r="AT97" s="197" t="s">
        <v>71</v>
      </c>
      <c r="AU97" s="197" t="s">
        <v>82</v>
      </c>
      <c r="AY97" s="196" t="s">
        <v>130</v>
      </c>
      <c r="BK97" s="198">
        <f>SUM(BK98:BK118)</f>
        <v>0</v>
      </c>
    </row>
    <row r="98" s="2" customFormat="1" ht="16.5" customHeight="1">
      <c r="A98" s="41"/>
      <c r="B98" s="42"/>
      <c r="C98" s="199" t="s">
        <v>80</v>
      </c>
      <c r="D98" s="199" t="s">
        <v>131</v>
      </c>
      <c r="E98" s="200" t="s">
        <v>197</v>
      </c>
      <c r="F98" s="201" t="s">
        <v>198</v>
      </c>
      <c r="G98" s="202" t="s">
        <v>199</v>
      </c>
      <c r="H98" s="203">
        <v>15.212</v>
      </c>
      <c r="I98" s="204"/>
      <c r="J98" s="205">
        <f>ROUND(I98*H98,2)</f>
        <v>0</v>
      </c>
      <c r="K98" s="201" t="s">
        <v>200</v>
      </c>
      <c r="L98" s="47"/>
      <c r="M98" s="206" t="s">
        <v>19</v>
      </c>
      <c r="N98" s="207" t="s">
        <v>43</v>
      </c>
      <c r="O98" s="87"/>
      <c r="P98" s="208">
        <f>O98*H98</f>
        <v>0</v>
      </c>
      <c r="Q98" s="208">
        <v>0.00020000000000000001</v>
      </c>
      <c r="R98" s="208">
        <f>Q98*H98</f>
        <v>0.0030424000000000002</v>
      </c>
      <c r="S98" s="208">
        <v>0</v>
      </c>
      <c r="T98" s="20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0" t="s">
        <v>144</v>
      </c>
      <c r="AT98" s="210" t="s">
        <v>131</v>
      </c>
      <c r="AU98" s="210" t="s">
        <v>140</v>
      </c>
      <c r="AY98" s="20" t="s">
        <v>130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20" t="s">
        <v>80</v>
      </c>
      <c r="BK98" s="211">
        <f>ROUND(I98*H98,2)</f>
        <v>0</v>
      </c>
      <c r="BL98" s="20" t="s">
        <v>144</v>
      </c>
      <c r="BM98" s="210" t="s">
        <v>1307</v>
      </c>
    </row>
    <row r="99" s="2" customFormat="1">
      <c r="A99" s="41"/>
      <c r="B99" s="42"/>
      <c r="C99" s="43"/>
      <c r="D99" s="225" t="s">
        <v>202</v>
      </c>
      <c r="E99" s="43"/>
      <c r="F99" s="226" t="s">
        <v>203</v>
      </c>
      <c r="G99" s="43"/>
      <c r="H99" s="43"/>
      <c r="I99" s="227"/>
      <c r="J99" s="43"/>
      <c r="K99" s="43"/>
      <c r="L99" s="47"/>
      <c r="M99" s="228"/>
      <c r="N99" s="229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202</v>
      </c>
      <c r="AU99" s="20" t="s">
        <v>140</v>
      </c>
    </row>
    <row r="100" s="2" customFormat="1" ht="37.8" customHeight="1">
      <c r="A100" s="41"/>
      <c r="B100" s="42"/>
      <c r="C100" s="199" t="s">
        <v>82</v>
      </c>
      <c r="D100" s="199" t="s">
        <v>131</v>
      </c>
      <c r="E100" s="200" t="s">
        <v>204</v>
      </c>
      <c r="F100" s="201" t="s">
        <v>205</v>
      </c>
      <c r="G100" s="202" t="s">
        <v>199</v>
      </c>
      <c r="H100" s="203">
        <v>10.142</v>
      </c>
      <c r="I100" s="204"/>
      <c r="J100" s="205">
        <f>ROUND(I100*H100,2)</f>
        <v>0</v>
      </c>
      <c r="K100" s="201" t="s">
        <v>200</v>
      </c>
      <c r="L100" s="47"/>
      <c r="M100" s="206" t="s">
        <v>19</v>
      </c>
      <c r="N100" s="207" t="s">
        <v>43</v>
      </c>
      <c r="O100" s="87"/>
      <c r="P100" s="208">
        <f>O100*H100</f>
        <v>0</v>
      </c>
      <c r="Q100" s="208">
        <v>0.0085199999999999998</v>
      </c>
      <c r="R100" s="208">
        <f>Q100*H100</f>
        <v>0.086409839999999988</v>
      </c>
      <c r="S100" s="208">
        <v>0</v>
      </c>
      <c r="T100" s="20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0" t="s">
        <v>144</v>
      </c>
      <c r="AT100" s="210" t="s">
        <v>131</v>
      </c>
      <c r="AU100" s="210" t="s">
        <v>140</v>
      </c>
      <c r="AY100" s="20" t="s">
        <v>130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20" t="s">
        <v>80</v>
      </c>
      <c r="BK100" s="211">
        <f>ROUND(I100*H100,2)</f>
        <v>0</v>
      </c>
      <c r="BL100" s="20" t="s">
        <v>144</v>
      </c>
      <c r="BM100" s="210" t="s">
        <v>1308</v>
      </c>
    </row>
    <row r="101" s="2" customFormat="1">
      <c r="A101" s="41"/>
      <c r="B101" s="42"/>
      <c r="C101" s="43"/>
      <c r="D101" s="225" t="s">
        <v>202</v>
      </c>
      <c r="E101" s="43"/>
      <c r="F101" s="226" t="s">
        <v>207</v>
      </c>
      <c r="G101" s="43"/>
      <c r="H101" s="43"/>
      <c r="I101" s="227"/>
      <c r="J101" s="43"/>
      <c r="K101" s="43"/>
      <c r="L101" s="47"/>
      <c r="M101" s="228"/>
      <c r="N101" s="22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202</v>
      </c>
      <c r="AU101" s="20" t="s">
        <v>140</v>
      </c>
    </row>
    <row r="102" s="13" customFormat="1">
      <c r="A102" s="13"/>
      <c r="B102" s="230"/>
      <c r="C102" s="231"/>
      <c r="D102" s="232" t="s">
        <v>208</v>
      </c>
      <c r="E102" s="233" t="s">
        <v>19</v>
      </c>
      <c r="F102" s="234" t="s">
        <v>209</v>
      </c>
      <c r="G102" s="231"/>
      <c r="H102" s="233" t="s">
        <v>19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208</v>
      </c>
      <c r="AU102" s="240" t="s">
        <v>140</v>
      </c>
      <c r="AV102" s="13" t="s">
        <v>80</v>
      </c>
      <c r="AW102" s="13" t="s">
        <v>33</v>
      </c>
      <c r="AX102" s="13" t="s">
        <v>72</v>
      </c>
      <c r="AY102" s="240" t="s">
        <v>130</v>
      </c>
    </row>
    <row r="103" s="13" customFormat="1">
      <c r="A103" s="13"/>
      <c r="B103" s="230"/>
      <c r="C103" s="231"/>
      <c r="D103" s="232" t="s">
        <v>208</v>
      </c>
      <c r="E103" s="233" t="s">
        <v>19</v>
      </c>
      <c r="F103" s="234" t="s">
        <v>210</v>
      </c>
      <c r="G103" s="231"/>
      <c r="H103" s="233" t="s">
        <v>19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208</v>
      </c>
      <c r="AU103" s="240" t="s">
        <v>140</v>
      </c>
      <c r="AV103" s="13" t="s">
        <v>80</v>
      </c>
      <c r="AW103" s="13" t="s">
        <v>33</v>
      </c>
      <c r="AX103" s="13" t="s">
        <v>72</v>
      </c>
      <c r="AY103" s="240" t="s">
        <v>130</v>
      </c>
    </row>
    <row r="104" s="14" customFormat="1">
      <c r="A104" s="14"/>
      <c r="B104" s="241"/>
      <c r="C104" s="242"/>
      <c r="D104" s="232" t="s">
        <v>208</v>
      </c>
      <c r="E104" s="243" t="s">
        <v>19</v>
      </c>
      <c r="F104" s="244" t="s">
        <v>1309</v>
      </c>
      <c r="G104" s="242"/>
      <c r="H104" s="245">
        <v>10.142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208</v>
      </c>
      <c r="AU104" s="251" t="s">
        <v>140</v>
      </c>
      <c r="AV104" s="14" t="s">
        <v>82</v>
      </c>
      <c r="AW104" s="14" t="s">
        <v>33</v>
      </c>
      <c r="AX104" s="14" t="s">
        <v>72</v>
      </c>
      <c r="AY104" s="251" t="s">
        <v>130</v>
      </c>
    </row>
    <row r="105" s="15" customFormat="1">
      <c r="A105" s="15"/>
      <c r="B105" s="252"/>
      <c r="C105" s="253"/>
      <c r="D105" s="232" t="s">
        <v>208</v>
      </c>
      <c r="E105" s="254" t="s">
        <v>19</v>
      </c>
      <c r="F105" s="255" t="s">
        <v>212</v>
      </c>
      <c r="G105" s="253"/>
      <c r="H105" s="256">
        <v>10.142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2" t="s">
        <v>208</v>
      </c>
      <c r="AU105" s="262" t="s">
        <v>140</v>
      </c>
      <c r="AV105" s="15" t="s">
        <v>144</v>
      </c>
      <c r="AW105" s="15" t="s">
        <v>33</v>
      </c>
      <c r="AX105" s="15" t="s">
        <v>80</v>
      </c>
      <c r="AY105" s="262" t="s">
        <v>130</v>
      </c>
    </row>
    <row r="106" s="2" customFormat="1" ht="16.5" customHeight="1">
      <c r="A106" s="41"/>
      <c r="B106" s="42"/>
      <c r="C106" s="263" t="s">
        <v>140</v>
      </c>
      <c r="D106" s="263" t="s">
        <v>213</v>
      </c>
      <c r="E106" s="264" t="s">
        <v>214</v>
      </c>
      <c r="F106" s="265" t="s">
        <v>215</v>
      </c>
      <c r="G106" s="266" t="s">
        <v>199</v>
      </c>
      <c r="H106" s="267">
        <v>10.648999999999999</v>
      </c>
      <c r="I106" s="268"/>
      <c r="J106" s="269">
        <f>ROUND(I106*H106,2)</f>
        <v>0</v>
      </c>
      <c r="K106" s="265" t="s">
        <v>200</v>
      </c>
      <c r="L106" s="270"/>
      <c r="M106" s="271" t="s">
        <v>19</v>
      </c>
      <c r="N106" s="272" t="s">
        <v>43</v>
      </c>
      <c r="O106" s="87"/>
      <c r="P106" s="208">
        <f>O106*H106</f>
        <v>0</v>
      </c>
      <c r="Q106" s="208">
        <v>0.0023</v>
      </c>
      <c r="R106" s="208">
        <f>Q106*H106</f>
        <v>0.024492699999999999</v>
      </c>
      <c r="S106" s="208">
        <v>0</v>
      </c>
      <c r="T106" s="20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0" t="s">
        <v>159</v>
      </c>
      <c r="AT106" s="210" t="s">
        <v>213</v>
      </c>
      <c r="AU106" s="210" t="s">
        <v>140</v>
      </c>
      <c r="AY106" s="20" t="s">
        <v>130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20" t="s">
        <v>80</v>
      </c>
      <c r="BK106" s="211">
        <f>ROUND(I106*H106,2)</f>
        <v>0</v>
      </c>
      <c r="BL106" s="20" t="s">
        <v>144</v>
      </c>
      <c r="BM106" s="210" t="s">
        <v>1310</v>
      </c>
    </row>
    <row r="107" s="13" customFormat="1">
      <c r="A107" s="13"/>
      <c r="B107" s="230"/>
      <c r="C107" s="231"/>
      <c r="D107" s="232" t="s">
        <v>208</v>
      </c>
      <c r="E107" s="233" t="s">
        <v>19</v>
      </c>
      <c r="F107" s="234" t="s">
        <v>217</v>
      </c>
      <c r="G107" s="231"/>
      <c r="H107" s="233" t="s">
        <v>19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208</v>
      </c>
      <c r="AU107" s="240" t="s">
        <v>140</v>
      </c>
      <c r="AV107" s="13" t="s">
        <v>80</v>
      </c>
      <c r="AW107" s="13" t="s">
        <v>33</v>
      </c>
      <c r="AX107" s="13" t="s">
        <v>72</v>
      </c>
      <c r="AY107" s="240" t="s">
        <v>130</v>
      </c>
    </row>
    <row r="108" s="13" customFormat="1">
      <c r="A108" s="13"/>
      <c r="B108" s="230"/>
      <c r="C108" s="231"/>
      <c r="D108" s="232" t="s">
        <v>208</v>
      </c>
      <c r="E108" s="233" t="s">
        <v>19</v>
      </c>
      <c r="F108" s="234" t="s">
        <v>209</v>
      </c>
      <c r="G108" s="231"/>
      <c r="H108" s="233" t="s">
        <v>19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208</v>
      </c>
      <c r="AU108" s="240" t="s">
        <v>140</v>
      </c>
      <c r="AV108" s="13" t="s">
        <v>80</v>
      </c>
      <c r="AW108" s="13" t="s">
        <v>33</v>
      </c>
      <c r="AX108" s="13" t="s">
        <v>72</v>
      </c>
      <c r="AY108" s="240" t="s">
        <v>130</v>
      </c>
    </row>
    <row r="109" s="13" customFormat="1">
      <c r="A109" s="13"/>
      <c r="B109" s="230"/>
      <c r="C109" s="231"/>
      <c r="D109" s="232" t="s">
        <v>208</v>
      </c>
      <c r="E109" s="233" t="s">
        <v>19</v>
      </c>
      <c r="F109" s="234" t="s">
        <v>210</v>
      </c>
      <c r="G109" s="231"/>
      <c r="H109" s="233" t="s">
        <v>19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208</v>
      </c>
      <c r="AU109" s="240" t="s">
        <v>140</v>
      </c>
      <c r="AV109" s="13" t="s">
        <v>80</v>
      </c>
      <c r="AW109" s="13" t="s">
        <v>33</v>
      </c>
      <c r="AX109" s="13" t="s">
        <v>72</v>
      </c>
      <c r="AY109" s="240" t="s">
        <v>130</v>
      </c>
    </row>
    <row r="110" s="14" customFormat="1">
      <c r="A110" s="14"/>
      <c r="B110" s="241"/>
      <c r="C110" s="242"/>
      <c r="D110" s="232" t="s">
        <v>208</v>
      </c>
      <c r="E110" s="243" t="s">
        <v>19</v>
      </c>
      <c r="F110" s="244" t="s">
        <v>1309</v>
      </c>
      <c r="G110" s="242"/>
      <c r="H110" s="245">
        <v>10.142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208</v>
      </c>
      <c r="AU110" s="251" t="s">
        <v>140</v>
      </c>
      <c r="AV110" s="14" t="s">
        <v>82</v>
      </c>
      <c r="AW110" s="14" t="s">
        <v>33</v>
      </c>
      <c r="AX110" s="14" t="s">
        <v>72</v>
      </c>
      <c r="AY110" s="251" t="s">
        <v>130</v>
      </c>
    </row>
    <row r="111" s="15" customFormat="1">
      <c r="A111" s="15"/>
      <c r="B111" s="252"/>
      <c r="C111" s="253"/>
      <c r="D111" s="232" t="s">
        <v>208</v>
      </c>
      <c r="E111" s="254" t="s">
        <v>19</v>
      </c>
      <c r="F111" s="255" t="s">
        <v>212</v>
      </c>
      <c r="G111" s="253"/>
      <c r="H111" s="256">
        <v>10.142</v>
      </c>
      <c r="I111" s="257"/>
      <c r="J111" s="253"/>
      <c r="K111" s="253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208</v>
      </c>
      <c r="AU111" s="262" t="s">
        <v>140</v>
      </c>
      <c r="AV111" s="15" t="s">
        <v>144</v>
      </c>
      <c r="AW111" s="15" t="s">
        <v>33</v>
      </c>
      <c r="AX111" s="15" t="s">
        <v>80</v>
      </c>
      <c r="AY111" s="262" t="s">
        <v>130</v>
      </c>
    </row>
    <row r="112" s="14" customFormat="1">
      <c r="A112" s="14"/>
      <c r="B112" s="241"/>
      <c r="C112" s="242"/>
      <c r="D112" s="232" t="s">
        <v>208</v>
      </c>
      <c r="E112" s="242"/>
      <c r="F112" s="244" t="s">
        <v>1311</v>
      </c>
      <c r="G112" s="242"/>
      <c r="H112" s="245">
        <v>10.648999999999999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208</v>
      </c>
      <c r="AU112" s="251" t="s">
        <v>140</v>
      </c>
      <c r="AV112" s="14" t="s">
        <v>82</v>
      </c>
      <c r="AW112" s="14" t="s">
        <v>4</v>
      </c>
      <c r="AX112" s="14" t="s">
        <v>80</v>
      </c>
      <c r="AY112" s="251" t="s">
        <v>130</v>
      </c>
    </row>
    <row r="113" s="2" customFormat="1" ht="24.15" customHeight="1">
      <c r="A113" s="41"/>
      <c r="B113" s="42"/>
      <c r="C113" s="199" t="s">
        <v>144</v>
      </c>
      <c r="D113" s="199" t="s">
        <v>131</v>
      </c>
      <c r="E113" s="200" t="s">
        <v>219</v>
      </c>
      <c r="F113" s="201" t="s">
        <v>220</v>
      </c>
      <c r="G113" s="202" t="s">
        <v>199</v>
      </c>
      <c r="H113" s="203">
        <v>15.212</v>
      </c>
      <c r="I113" s="204"/>
      <c r="J113" s="205">
        <f>ROUND(I113*H113,2)</f>
        <v>0</v>
      </c>
      <c r="K113" s="201" t="s">
        <v>200</v>
      </c>
      <c r="L113" s="47"/>
      <c r="M113" s="206" t="s">
        <v>19</v>
      </c>
      <c r="N113" s="207" t="s">
        <v>43</v>
      </c>
      <c r="O113" s="87"/>
      <c r="P113" s="208">
        <f>O113*H113</f>
        <v>0</v>
      </c>
      <c r="Q113" s="208">
        <v>0.0027000000000000001</v>
      </c>
      <c r="R113" s="208">
        <f>Q113*H113</f>
        <v>0.041072400000000002</v>
      </c>
      <c r="S113" s="208">
        <v>0</v>
      </c>
      <c r="T113" s="20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0" t="s">
        <v>144</v>
      </c>
      <c r="AT113" s="210" t="s">
        <v>131</v>
      </c>
      <c r="AU113" s="210" t="s">
        <v>140</v>
      </c>
      <c r="AY113" s="20" t="s">
        <v>130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0" t="s">
        <v>80</v>
      </c>
      <c r="BK113" s="211">
        <f>ROUND(I113*H113,2)</f>
        <v>0</v>
      </c>
      <c r="BL113" s="20" t="s">
        <v>144</v>
      </c>
      <c r="BM113" s="210" t="s">
        <v>1312</v>
      </c>
    </row>
    <row r="114" s="2" customFormat="1">
      <c r="A114" s="41"/>
      <c r="B114" s="42"/>
      <c r="C114" s="43"/>
      <c r="D114" s="225" t="s">
        <v>202</v>
      </c>
      <c r="E114" s="43"/>
      <c r="F114" s="226" t="s">
        <v>222</v>
      </c>
      <c r="G114" s="43"/>
      <c r="H114" s="43"/>
      <c r="I114" s="227"/>
      <c r="J114" s="43"/>
      <c r="K114" s="43"/>
      <c r="L114" s="47"/>
      <c r="M114" s="228"/>
      <c r="N114" s="229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202</v>
      </c>
      <c r="AU114" s="20" t="s">
        <v>140</v>
      </c>
    </row>
    <row r="115" s="13" customFormat="1">
      <c r="A115" s="13"/>
      <c r="B115" s="230"/>
      <c r="C115" s="231"/>
      <c r="D115" s="232" t="s">
        <v>208</v>
      </c>
      <c r="E115" s="233" t="s">
        <v>19</v>
      </c>
      <c r="F115" s="234" t="s">
        <v>209</v>
      </c>
      <c r="G115" s="231"/>
      <c r="H115" s="233" t="s">
        <v>19</v>
      </c>
      <c r="I115" s="235"/>
      <c r="J115" s="231"/>
      <c r="K115" s="231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208</v>
      </c>
      <c r="AU115" s="240" t="s">
        <v>140</v>
      </c>
      <c r="AV115" s="13" t="s">
        <v>80</v>
      </c>
      <c r="AW115" s="13" t="s">
        <v>33</v>
      </c>
      <c r="AX115" s="13" t="s">
        <v>72</v>
      </c>
      <c r="AY115" s="240" t="s">
        <v>130</v>
      </c>
    </row>
    <row r="116" s="13" customFormat="1">
      <c r="A116" s="13"/>
      <c r="B116" s="230"/>
      <c r="C116" s="231"/>
      <c r="D116" s="232" t="s">
        <v>208</v>
      </c>
      <c r="E116" s="233" t="s">
        <v>19</v>
      </c>
      <c r="F116" s="234" t="s">
        <v>210</v>
      </c>
      <c r="G116" s="231"/>
      <c r="H116" s="233" t="s">
        <v>19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208</v>
      </c>
      <c r="AU116" s="240" t="s">
        <v>140</v>
      </c>
      <c r="AV116" s="13" t="s">
        <v>80</v>
      </c>
      <c r="AW116" s="13" t="s">
        <v>33</v>
      </c>
      <c r="AX116" s="13" t="s">
        <v>72</v>
      </c>
      <c r="AY116" s="240" t="s">
        <v>130</v>
      </c>
    </row>
    <row r="117" s="14" customFormat="1">
      <c r="A117" s="14"/>
      <c r="B117" s="241"/>
      <c r="C117" s="242"/>
      <c r="D117" s="232" t="s">
        <v>208</v>
      </c>
      <c r="E117" s="243" t="s">
        <v>19</v>
      </c>
      <c r="F117" s="244" t="s">
        <v>1313</v>
      </c>
      <c r="G117" s="242"/>
      <c r="H117" s="245">
        <v>15.212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208</v>
      </c>
      <c r="AU117" s="251" t="s">
        <v>140</v>
      </c>
      <c r="AV117" s="14" t="s">
        <v>82</v>
      </c>
      <c r="AW117" s="14" t="s">
        <v>33</v>
      </c>
      <c r="AX117" s="14" t="s">
        <v>72</v>
      </c>
      <c r="AY117" s="251" t="s">
        <v>130</v>
      </c>
    </row>
    <row r="118" s="15" customFormat="1">
      <c r="A118" s="15"/>
      <c r="B118" s="252"/>
      <c r="C118" s="253"/>
      <c r="D118" s="232" t="s">
        <v>208</v>
      </c>
      <c r="E118" s="254" t="s">
        <v>19</v>
      </c>
      <c r="F118" s="255" t="s">
        <v>212</v>
      </c>
      <c r="G118" s="253"/>
      <c r="H118" s="256">
        <v>15.212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2" t="s">
        <v>208</v>
      </c>
      <c r="AU118" s="262" t="s">
        <v>140</v>
      </c>
      <c r="AV118" s="15" t="s">
        <v>144</v>
      </c>
      <c r="AW118" s="15" t="s">
        <v>33</v>
      </c>
      <c r="AX118" s="15" t="s">
        <v>80</v>
      </c>
      <c r="AY118" s="262" t="s">
        <v>130</v>
      </c>
    </row>
    <row r="119" s="11" customFormat="1" ht="22.8" customHeight="1">
      <c r="A119" s="11"/>
      <c r="B119" s="185"/>
      <c r="C119" s="186"/>
      <c r="D119" s="187" t="s">
        <v>71</v>
      </c>
      <c r="E119" s="223" t="s">
        <v>164</v>
      </c>
      <c r="F119" s="223" t="s">
        <v>224</v>
      </c>
      <c r="G119" s="186"/>
      <c r="H119" s="186"/>
      <c r="I119" s="189"/>
      <c r="J119" s="224">
        <f>BK119</f>
        <v>0</v>
      </c>
      <c r="K119" s="186"/>
      <c r="L119" s="191"/>
      <c r="M119" s="192"/>
      <c r="N119" s="193"/>
      <c r="O119" s="193"/>
      <c r="P119" s="194">
        <f>P120+P141</f>
        <v>0</v>
      </c>
      <c r="Q119" s="193"/>
      <c r="R119" s="194">
        <f>R120+R141</f>
        <v>0</v>
      </c>
      <c r="S119" s="193"/>
      <c r="T119" s="195">
        <f>T120+T141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196" t="s">
        <v>80</v>
      </c>
      <c r="AT119" s="197" t="s">
        <v>71</v>
      </c>
      <c r="AU119" s="197" t="s">
        <v>80</v>
      </c>
      <c r="AY119" s="196" t="s">
        <v>130</v>
      </c>
      <c r="BK119" s="198">
        <f>BK120+BK141</f>
        <v>0</v>
      </c>
    </row>
    <row r="120" s="11" customFormat="1" ht="20.88" customHeight="1">
      <c r="A120" s="11"/>
      <c r="B120" s="185"/>
      <c r="C120" s="186"/>
      <c r="D120" s="187" t="s">
        <v>71</v>
      </c>
      <c r="E120" s="223" t="s">
        <v>225</v>
      </c>
      <c r="F120" s="223" t="s">
        <v>226</v>
      </c>
      <c r="G120" s="186"/>
      <c r="H120" s="186"/>
      <c r="I120" s="189"/>
      <c r="J120" s="224">
        <f>BK120</f>
        <v>0</v>
      </c>
      <c r="K120" s="186"/>
      <c r="L120" s="191"/>
      <c r="M120" s="192"/>
      <c r="N120" s="193"/>
      <c r="O120" s="193"/>
      <c r="P120" s="194">
        <f>SUM(P121:P140)</f>
        <v>0</v>
      </c>
      <c r="Q120" s="193"/>
      <c r="R120" s="194">
        <f>SUM(R121:R140)</f>
        <v>0</v>
      </c>
      <c r="S120" s="193"/>
      <c r="T120" s="195">
        <f>SUM(T121:T140)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6" t="s">
        <v>80</v>
      </c>
      <c r="AT120" s="197" t="s">
        <v>71</v>
      </c>
      <c r="AU120" s="197" t="s">
        <v>82</v>
      </c>
      <c r="AY120" s="196" t="s">
        <v>130</v>
      </c>
      <c r="BK120" s="198">
        <f>SUM(BK121:BK140)</f>
        <v>0</v>
      </c>
    </row>
    <row r="121" s="2" customFormat="1" ht="24.15" customHeight="1">
      <c r="A121" s="41"/>
      <c r="B121" s="42"/>
      <c r="C121" s="199" t="s">
        <v>129</v>
      </c>
      <c r="D121" s="199" t="s">
        <v>131</v>
      </c>
      <c r="E121" s="200" t="s">
        <v>227</v>
      </c>
      <c r="F121" s="201" t="s">
        <v>228</v>
      </c>
      <c r="G121" s="202" t="s">
        <v>199</v>
      </c>
      <c r="H121" s="203">
        <v>565.13999999999999</v>
      </c>
      <c r="I121" s="204"/>
      <c r="J121" s="205">
        <f>ROUND(I121*H121,2)</f>
        <v>0</v>
      </c>
      <c r="K121" s="201" t="s">
        <v>200</v>
      </c>
      <c r="L121" s="47"/>
      <c r="M121" s="206" t="s">
        <v>19</v>
      </c>
      <c r="N121" s="207" t="s">
        <v>43</v>
      </c>
      <c r="O121" s="87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0" t="s">
        <v>144</v>
      </c>
      <c r="AT121" s="210" t="s">
        <v>131</v>
      </c>
      <c r="AU121" s="210" t="s">
        <v>140</v>
      </c>
      <c r="AY121" s="20" t="s">
        <v>130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20" t="s">
        <v>80</v>
      </c>
      <c r="BK121" s="211">
        <f>ROUND(I121*H121,2)</f>
        <v>0</v>
      </c>
      <c r="BL121" s="20" t="s">
        <v>144</v>
      </c>
      <c r="BM121" s="210" t="s">
        <v>1314</v>
      </c>
    </row>
    <row r="122" s="2" customFormat="1">
      <c r="A122" s="41"/>
      <c r="B122" s="42"/>
      <c r="C122" s="43"/>
      <c r="D122" s="225" t="s">
        <v>202</v>
      </c>
      <c r="E122" s="43"/>
      <c r="F122" s="226" t="s">
        <v>230</v>
      </c>
      <c r="G122" s="43"/>
      <c r="H122" s="43"/>
      <c r="I122" s="227"/>
      <c r="J122" s="43"/>
      <c r="K122" s="43"/>
      <c r="L122" s="47"/>
      <c r="M122" s="228"/>
      <c r="N122" s="22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202</v>
      </c>
      <c r="AU122" s="20" t="s">
        <v>140</v>
      </c>
    </row>
    <row r="123" s="14" customFormat="1">
      <c r="A123" s="14"/>
      <c r="B123" s="241"/>
      <c r="C123" s="242"/>
      <c r="D123" s="232" t="s">
        <v>208</v>
      </c>
      <c r="E123" s="243" t="s">
        <v>19</v>
      </c>
      <c r="F123" s="244" t="s">
        <v>1315</v>
      </c>
      <c r="G123" s="242"/>
      <c r="H123" s="245">
        <v>565.13999999999999</v>
      </c>
      <c r="I123" s="246"/>
      <c r="J123" s="242"/>
      <c r="K123" s="242"/>
      <c r="L123" s="247"/>
      <c r="M123" s="248"/>
      <c r="N123" s="249"/>
      <c r="O123" s="249"/>
      <c r="P123" s="249"/>
      <c r="Q123" s="249"/>
      <c r="R123" s="249"/>
      <c r="S123" s="249"/>
      <c r="T123" s="25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1" t="s">
        <v>208</v>
      </c>
      <c r="AU123" s="251" t="s">
        <v>140</v>
      </c>
      <c r="AV123" s="14" t="s">
        <v>82</v>
      </c>
      <c r="AW123" s="14" t="s">
        <v>33</v>
      </c>
      <c r="AX123" s="14" t="s">
        <v>72</v>
      </c>
      <c r="AY123" s="251" t="s">
        <v>130</v>
      </c>
    </row>
    <row r="124" s="15" customFormat="1">
      <c r="A124" s="15"/>
      <c r="B124" s="252"/>
      <c r="C124" s="253"/>
      <c r="D124" s="232" t="s">
        <v>208</v>
      </c>
      <c r="E124" s="254" t="s">
        <v>19</v>
      </c>
      <c r="F124" s="255" t="s">
        <v>212</v>
      </c>
      <c r="G124" s="253"/>
      <c r="H124" s="256">
        <v>565.13999999999999</v>
      </c>
      <c r="I124" s="257"/>
      <c r="J124" s="253"/>
      <c r="K124" s="253"/>
      <c r="L124" s="258"/>
      <c r="M124" s="259"/>
      <c r="N124" s="260"/>
      <c r="O124" s="260"/>
      <c r="P124" s="260"/>
      <c r="Q124" s="260"/>
      <c r="R124" s="260"/>
      <c r="S124" s="260"/>
      <c r="T124" s="261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2" t="s">
        <v>208</v>
      </c>
      <c r="AU124" s="262" t="s">
        <v>140</v>
      </c>
      <c r="AV124" s="15" t="s">
        <v>144</v>
      </c>
      <c r="AW124" s="15" t="s">
        <v>33</v>
      </c>
      <c r="AX124" s="15" t="s">
        <v>80</v>
      </c>
      <c r="AY124" s="262" t="s">
        <v>130</v>
      </c>
    </row>
    <row r="125" s="2" customFormat="1" ht="24.15" customHeight="1">
      <c r="A125" s="41"/>
      <c r="B125" s="42"/>
      <c r="C125" s="199" t="s">
        <v>151</v>
      </c>
      <c r="D125" s="199" t="s">
        <v>131</v>
      </c>
      <c r="E125" s="200" t="s">
        <v>657</v>
      </c>
      <c r="F125" s="201" t="s">
        <v>658</v>
      </c>
      <c r="G125" s="202" t="s">
        <v>199</v>
      </c>
      <c r="H125" s="203">
        <v>331.66399999999999</v>
      </c>
      <c r="I125" s="204"/>
      <c r="J125" s="205">
        <f>ROUND(I125*H125,2)</f>
        <v>0</v>
      </c>
      <c r="K125" s="201" t="s">
        <v>200</v>
      </c>
      <c r="L125" s="47"/>
      <c r="M125" s="206" t="s">
        <v>19</v>
      </c>
      <c r="N125" s="207" t="s">
        <v>43</v>
      </c>
      <c r="O125" s="87"/>
      <c r="P125" s="208">
        <f>O125*H125</f>
        <v>0</v>
      </c>
      <c r="Q125" s="208">
        <v>0</v>
      </c>
      <c r="R125" s="208">
        <f>Q125*H125</f>
        <v>0</v>
      </c>
      <c r="S125" s="208">
        <v>0</v>
      </c>
      <c r="T125" s="209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0" t="s">
        <v>144</v>
      </c>
      <c r="AT125" s="210" t="s">
        <v>131</v>
      </c>
      <c r="AU125" s="210" t="s">
        <v>140</v>
      </c>
      <c r="AY125" s="20" t="s">
        <v>130</v>
      </c>
      <c r="BE125" s="211">
        <f>IF(N125="základní",J125,0)</f>
        <v>0</v>
      </c>
      <c r="BF125" s="211">
        <f>IF(N125="snížená",J125,0)</f>
        <v>0</v>
      </c>
      <c r="BG125" s="211">
        <f>IF(N125="zákl. přenesená",J125,0)</f>
        <v>0</v>
      </c>
      <c r="BH125" s="211">
        <f>IF(N125="sníž. přenesená",J125,0)</f>
        <v>0</v>
      </c>
      <c r="BI125" s="211">
        <f>IF(N125="nulová",J125,0)</f>
        <v>0</v>
      </c>
      <c r="BJ125" s="20" t="s">
        <v>80</v>
      </c>
      <c r="BK125" s="211">
        <f>ROUND(I125*H125,2)</f>
        <v>0</v>
      </c>
      <c r="BL125" s="20" t="s">
        <v>144</v>
      </c>
      <c r="BM125" s="210" t="s">
        <v>1316</v>
      </c>
    </row>
    <row r="126" s="2" customFormat="1">
      <c r="A126" s="41"/>
      <c r="B126" s="42"/>
      <c r="C126" s="43"/>
      <c r="D126" s="225" t="s">
        <v>202</v>
      </c>
      <c r="E126" s="43"/>
      <c r="F126" s="226" t="s">
        <v>660</v>
      </c>
      <c r="G126" s="43"/>
      <c r="H126" s="43"/>
      <c r="I126" s="227"/>
      <c r="J126" s="43"/>
      <c r="K126" s="43"/>
      <c r="L126" s="47"/>
      <c r="M126" s="228"/>
      <c r="N126" s="229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202</v>
      </c>
      <c r="AU126" s="20" t="s">
        <v>140</v>
      </c>
    </row>
    <row r="127" s="14" customFormat="1">
      <c r="A127" s="14"/>
      <c r="B127" s="241"/>
      <c r="C127" s="242"/>
      <c r="D127" s="232" t="s">
        <v>208</v>
      </c>
      <c r="E127" s="243" t="s">
        <v>19</v>
      </c>
      <c r="F127" s="244" t="s">
        <v>1317</v>
      </c>
      <c r="G127" s="242"/>
      <c r="H127" s="245">
        <v>331.66399999999999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1" t="s">
        <v>208</v>
      </c>
      <c r="AU127" s="251" t="s">
        <v>140</v>
      </c>
      <c r="AV127" s="14" t="s">
        <v>82</v>
      </c>
      <c r="AW127" s="14" t="s">
        <v>33</v>
      </c>
      <c r="AX127" s="14" t="s">
        <v>72</v>
      </c>
      <c r="AY127" s="251" t="s">
        <v>130</v>
      </c>
    </row>
    <row r="128" s="15" customFormat="1">
      <c r="A128" s="15"/>
      <c r="B128" s="252"/>
      <c r="C128" s="253"/>
      <c r="D128" s="232" t="s">
        <v>208</v>
      </c>
      <c r="E128" s="254" t="s">
        <v>19</v>
      </c>
      <c r="F128" s="255" t="s">
        <v>212</v>
      </c>
      <c r="G128" s="253"/>
      <c r="H128" s="256">
        <v>331.66399999999999</v>
      </c>
      <c r="I128" s="257"/>
      <c r="J128" s="253"/>
      <c r="K128" s="253"/>
      <c r="L128" s="258"/>
      <c r="M128" s="259"/>
      <c r="N128" s="260"/>
      <c r="O128" s="260"/>
      <c r="P128" s="260"/>
      <c r="Q128" s="260"/>
      <c r="R128" s="260"/>
      <c r="S128" s="260"/>
      <c r="T128" s="26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2" t="s">
        <v>208</v>
      </c>
      <c r="AU128" s="262" t="s">
        <v>140</v>
      </c>
      <c r="AV128" s="15" t="s">
        <v>144</v>
      </c>
      <c r="AW128" s="15" t="s">
        <v>33</v>
      </c>
      <c r="AX128" s="15" t="s">
        <v>80</v>
      </c>
      <c r="AY128" s="262" t="s">
        <v>130</v>
      </c>
    </row>
    <row r="129" s="2" customFormat="1" ht="24.15" customHeight="1">
      <c r="A129" s="41"/>
      <c r="B129" s="42"/>
      <c r="C129" s="199" t="s">
        <v>155</v>
      </c>
      <c r="D129" s="199" t="s">
        <v>131</v>
      </c>
      <c r="E129" s="200" t="s">
        <v>233</v>
      </c>
      <c r="F129" s="201" t="s">
        <v>234</v>
      </c>
      <c r="G129" s="202" t="s">
        <v>199</v>
      </c>
      <c r="H129" s="203">
        <v>16954.200000000001</v>
      </c>
      <c r="I129" s="204"/>
      <c r="J129" s="205">
        <f>ROUND(I129*H129,2)</f>
        <v>0</v>
      </c>
      <c r="K129" s="201" t="s">
        <v>200</v>
      </c>
      <c r="L129" s="47"/>
      <c r="M129" s="206" t="s">
        <v>19</v>
      </c>
      <c r="N129" s="207" t="s">
        <v>43</v>
      </c>
      <c r="O129" s="87"/>
      <c r="P129" s="208">
        <f>O129*H129</f>
        <v>0</v>
      </c>
      <c r="Q129" s="208">
        <v>0</v>
      </c>
      <c r="R129" s="208">
        <f>Q129*H129</f>
        <v>0</v>
      </c>
      <c r="S129" s="208">
        <v>0</v>
      </c>
      <c r="T129" s="20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0" t="s">
        <v>144</v>
      </c>
      <c r="AT129" s="210" t="s">
        <v>131</v>
      </c>
      <c r="AU129" s="210" t="s">
        <v>140</v>
      </c>
      <c r="AY129" s="20" t="s">
        <v>130</v>
      </c>
      <c r="BE129" s="211">
        <f>IF(N129="základní",J129,0)</f>
        <v>0</v>
      </c>
      <c r="BF129" s="211">
        <f>IF(N129="snížená",J129,0)</f>
        <v>0</v>
      </c>
      <c r="BG129" s="211">
        <f>IF(N129="zákl. přenesená",J129,0)</f>
        <v>0</v>
      </c>
      <c r="BH129" s="211">
        <f>IF(N129="sníž. přenesená",J129,0)</f>
        <v>0</v>
      </c>
      <c r="BI129" s="211">
        <f>IF(N129="nulová",J129,0)</f>
        <v>0</v>
      </c>
      <c r="BJ129" s="20" t="s">
        <v>80</v>
      </c>
      <c r="BK129" s="211">
        <f>ROUND(I129*H129,2)</f>
        <v>0</v>
      </c>
      <c r="BL129" s="20" t="s">
        <v>144</v>
      </c>
      <c r="BM129" s="210" t="s">
        <v>1318</v>
      </c>
    </row>
    <row r="130" s="2" customFormat="1">
      <c r="A130" s="41"/>
      <c r="B130" s="42"/>
      <c r="C130" s="43"/>
      <c r="D130" s="225" t="s">
        <v>202</v>
      </c>
      <c r="E130" s="43"/>
      <c r="F130" s="226" t="s">
        <v>236</v>
      </c>
      <c r="G130" s="43"/>
      <c r="H130" s="43"/>
      <c r="I130" s="227"/>
      <c r="J130" s="43"/>
      <c r="K130" s="43"/>
      <c r="L130" s="47"/>
      <c r="M130" s="228"/>
      <c r="N130" s="229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202</v>
      </c>
      <c r="AU130" s="20" t="s">
        <v>140</v>
      </c>
    </row>
    <row r="131" s="14" customFormat="1">
      <c r="A131" s="14"/>
      <c r="B131" s="241"/>
      <c r="C131" s="242"/>
      <c r="D131" s="232" t="s">
        <v>208</v>
      </c>
      <c r="E131" s="243" t="s">
        <v>19</v>
      </c>
      <c r="F131" s="244" t="s">
        <v>1319</v>
      </c>
      <c r="G131" s="242"/>
      <c r="H131" s="245">
        <v>16954.200000000001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1" t="s">
        <v>208</v>
      </c>
      <c r="AU131" s="251" t="s">
        <v>140</v>
      </c>
      <c r="AV131" s="14" t="s">
        <v>82</v>
      </c>
      <c r="AW131" s="14" t="s">
        <v>33</v>
      </c>
      <c r="AX131" s="14" t="s">
        <v>72</v>
      </c>
      <c r="AY131" s="251" t="s">
        <v>130</v>
      </c>
    </row>
    <row r="132" s="15" customFormat="1">
      <c r="A132" s="15"/>
      <c r="B132" s="252"/>
      <c r="C132" s="253"/>
      <c r="D132" s="232" t="s">
        <v>208</v>
      </c>
      <c r="E132" s="254" t="s">
        <v>19</v>
      </c>
      <c r="F132" s="255" t="s">
        <v>212</v>
      </c>
      <c r="G132" s="253"/>
      <c r="H132" s="256">
        <v>16954.200000000001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2" t="s">
        <v>208</v>
      </c>
      <c r="AU132" s="262" t="s">
        <v>140</v>
      </c>
      <c r="AV132" s="15" t="s">
        <v>144</v>
      </c>
      <c r="AW132" s="15" t="s">
        <v>33</v>
      </c>
      <c r="AX132" s="15" t="s">
        <v>80</v>
      </c>
      <c r="AY132" s="262" t="s">
        <v>130</v>
      </c>
    </row>
    <row r="133" s="2" customFormat="1" ht="24.15" customHeight="1">
      <c r="A133" s="41"/>
      <c r="B133" s="42"/>
      <c r="C133" s="199" t="s">
        <v>159</v>
      </c>
      <c r="D133" s="199" t="s">
        <v>131</v>
      </c>
      <c r="E133" s="200" t="s">
        <v>664</v>
      </c>
      <c r="F133" s="201" t="s">
        <v>665</v>
      </c>
      <c r="G133" s="202" t="s">
        <v>199</v>
      </c>
      <c r="H133" s="203">
        <v>9949.9200000000001</v>
      </c>
      <c r="I133" s="204"/>
      <c r="J133" s="205">
        <f>ROUND(I133*H133,2)</f>
        <v>0</v>
      </c>
      <c r="K133" s="201" t="s">
        <v>200</v>
      </c>
      <c r="L133" s="47"/>
      <c r="M133" s="206" t="s">
        <v>19</v>
      </c>
      <c r="N133" s="207" t="s">
        <v>43</v>
      </c>
      <c r="O133" s="87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0" t="s">
        <v>144</v>
      </c>
      <c r="AT133" s="210" t="s">
        <v>131</v>
      </c>
      <c r="AU133" s="210" t="s">
        <v>140</v>
      </c>
      <c r="AY133" s="20" t="s">
        <v>130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20" t="s">
        <v>80</v>
      </c>
      <c r="BK133" s="211">
        <f>ROUND(I133*H133,2)</f>
        <v>0</v>
      </c>
      <c r="BL133" s="20" t="s">
        <v>144</v>
      </c>
      <c r="BM133" s="210" t="s">
        <v>1320</v>
      </c>
    </row>
    <row r="134" s="2" customFormat="1">
      <c r="A134" s="41"/>
      <c r="B134" s="42"/>
      <c r="C134" s="43"/>
      <c r="D134" s="225" t="s">
        <v>202</v>
      </c>
      <c r="E134" s="43"/>
      <c r="F134" s="226" t="s">
        <v>667</v>
      </c>
      <c r="G134" s="43"/>
      <c r="H134" s="43"/>
      <c r="I134" s="227"/>
      <c r="J134" s="43"/>
      <c r="K134" s="43"/>
      <c r="L134" s="47"/>
      <c r="M134" s="228"/>
      <c r="N134" s="229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202</v>
      </c>
      <c r="AU134" s="20" t="s">
        <v>140</v>
      </c>
    </row>
    <row r="135" s="14" customFormat="1">
      <c r="A135" s="14"/>
      <c r="B135" s="241"/>
      <c r="C135" s="242"/>
      <c r="D135" s="232" t="s">
        <v>208</v>
      </c>
      <c r="E135" s="243" t="s">
        <v>19</v>
      </c>
      <c r="F135" s="244" t="s">
        <v>1321</v>
      </c>
      <c r="G135" s="242"/>
      <c r="H135" s="245">
        <v>9949.9200000000001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1" t="s">
        <v>208</v>
      </c>
      <c r="AU135" s="251" t="s">
        <v>140</v>
      </c>
      <c r="AV135" s="14" t="s">
        <v>82</v>
      </c>
      <c r="AW135" s="14" t="s">
        <v>33</v>
      </c>
      <c r="AX135" s="14" t="s">
        <v>72</v>
      </c>
      <c r="AY135" s="251" t="s">
        <v>130</v>
      </c>
    </row>
    <row r="136" s="15" customFormat="1">
      <c r="A136" s="15"/>
      <c r="B136" s="252"/>
      <c r="C136" s="253"/>
      <c r="D136" s="232" t="s">
        <v>208</v>
      </c>
      <c r="E136" s="254" t="s">
        <v>19</v>
      </c>
      <c r="F136" s="255" t="s">
        <v>212</v>
      </c>
      <c r="G136" s="253"/>
      <c r="H136" s="256">
        <v>9949.9200000000001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2" t="s">
        <v>208</v>
      </c>
      <c r="AU136" s="262" t="s">
        <v>140</v>
      </c>
      <c r="AV136" s="15" t="s">
        <v>144</v>
      </c>
      <c r="AW136" s="15" t="s">
        <v>33</v>
      </c>
      <c r="AX136" s="15" t="s">
        <v>80</v>
      </c>
      <c r="AY136" s="262" t="s">
        <v>130</v>
      </c>
    </row>
    <row r="137" s="2" customFormat="1" ht="24.15" customHeight="1">
      <c r="A137" s="41"/>
      <c r="B137" s="42"/>
      <c r="C137" s="199" t="s">
        <v>164</v>
      </c>
      <c r="D137" s="199" t="s">
        <v>131</v>
      </c>
      <c r="E137" s="200" t="s">
        <v>238</v>
      </c>
      <c r="F137" s="201" t="s">
        <v>239</v>
      </c>
      <c r="G137" s="202" t="s">
        <v>199</v>
      </c>
      <c r="H137" s="203">
        <v>565.13999999999999</v>
      </c>
      <c r="I137" s="204"/>
      <c r="J137" s="205">
        <f>ROUND(I137*H137,2)</f>
        <v>0</v>
      </c>
      <c r="K137" s="201" t="s">
        <v>200</v>
      </c>
      <c r="L137" s="47"/>
      <c r="M137" s="206" t="s">
        <v>19</v>
      </c>
      <c r="N137" s="207" t="s">
        <v>43</v>
      </c>
      <c r="O137" s="87"/>
      <c r="P137" s="208">
        <f>O137*H137</f>
        <v>0</v>
      </c>
      <c r="Q137" s="208">
        <v>0</v>
      </c>
      <c r="R137" s="208">
        <f>Q137*H137</f>
        <v>0</v>
      </c>
      <c r="S137" s="208">
        <v>0</v>
      </c>
      <c r="T137" s="209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0" t="s">
        <v>144</v>
      </c>
      <c r="AT137" s="210" t="s">
        <v>131</v>
      </c>
      <c r="AU137" s="210" t="s">
        <v>140</v>
      </c>
      <c r="AY137" s="20" t="s">
        <v>130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20" t="s">
        <v>80</v>
      </c>
      <c r="BK137" s="211">
        <f>ROUND(I137*H137,2)</f>
        <v>0</v>
      </c>
      <c r="BL137" s="20" t="s">
        <v>144</v>
      </c>
      <c r="BM137" s="210" t="s">
        <v>1322</v>
      </c>
    </row>
    <row r="138" s="2" customFormat="1">
      <c r="A138" s="41"/>
      <c r="B138" s="42"/>
      <c r="C138" s="43"/>
      <c r="D138" s="225" t="s">
        <v>202</v>
      </c>
      <c r="E138" s="43"/>
      <c r="F138" s="226" t="s">
        <v>241</v>
      </c>
      <c r="G138" s="43"/>
      <c r="H138" s="43"/>
      <c r="I138" s="227"/>
      <c r="J138" s="43"/>
      <c r="K138" s="43"/>
      <c r="L138" s="47"/>
      <c r="M138" s="228"/>
      <c r="N138" s="229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202</v>
      </c>
      <c r="AU138" s="20" t="s">
        <v>140</v>
      </c>
    </row>
    <row r="139" s="2" customFormat="1" ht="24.15" customHeight="1">
      <c r="A139" s="41"/>
      <c r="B139" s="42"/>
      <c r="C139" s="199" t="s">
        <v>168</v>
      </c>
      <c r="D139" s="199" t="s">
        <v>131</v>
      </c>
      <c r="E139" s="200" t="s">
        <v>670</v>
      </c>
      <c r="F139" s="201" t="s">
        <v>671</v>
      </c>
      <c r="G139" s="202" t="s">
        <v>199</v>
      </c>
      <c r="H139" s="203">
        <v>331.66399999999999</v>
      </c>
      <c r="I139" s="204"/>
      <c r="J139" s="205">
        <f>ROUND(I139*H139,2)</f>
        <v>0</v>
      </c>
      <c r="K139" s="201" t="s">
        <v>200</v>
      </c>
      <c r="L139" s="47"/>
      <c r="M139" s="206" t="s">
        <v>19</v>
      </c>
      <c r="N139" s="207" t="s">
        <v>43</v>
      </c>
      <c r="O139" s="87"/>
      <c r="P139" s="208">
        <f>O139*H139</f>
        <v>0</v>
      </c>
      <c r="Q139" s="208">
        <v>0</v>
      </c>
      <c r="R139" s="208">
        <f>Q139*H139</f>
        <v>0</v>
      </c>
      <c r="S139" s="208">
        <v>0</v>
      </c>
      <c r="T139" s="20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0" t="s">
        <v>144</v>
      </c>
      <c r="AT139" s="210" t="s">
        <v>131</v>
      </c>
      <c r="AU139" s="210" t="s">
        <v>140</v>
      </c>
      <c r="AY139" s="20" t="s">
        <v>130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20" t="s">
        <v>80</v>
      </c>
      <c r="BK139" s="211">
        <f>ROUND(I139*H139,2)</f>
        <v>0</v>
      </c>
      <c r="BL139" s="20" t="s">
        <v>144</v>
      </c>
      <c r="BM139" s="210" t="s">
        <v>1323</v>
      </c>
    </row>
    <row r="140" s="2" customFormat="1">
      <c r="A140" s="41"/>
      <c r="B140" s="42"/>
      <c r="C140" s="43"/>
      <c r="D140" s="225" t="s">
        <v>202</v>
      </c>
      <c r="E140" s="43"/>
      <c r="F140" s="226" t="s">
        <v>673</v>
      </c>
      <c r="G140" s="43"/>
      <c r="H140" s="43"/>
      <c r="I140" s="227"/>
      <c r="J140" s="43"/>
      <c r="K140" s="43"/>
      <c r="L140" s="47"/>
      <c r="M140" s="228"/>
      <c r="N140" s="229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202</v>
      </c>
      <c r="AU140" s="20" t="s">
        <v>140</v>
      </c>
    </row>
    <row r="141" s="11" customFormat="1" ht="20.88" customHeight="1">
      <c r="A141" s="11"/>
      <c r="B141" s="185"/>
      <c r="C141" s="186"/>
      <c r="D141" s="187" t="s">
        <v>71</v>
      </c>
      <c r="E141" s="223" t="s">
        <v>242</v>
      </c>
      <c r="F141" s="223" t="s">
        <v>243</v>
      </c>
      <c r="G141" s="186"/>
      <c r="H141" s="186"/>
      <c r="I141" s="189"/>
      <c r="J141" s="224">
        <f>BK141</f>
        <v>0</v>
      </c>
      <c r="K141" s="186"/>
      <c r="L141" s="191"/>
      <c r="M141" s="192"/>
      <c r="N141" s="193"/>
      <c r="O141" s="193"/>
      <c r="P141" s="194">
        <f>SUM(P142:P143)</f>
        <v>0</v>
      </c>
      <c r="Q141" s="193"/>
      <c r="R141" s="194">
        <f>SUM(R142:R143)</f>
        <v>0</v>
      </c>
      <c r="S141" s="193"/>
      <c r="T141" s="195">
        <f>SUM(T142:T143)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6" t="s">
        <v>80</v>
      </c>
      <c r="AT141" s="197" t="s">
        <v>71</v>
      </c>
      <c r="AU141" s="197" t="s">
        <v>82</v>
      </c>
      <c r="AY141" s="196" t="s">
        <v>130</v>
      </c>
      <c r="BK141" s="198">
        <f>SUM(BK142:BK143)</f>
        <v>0</v>
      </c>
    </row>
    <row r="142" s="2" customFormat="1" ht="16.5" customHeight="1">
      <c r="A142" s="41"/>
      <c r="B142" s="42"/>
      <c r="C142" s="199" t="s">
        <v>172</v>
      </c>
      <c r="D142" s="199" t="s">
        <v>131</v>
      </c>
      <c r="E142" s="200" t="s">
        <v>244</v>
      </c>
      <c r="F142" s="201" t="s">
        <v>245</v>
      </c>
      <c r="G142" s="202" t="s">
        <v>162</v>
      </c>
      <c r="H142" s="203">
        <v>1</v>
      </c>
      <c r="I142" s="204"/>
      <c r="J142" s="205">
        <f>ROUND(I142*H142,2)</f>
        <v>0</v>
      </c>
      <c r="K142" s="201" t="s">
        <v>19</v>
      </c>
      <c r="L142" s="47"/>
      <c r="M142" s="206" t="s">
        <v>19</v>
      </c>
      <c r="N142" s="207" t="s">
        <v>43</v>
      </c>
      <c r="O142" s="87"/>
      <c r="P142" s="208">
        <f>O142*H142</f>
        <v>0</v>
      </c>
      <c r="Q142" s="208">
        <v>0</v>
      </c>
      <c r="R142" s="208">
        <f>Q142*H142</f>
        <v>0</v>
      </c>
      <c r="S142" s="208">
        <v>0</v>
      </c>
      <c r="T142" s="20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0" t="s">
        <v>144</v>
      </c>
      <c r="AT142" s="210" t="s">
        <v>131</v>
      </c>
      <c r="AU142" s="210" t="s">
        <v>140</v>
      </c>
      <c r="AY142" s="20" t="s">
        <v>130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20" t="s">
        <v>80</v>
      </c>
      <c r="BK142" s="211">
        <f>ROUND(I142*H142,2)</f>
        <v>0</v>
      </c>
      <c r="BL142" s="20" t="s">
        <v>144</v>
      </c>
      <c r="BM142" s="210" t="s">
        <v>1324</v>
      </c>
    </row>
    <row r="143" s="2" customFormat="1" ht="16.5" customHeight="1">
      <c r="A143" s="41"/>
      <c r="B143" s="42"/>
      <c r="C143" s="263" t="s">
        <v>8</v>
      </c>
      <c r="D143" s="263" t="s">
        <v>213</v>
      </c>
      <c r="E143" s="264" t="s">
        <v>247</v>
      </c>
      <c r="F143" s="265" t="s">
        <v>248</v>
      </c>
      <c r="G143" s="266" t="s">
        <v>134</v>
      </c>
      <c r="H143" s="267">
        <v>1</v>
      </c>
      <c r="I143" s="268"/>
      <c r="J143" s="269">
        <f>ROUND(I143*H143,2)</f>
        <v>0</v>
      </c>
      <c r="K143" s="265" t="s">
        <v>19</v>
      </c>
      <c r="L143" s="270"/>
      <c r="M143" s="271" t="s">
        <v>19</v>
      </c>
      <c r="N143" s="272" t="s">
        <v>43</v>
      </c>
      <c r="O143" s="87"/>
      <c r="P143" s="208">
        <f>O143*H143</f>
        <v>0</v>
      </c>
      <c r="Q143" s="208">
        <v>0</v>
      </c>
      <c r="R143" s="208">
        <f>Q143*H143</f>
        <v>0</v>
      </c>
      <c r="S143" s="208">
        <v>0</v>
      </c>
      <c r="T143" s="209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0" t="s">
        <v>159</v>
      </c>
      <c r="AT143" s="210" t="s">
        <v>213</v>
      </c>
      <c r="AU143" s="210" t="s">
        <v>140</v>
      </c>
      <c r="AY143" s="20" t="s">
        <v>130</v>
      </c>
      <c r="BE143" s="211">
        <f>IF(N143="základní",J143,0)</f>
        <v>0</v>
      </c>
      <c r="BF143" s="211">
        <f>IF(N143="snížená",J143,0)</f>
        <v>0</v>
      </c>
      <c r="BG143" s="211">
        <f>IF(N143="zákl. přenesená",J143,0)</f>
        <v>0</v>
      </c>
      <c r="BH143" s="211">
        <f>IF(N143="sníž. přenesená",J143,0)</f>
        <v>0</v>
      </c>
      <c r="BI143" s="211">
        <f>IF(N143="nulová",J143,0)</f>
        <v>0</v>
      </c>
      <c r="BJ143" s="20" t="s">
        <v>80</v>
      </c>
      <c r="BK143" s="211">
        <f>ROUND(I143*H143,2)</f>
        <v>0</v>
      </c>
      <c r="BL143" s="20" t="s">
        <v>144</v>
      </c>
      <c r="BM143" s="210" t="s">
        <v>1325</v>
      </c>
    </row>
    <row r="144" s="11" customFormat="1" ht="22.8" customHeight="1">
      <c r="A144" s="11"/>
      <c r="B144" s="185"/>
      <c r="C144" s="186"/>
      <c r="D144" s="187" t="s">
        <v>71</v>
      </c>
      <c r="E144" s="223" t="s">
        <v>250</v>
      </c>
      <c r="F144" s="223" t="s">
        <v>251</v>
      </c>
      <c r="G144" s="186"/>
      <c r="H144" s="186"/>
      <c r="I144" s="189"/>
      <c r="J144" s="224">
        <f>BK144</f>
        <v>0</v>
      </c>
      <c r="K144" s="186"/>
      <c r="L144" s="191"/>
      <c r="M144" s="192"/>
      <c r="N144" s="193"/>
      <c r="O144" s="193"/>
      <c r="P144" s="194">
        <f>SUM(P145:P154)</f>
        <v>0</v>
      </c>
      <c r="Q144" s="193"/>
      <c r="R144" s="194">
        <f>SUM(R145:R154)</f>
        <v>0</v>
      </c>
      <c r="S144" s="193"/>
      <c r="T144" s="195">
        <f>SUM(T145:T154)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196" t="s">
        <v>80</v>
      </c>
      <c r="AT144" s="197" t="s">
        <v>71</v>
      </c>
      <c r="AU144" s="197" t="s">
        <v>80</v>
      </c>
      <c r="AY144" s="196" t="s">
        <v>130</v>
      </c>
      <c r="BK144" s="198">
        <f>SUM(BK145:BK154)</f>
        <v>0</v>
      </c>
    </row>
    <row r="145" s="2" customFormat="1" ht="24.15" customHeight="1">
      <c r="A145" s="41"/>
      <c r="B145" s="42"/>
      <c r="C145" s="199" t="s">
        <v>266</v>
      </c>
      <c r="D145" s="199" t="s">
        <v>131</v>
      </c>
      <c r="E145" s="200" t="s">
        <v>859</v>
      </c>
      <c r="F145" s="201" t="s">
        <v>860</v>
      </c>
      <c r="G145" s="202" t="s">
        <v>254</v>
      </c>
      <c r="H145" s="203">
        <v>0.93100000000000005</v>
      </c>
      <c r="I145" s="204"/>
      <c r="J145" s="205">
        <f>ROUND(I145*H145,2)</f>
        <v>0</v>
      </c>
      <c r="K145" s="201" t="s">
        <v>200</v>
      </c>
      <c r="L145" s="47"/>
      <c r="M145" s="206" t="s">
        <v>19</v>
      </c>
      <c r="N145" s="207" t="s">
        <v>43</v>
      </c>
      <c r="O145" s="87"/>
      <c r="P145" s="208">
        <f>O145*H145</f>
        <v>0</v>
      </c>
      <c r="Q145" s="208">
        <v>0</v>
      </c>
      <c r="R145" s="208">
        <f>Q145*H145</f>
        <v>0</v>
      </c>
      <c r="S145" s="208">
        <v>0</v>
      </c>
      <c r="T145" s="20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0" t="s">
        <v>144</v>
      </c>
      <c r="AT145" s="210" t="s">
        <v>131</v>
      </c>
      <c r="AU145" s="210" t="s">
        <v>82</v>
      </c>
      <c r="AY145" s="20" t="s">
        <v>130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20" t="s">
        <v>80</v>
      </c>
      <c r="BK145" s="211">
        <f>ROUND(I145*H145,2)</f>
        <v>0</v>
      </c>
      <c r="BL145" s="20" t="s">
        <v>144</v>
      </c>
      <c r="BM145" s="210" t="s">
        <v>1326</v>
      </c>
    </row>
    <row r="146" s="2" customFormat="1">
      <c r="A146" s="41"/>
      <c r="B146" s="42"/>
      <c r="C146" s="43"/>
      <c r="D146" s="225" t="s">
        <v>202</v>
      </c>
      <c r="E146" s="43"/>
      <c r="F146" s="226" t="s">
        <v>862</v>
      </c>
      <c r="G146" s="43"/>
      <c r="H146" s="43"/>
      <c r="I146" s="227"/>
      <c r="J146" s="43"/>
      <c r="K146" s="43"/>
      <c r="L146" s="47"/>
      <c r="M146" s="228"/>
      <c r="N146" s="229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202</v>
      </c>
      <c r="AU146" s="20" t="s">
        <v>82</v>
      </c>
    </row>
    <row r="147" s="2" customFormat="1" ht="21.75" customHeight="1">
      <c r="A147" s="41"/>
      <c r="B147" s="42"/>
      <c r="C147" s="199" t="s">
        <v>273</v>
      </c>
      <c r="D147" s="199" t="s">
        <v>131</v>
      </c>
      <c r="E147" s="200" t="s">
        <v>257</v>
      </c>
      <c r="F147" s="201" t="s">
        <v>258</v>
      </c>
      <c r="G147" s="202" t="s">
        <v>254</v>
      </c>
      <c r="H147" s="203">
        <v>0.93100000000000005</v>
      </c>
      <c r="I147" s="204"/>
      <c r="J147" s="205">
        <f>ROUND(I147*H147,2)</f>
        <v>0</v>
      </c>
      <c r="K147" s="201" t="s">
        <v>200</v>
      </c>
      <c r="L147" s="47"/>
      <c r="M147" s="206" t="s">
        <v>19</v>
      </c>
      <c r="N147" s="207" t="s">
        <v>43</v>
      </c>
      <c r="O147" s="87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0" t="s">
        <v>144</v>
      </c>
      <c r="AT147" s="210" t="s">
        <v>131</v>
      </c>
      <c r="AU147" s="210" t="s">
        <v>82</v>
      </c>
      <c r="AY147" s="20" t="s">
        <v>130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20" t="s">
        <v>80</v>
      </c>
      <c r="BK147" s="211">
        <f>ROUND(I147*H147,2)</f>
        <v>0</v>
      </c>
      <c r="BL147" s="20" t="s">
        <v>144</v>
      </c>
      <c r="BM147" s="210" t="s">
        <v>1327</v>
      </c>
    </row>
    <row r="148" s="2" customFormat="1">
      <c r="A148" s="41"/>
      <c r="B148" s="42"/>
      <c r="C148" s="43"/>
      <c r="D148" s="225" t="s">
        <v>202</v>
      </c>
      <c r="E148" s="43"/>
      <c r="F148" s="226" t="s">
        <v>260</v>
      </c>
      <c r="G148" s="43"/>
      <c r="H148" s="43"/>
      <c r="I148" s="227"/>
      <c r="J148" s="43"/>
      <c r="K148" s="43"/>
      <c r="L148" s="47"/>
      <c r="M148" s="228"/>
      <c r="N148" s="22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202</v>
      </c>
      <c r="AU148" s="20" t="s">
        <v>82</v>
      </c>
    </row>
    <row r="149" s="2" customFormat="1" ht="24.15" customHeight="1">
      <c r="A149" s="41"/>
      <c r="B149" s="42"/>
      <c r="C149" s="199" t="s">
        <v>282</v>
      </c>
      <c r="D149" s="199" t="s">
        <v>131</v>
      </c>
      <c r="E149" s="200" t="s">
        <v>261</v>
      </c>
      <c r="F149" s="201" t="s">
        <v>262</v>
      </c>
      <c r="G149" s="202" t="s">
        <v>254</v>
      </c>
      <c r="H149" s="203">
        <v>17.689</v>
      </c>
      <c r="I149" s="204"/>
      <c r="J149" s="205">
        <f>ROUND(I149*H149,2)</f>
        <v>0</v>
      </c>
      <c r="K149" s="201" t="s">
        <v>200</v>
      </c>
      <c r="L149" s="47"/>
      <c r="M149" s="206" t="s">
        <v>19</v>
      </c>
      <c r="N149" s="207" t="s">
        <v>43</v>
      </c>
      <c r="O149" s="87"/>
      <c r="P149" s="208">
        <f>O149*H149</f>
        <v>0</v>
      </c>
      <c r="Q149" s="208">
        <v>0</v>
      </c>
      <c r="R149" s="208">
        <f>Q149*H149</f>
        <v>0</v>
      </c>
      <c r="S149" s="208">
        <v>0</v>
      </c>
      <c r="T149" s="20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0" t="s">
        <v>144</v>
      </c>
      <c r="AT149" s="210" t="s">
        <v>131</v>
      </c>
      <c r="AU149" s="210" t="s">
        <v>82</v>
      </c>
      <c r="AY149" s="20" t="s">
        <v>130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20" t="s">
        <v>80</v>
      </c>
      <c r="BK149" s="211">
        <f>ROUND(I149*H149,2)</f>
        <v>0</v>
      </c>
      <c r="BL149" s="20" t="s">
        <v>144</v>
      </c>
      <c r="BM149" s="210" t="s">
        <v>1328</v>
      </c>
    </row>
    <row r="150" s="2" customFormat="1">
      <c r="A150" s="41"/>
      <c r="B150" s="42"/>
      <c r="C150" s="43"/>
      <c r="D150" s="225" t="s">
        <v>202</v>
      </c>
      <c r="E150" s="43"/>
      <c r="F150" s="226" t="s">
        <v>264</v>
      </c>
      <c r="G150" s="43"/>
      <c r="H150" s="43"/>
      <c r="I150" s="227"/>
      <c r="J150" s="43"/>
      <c r="K150" s="43"/>
      <c r="L150" s="47"/>
      <c r="M150" s="228"/>
      <c r="N150" s="229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202</v>
      </c>
      <c r="AU150" s="20" t="s">
        <v>82</v>
      </c>
    </row>
    <row r="151" s="14" customFormat="1">
      <c r="A151" s="14"/>
      <c r="B151" s="241"/>
      <c r="C151" s="242"/>
      <c r="D151" s="232" t="s">
        <v>208</v>
      </c>
      <c r="E151" s="243" t="s">
        <v>19</v>
      </c>
      <c r="F151" s="244" t="s">
        <v>1329</v>
      </c>
      <c r="G151" s="242"/>
      <c r="H151" s="245">
        <v>17.689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1" t="s">
        <v>208</v>
      </c>
      <c r="AU151" s="251" t="s">
        <v>82</v>
      </c>
      <c r="AV151" s="14" t="s">
        <v>82</v>
      </c>
      <c r="AW151" s="14" t="s">
        <v>33</v>
      </c>
      <c r="AX151" s="14" t="s">
        <v>72</v>
      </c>
      <c r="AY151" s="251" t="s">
        <v>130</v>
      </c>
    </row>
    <row r="152" s="15" customFormat="1">
      <c r="A152" s="15"/>
      <c r="B152" s="252"/>
      <c r="C152" s="253"/>
      <c r="D152" s="232" t="s">
        <v>208</v>
      </c>
      <c r="E152" s="254" t="s">
        <v>19</v>
      </c>
      <c r="F152" s="255" t="s">
        <v>212</v>
      </c>
      <c r="G152" s="253"/>
      <c r="H152" s="256">
        <v>17.689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2" t="s">
        <v>208</v>
      </c>
      <c r="AU152" s="262" t="s">
        <v>82</v>
      </c>
      <c r="AV152" s="15" t="s">
        <v>144</v>
      </c>
      <c r="AW152" s="15" t="s">
        <v>33</v>
      </c>
      <c r="AX152" s="15" t="s">
        <v>80</v>
      </c>
      <c r="AY152" s="262" t="s">
        <v>130</v>
      </c>
    </row>
    <row r="153" s="2" customFormat="1" ht="24.15" customHeight="1">
      <c r="A153" s="41"/>
      <c r="B153" s="42"/>
      <c r="C153" s="199" t="s">
        <v>285</v>
      </c>
      <c r="D153" s="199" t="s">
        <v>131</v>
      </c>
      <c r="E153" s="200" t="s">
        <v>267</v>
      </c>
      <c r="F153" s="201" t="s">
        <v>268</v>
      </c>
      <c r="G153" s="202" t="s">
        <v>254</v>
      </c>
      <c r="H153" s="203">
        <v>0.93100000000000005</v>
      </c>
      <c r="I153" s="204"/>
      <c r="J153" s="205">
        <f>ROUND(I153*H153,2)</f>
        <v>0</v>
      </c>
      <c r="K153" s="201" t="s">
        <v>200</v>
      </c>
      <c r="L153" s="47"/>
      <c r="M153" s="206" t="s">
        <v>19</v>
      </c>
      <c r="N153" s="207" t="s">
        <v>43</v>
      </c>
      <c r="O153" s="87"/>
      <c r="P153" s="208">
        <f>O153*H153</f>
        <v>0</v>
      </c>
      <c r="Q153" s="208">
        <v>0</v>
      </c>
      <c r="R153" s="208">
        <f>Q153*H153</f>
        <v>0</v>
      </c>
      <c r="S153" s="208">
        <v>0</v>
      </c>
      <c r="T153" s="209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0" t="s">
        <v>144</v>
      </c>
      <c r="AT153" s="210" t="s">
        <v>131</v>
      </c>
      <c r="AU153" s="210" t="s">
        <v>82</v>
      </c>
      <c r="AY153" s="20" t="s">
        <v>130</v>
      </c>
      <c r="BE153" s="211">
        <f>IF(N153="základní",J153,0)</f>
        <v>0</v>
      </c>
      <c r="BF153" s="211">
        <f>IF(N153="snížená",J153,0)</f>
        <v>0</v>
      </c>
      <c r="BG153" s="211">
        <f>IF(N153="zákl. přenesená",J153,0)</f>
        <v>0</v>
      </c>
      <c r="BH153" s="211">
        <f>IF(N153="sníž. přenesená",J153,0)</f>
        <v>0</v>
      </c>
      <c r="BI153" s="211">
        <f>IF(N153="nulová",J153,0)</f>
        <v>0</v>
      </c>
      <c r="BJ153" s="20" t="s">
        <v>80</v>
      </c>
      <c r="BK153" s="211">
        <f>ROUND(I153*H153,2)</f>
        <v>0</v>
      </c>
      <c r="BL153" s="20" t="s">
        <v>144</v>
      </c>
      <c r="BM153" s="210" t="s">
        <v>1330</v>
      </c>
    </row>
    <row r="154" s="2" customFormat="1">
      <c r="A154" s="41"/>
      <c r="B154" s="42"/>
      <c r="C154" s="43"/>
      <c r="D154" s="225" t="s">
        <v>202</v>
      </c>
      <c r="E154" s="43"/>
      <c r="F154" s="226" t="s">
        <v>270</v>
      </c>
      <c r="G154" s="43"/>
      <c r="H154" s="43"/>
      <c r="I154" s="227"/>
      <c r="J154" s="43"/>
      <c r="K154" s="43"/>
      <c r="L154" s="47"/>
      <c r="M154" s="228"/>
      <c r="N154" s="229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202</v>
      </c>
      <c r="AU154" s="20" t="s">
        <v>82</v>
      </c>
    </row>
    <row r="155" s="11" customFormat="1" ht="22.8" customHeight="1">
      <c r="A155" s="11"/>
      <c r="B155" s="185"/>
      <c r="C155" s="186"/>
      <c r="D155" s="187" t="s">
        <v>71</v>
      </c>
      <c r="E155" s="223" t="s">
        <v>271</v>
      </c>
      <c r="F155" s="223" t="s">
        <v>272</v>
      </c>
      <c r="G155" s="186"/>
      <c r="H155" s="186"/>
      <c r="I155" s="189"/>
      <c r="J155" s="224">
        <f>BK155</f>
        <v>0</v>
      </c>
      <c r="K155" s="186"/>
      <c r="L155" s="191"/>
      <c r="M155" s="192"/>
      <c r="N155" s="193"/>
      <c r="O155" s="193"/>
      <c r="P155" s="194">
        <f>SUM(P156:P157)</f>
        <v>0</v>
      </c>
      <c r="Q155" s="193"/>
      <c r="R155" s="194">
        <f>SUM(R156:R157)</f>
        <v>0</v>
      </c>
      <c r="S155" s="193"/>
      <c r="T155" s="195">
        <f>SUM(T156:T157)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96" t="s">
        <v>80</v>
      </c>
      <c r="AT155" s="197" t="s">
        <v>71</v>
      </c>
      <c r="AU155" s="197" t="s">
        <v>80</v>
      </c>
      <c r="AY155" s="196" t="s">
        <v>130</v>
      </c>
      <c r="BK155" s="198">
        <f>SUM(BK156:BK157)</f>
        <v>0</v>
      </c>
    </row>
    <row r="156" s="2" customFormat="1" ht="37.8" customHeight="1">
      <c r="A156" s="41"/>
      <c r="B156" s="42"/>
      <c r="C156" s="199" t="s">
        <v>296</v>
      </c>
      <c r="D156" s="199" t="s">
        <v>131</v>
      </c>
      <c r="E156" s="200" t="s">
        <v>684</v>
      </c>
      <c r="F156" s="201" t="s">
        <v>685</v>
      </c>
      <c r="G156" s="202" t="s">
        <v>254</v>
      </c>
      <c r="H156" s="203">
        <v>0.155</v>
      </c>
      <c r="I156" s="204"/>
      <c r="J156" s="205">
        <f>ROUND(I156*H156,2)</f>
        <v>0</v>
      </c>
      <c r="K156" s="201" t="s">
        <v>200</v>
      </c>
      <c r="L156" s="47"/>
      <c r="M156" s="206" t="s">
        <v>19</v>
      </c>
      <c r="N156" s="207" t="s">
        <v>43</v>
      </c>
      <c r="O156" s="87"/>
      <c r="P156" s="208">
        <f>O156*H156</f>
        <v>0</v>
      </c>
      <c r="Q156" s="208">
        <v>0</v>
      </c>
      <c r="R156" s="208">
        <f>Q156*H156</f>
        <v>0</v>
      </c>
      <c r="S156" s="208">
        <v>0</v>
      </c>
      <c r="T156" s="20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0" t="s">
        <v>144</v>
      </c>
      <c r="AT156" s="210" t="s">
        <v>131</v>
      </c>
      <c r="AU156" s="210" t="s">
        <v>82</v>
      </c>
      <c r="AY156" s="20" t="s">
        <v>130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20" t="s">
        <v>80</v>
      </c>
      <c r="BK156" s="211">
        <f>ROUND(I156*H156,2)</f>
        <v>0</v>
      </c>
      <c r="BL156" s="20" t="s">
        <v>144</v>
      </c>
      <c r="BM156" s="210" t="s">
        <v>1331</v>
      </c>
    </row>
    <row r="157" s="2" customFormat="1">
      <c r="A157" s="41"/>
      <c r="B157" s="42"/>
      <c r="C157" s="43"/>
      <c r="D157" s="225" t="s">
        <v>202</v>
      </c>
      <c r="E157" s="43"/>
      <c r="F157" s="226" t="s">
        <v>687</v>
      </c>
      <c r="G157" s="43"/>
      <c r="H157" s="43"/>
      <c r="I157" s="227"/>
      <c r="J157" s="43"/>
      <c r="K157" s="43"/>
      <c r="L157" s="47"/>
      <c r="M157" s="228"/>
      <c r="N157" s="22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202</v>
      </c>
      <c r="AU157" s="20" t="s">
        <v>82</v>
      </c>
    </row>
    <row r="158" s="11" customFormat="1" ht="25.92" customHeight="1">
      <c r="A158" s="11"/>
      <c r="B158" s="185"/>
      <c r="C158" s="186"/>
      <c r="D158" s="187" t="s">
        <v>71</v>
      </c>
      <c r="E158" s="188" t="s">
        <v>278</v>
      </c>
      <c r="F158" s="188" t="s">
        <v>279</v>
      </c>
      <c r="G158" s="186"/>
      <c r="H158" s="186"/>
      <c r="I158" s="189"/>
      <c r="J158" s="190">
        <f>BK158</f>
        <v>0</v>
      </c>
      <c r="K158" s="186"/>
      <c r="L158" s="191"/>
      <c r="M158" s="192"/>
      <c r="N158" s="193"/>
      <c r="O158" s="193"/>
      <c r="P158" s="194">
        <f>P159+P317+P392+P419+P438+P456</f>
        <v>0</v>
      </c>
      <c r="Q158" s="193"/>
      <c r="R158" s="194">
        <f>R159+R317+R392+R419+R438+R456</f>
        <v>15.964327489999999</v>
      </c>
      <c r="S158" s="193"/>
      <c r="T158" s="195">
        <f>T159+T317+T392+T419+T438+T456</f>
        <v>0.93136019999999997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96" t="s">
        <v>82</v>
      </c>
      <c r="AT158" s="197" t="s">
        <v>71</v>
      </c>
      <c r="AU158" s="197" t="s">
        <v>72</v>
      </c>
      <c r="AY158" s="196" t="s">
        <v>130</v>
      </c>
      <c r="BK158" s="198">
        <f>BK159+BK317+BK392+BK419+BK438+BK456</f>
        <v>0</v>
      </c>
    </row>
    <row r="159" s="11" customFormat="1" ht="22.8" customHeight="1">
      <c r="A159" s="11"/>
      <c r="B159" s="185"/>
      <c r="C159" s="186"/>
      <c r="D159" s="187" t="s">
        <v>71</v>
      </c>
      <c r="E159" s="223" t="s">
        <v>280</v>
      </c>
      <c r="F159" s="223" t="s">
        <v>281</v>
      </c>
      <c r="G159" s="186"/>
      <c r="H159" s="186"/>
      <c r="I159" s="189"/>
      <c r="J159" s="224">
        <f>BK159</f>
        <v>0</v>
      </c>
      <c r="K159" s="186"/>
      <c r="L159" s="191"/>
      <c r="M159" s="192"/>
      <c r="N159" s="193"/>
      <c r="O159" s="193"/>
      <c r="P159" s="194">
        <f>SUM(P160:P316)</f>
        <v>0</v>
      </c>
      <c r="Q159" s="193"/>
      <c r="R159" s="194">
        <f>SUM(R160:R316)</f>
        <v>10.005081300000001</v>
      </c>
      <c r="S159" s="193"/>
      <c r="T159" s="195">
        <f>SUM(T160:T316)</f>
        <v>0.36226200000000003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196" t="s">
        <v>82</v>
      </c>
      <c r="AT159" s="197" t="s">
        <v>71</v>
      </c>
      <c r="AU159" s="197" t="s">
        <v>80</v>
      </c>
      <c r="AY159" s="196" t="s">
        <v>130</v>
      </c>
      <c r="BK159" s="198">
        <f>SUM(BK160:BK316)</f>
        <v>0</v>
      </c>
    </row>
    <row r="160" s="2" customFormat="1" ht="24.15" customHeight="1">
      <c r="A160" s="41"/>
      <c r="B160" s="42"/>
      <c r="C160" s="199" t="s">
        <v>302</v>
      </c>
      <c r="D160" s="199" t="s">
        <v>131</v>
      </c>
      <c r="E160" s="200" t="s">
        <v>283</v>
      </c>
      <c r="F160" s="201" t="s">
        <v>284</v>
      </c>
      <c r="G160" s="202" t="s">
        <v>199</v>
      </c>
      <c r="H160" s="203">
        <v>181.131</v>
      </c>
      <c r="I160" s="204"/>
      <c r="J160" s="205">
        <f>ROUND(I160*H160,2)</f>
        <v>0</v>
      </c>
      <c r="K160" s="201" t="s">
        <v>200</v>
      </c>
      <c r="L160" s="47"/>
      <c r="M160" s="206" t="s">
        <v>19</v>
      </c>
      <c r="N160" s="207" t="s">
        <v>43</v>
      </c>
      <c r="O160" s="87"/>
      <c r="P160" s="208">
        <f>O160*H160</f>
        <v>0</v>
      </c>
      <c r="Q160" s="208">
        <v>0</v>
      </c>
      <c r="R160" s="208">
        <f>Q160*H160</f>
        <v>0</v>
      </c>
      <c r="S160" s="208">
        <v>0.002</v>
      </c>
      <c r="T160" s="209">
        <f>S160*H160</f>
        <v>0.36226200000000003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0" t="s">
        <v>285</v>
      </c>
      <c r="AT160" s="210" t="s">
        <v>131</v>
      </c>
      <c r="AU160" s="210" t="s">
        <v>82</v>
      </c>
      <c r="AY160" s="20" t="s">
        <v>130</v>
      </c>
      <c r="BE160" s="211">
        <f>IF(N160="základní",J160,0)</f>
        <v>0</v>
      </c>
      <c r="BF160" s="211">
        <f>IF(N160="snížená",J160,0)</f>
        <v>0</v>
      </c>
      <c r="BG160" s="211">
        <f>IF(N160="zákl. přenesená",J160,0)</f>
        <v>0</v>
      </c>
      <c r="BH160" s="211">
        <f>IF(N160="sníž. přenesená",J160,0)</f>
        <v>0</v>
      </c>
      <c r="BI160" s="211">
        <f>IF(N160="nulová",J160,0)</f>
        <v>0</v>
      </c>
      <c r="BJ160" s="20" t="s">
        <v>80</v>
      </c>
      <c r="BK160" s="211">
        <f>ROUND(I160*H160,2)</f>
        <v>0</v>
      </c>
      <c r="BL160" s="20" t="s">
        <v>285</v>
      </c>
      <c r="BM160" s="210" t="s">
        <v>1332</v>
      </c>
    </row>
    <row r="161" s="2" customFormat="1">
      <c r="A161" s="41"/>
      <c r="B161" s="42"/>
      <c r="C161" s="43"/>
      <c r="D161" s="225" t="s">
        <v>202</v>
      </c>
      <c r="E161" s="43"/>
      <c r="F161" s="226" t="s">
        <v>287</v>
      </c>
      <c r="G161" s="43"/>
      <c r="H161" s="43"/>
      <c r="I161" s="227"/>
      <c r="J161" s="43"/>
      <c r="K161" s="43"/>
      <c r="L161" s="47"/>
      <c r="M161" s="228"/>
      <c r="N161" s="229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202</v>
      </c>
      <c r="AU161" s="20" t="s">
        <v>82</v>
      </c>
    </row>
    <row r="162" s="13" customFormat="1">
      <c r="A162" s="13"/>
      <c r="B162" s="230"/>
      <c r="C162" s="231"/>
      <c r="D162" s="232" t="s">
        <v>208</v>
      </c>
      <c r="E162" s="233" t="s">
        <v>19</v>
      </c>
      <c r="F162" s="234" t="s">
        <v>288</v>
      </c>
      <c r="G162" s="231"/>
      <c r="H162" s="233" t="s">
        <v>19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208</v>
      </c>
      <c r="AU162" s="240" t="s">
        <v>82</v>
      </c>
      <c r="AV162" s="13" t="s">
        <v>80</v>
      </c>
      <c r="AW162" s="13" t="s">
        <v>33</v>
      </c>
      <c r="AX162" s="13" t="s">
        <v>72</v>
      </c>
      <c r="AY162" s="240" t="s">
        <v>130</v>
      </c>
    </row>
    <row r="163" s="14" customFormat="1">
      <c r="A163" s="14"/>
      <c r="B163" s="241"/>
      <c r="C163" s="242"/>
      <c r="D163" s="232" t="s">
        <v>208</v>
      </c>
      <c r="E163" s="243" t="s">
        <v>19</v>
      </c>
      <c r="F163" s="244" t="s">
        <v>1333</v>
      </c>
      <c r="G163" s="242"/>
      <c r="H163" s="245">
        <v>181.131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1" t="s">
        <v>208</v>
      </c>
      <c r="AU163" s="251" t="s">
        <v>82</v>
      </c>
      <c r="AV163" s="14" t="s">
        <v>82</v>
      </c>
      <c r="AW163" s="14" t="s">
        <v>33</v>
      </c>
      <c r="AX163" s="14" t="s">
        <v>72</v>
      </c>
      <c r="AY163" s="251" t="s">
        <v>130</v>
      </c>
    </row>
    <row r="164" s="15" customFormat="1">
      <c r="A164" s="15"/>
      <c r="B164" s="252"/>
      <c r="C164" s="253"/>
      <c r="D164" s="232" t="s">
        <v>208</v>
      </c>
      <c r="E164" s="254" t="s">
        <v>19</v>
      </c>
      <c r="F164" s="255" t="s">
        <v>212</v>
      </c>
      <c r="G164" s="253"/>
      <c r="H164" s="256">
        <v>181.131</v>
      </c>
      <c r="I164" s="257"/>
      <c r="J164" s="253"/>
      <c r="K164" s="253"/>
      <c r="L164" s="258"/>
      <c r="M164" s="259"/>
      <c r="N164" s="260"/>
      <c r="O164" s="260"/>
      <c r="P164" s="260"/>
      <c r="Q164" s="260"/>
      <c r="R164" s="260"/>
      <c r="S164" s="260"/>
      <c r="T164" s="26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2" t="s">
        <v>208</v>
      </c>
      <c r="AU164" s="262" t="s">
        <v>82</v>
      </c>
      <c r="AV164" s="15" t="s">
        <v>144</v>
      </c>
      <c r="AW164" s="15" t="s">
        <v>33</v>
      </c>
      <c r="AX164" s="15" t="s">
        <v>80</v>
      </c>
      <c r="AY164" s="262" t="s">
        <v>130</v>
      </c>
    </row>
    <row r="165" s="2" customFormat="1" ht="21.75" customHeight="1">
      <c r="A165" s="41"/>
      <c r="B165" s="42"/>
      <c r="C165" s="199" t="s">
        <v>311</v>
      </c>
      <c r="D165" s="199" t="s">
        <v>131</v>
      </c>
      <c r="E165" s="200" t="s">
        <v>290</v>
      </c>
      <c r="F165" s="201" t="s">
        <v>291</v>
      </c>
      <c r="G165" s="202" t="s">
        <v>162</v>
      </c>
      <c r="H165" s="203">
        <v>7</v>
      </c>
      <c r="I165" s="204"/>
      <c r="J165" s="205">
        <f>ROUND(I165*H165,2)</f>
        <v>0</v>
      </c>
      <c r="K165" s="201" t="s">
        <v>200</v>
      </c>
      <c r="L165" s="47"/>
      <c r="M165" s="206" t="s">
        <v>19</v>
      </c>
      <c r="N165" s="207" t="s">
        <v>43</v>
      </c>
      <c r="O165" s="87"/>
      <c r="P165" s="208">
        <f>O165*H165</f>
        <v>0</v>
      </c>
      <c r="Q165" s="208">
        <v>0.00044999999999999999</v>
      </c>
      <c r="R165" s="208">
        <f>Q165*H165</f>
        <v>0.00315</v>
      </c>
      <c r="S165" s="208">
        <v>0</v>
      </c>
      <c r="T165" s="209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0" t="s">
        <v>285</v>
      </c>
      <c r="AT165" s="210" t="s">
        <v>131</v>
      </c>
      <c r="AU165" s="210" t="s">
        <v>82</v>
      </c>
      <c r="AY165" s="20" t="s">
        <v>130</v>
      </c>
      <c r="BE165" s="211">
        <f>IF(N165="základní",J165,0)</f>
        <v>0</v>
      </c>
      <c r="BF165" s="211">
        <f>IF(N165="snížená",J165,0)</f>
        <v>0</v>
      </c>
      <c r="BG165" s="211">
        <f>IF(N165="zákl. přenesená",J165,0)</f>
        <v>0</v>
      </c>
      <c r="BH165" s="211">
        <f>IF(N165="sníž. přenesená",J165,0)</f>
        <v>0</v>
      </c>
      <c r="BI165" s="211">
        <f>IF(N165="nulová",J165,0)</f>
        <v>0</v>
      </c>
      <c r="BJ165" s="20" t="s">
        <v>80</v>
      </c>
      <c r="BK165" s="211">
        <f>ROUND(I165*H165,2)</f>
        <v>0</v>
      </c>
      <c r="BL165" s="20" t="s">
        <v>285</v>
      </c>
      <c r="BM165" s="210" t="s">
        <v>1334</v>
      </c>
    </row>
    <row r="166" s="2" customFormat="1">
      <c r="A166" s="41"/>
      <c r="B166" s="42"/>
      <c r="C166" s="43"/>
      <c r="D166" s="225" t="s">
        <v>202</v>
      </c>
      <c r="E166" s="43"/>
      <c r="F166" s="226" t="s">
        <v>293</v>
      </c>
      <c r="G166" s="43"/>
      <c r="H166" s="43"/>
      <c r="I166" s="227"/>
      <c r="J166" s="43"/>
      <c r="K166" s="43"/>
      <c r="L166" s="47"/>
      <c r="M166" s="228"/>
      <c r="N166" s="229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202</v>
      </c>
      <c r="AU166" s="20" t="s">
        <v>82</v>
      </c>
    </row>
    <row r="167" s="13" customFormat="1">
      <c r="A167" s="13"/>
      <c r="B167" s="230"/>
      <c r="C167" s="231"/>
      <c r="D167" s="232" t="s">
        <v>208</v>
      </c>
      <c r="E167" s="233" t="s">
        <v>19</v>
      </c>
      <c r="F167" s="234" t="s">
        <v>294</v>
      </c>
      <c r="G167" s="231"/>
      <c r="H167" s="233" t="s">
        <v>19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208</v>
      </c>
      <c r="AU167" s="240" t="s">
        <v>82</v>
      </c>
      <c r="AV167" s="13" t="s">
        <v>80</v>
      </c>
      <c r="AW167" s="13" t="s">
        <v>33</v>
      </c>
      <c r="AX167" s="13" t="s">
        <v>72</v>
      </c>
      <c r="AY167" s="240" t="s">
        <v>130</v>
      </c>
    </row>
    <row r="168" s="14" customFormat="1">
      <c r="A168" s="14"/>
      <c r="B168" s="241"/>
      <c r="C168" s="242"/>
      <c r="D168" s="232" t="s">
        <v>208</v>
      </c>
      <c r="E168" s="243" t="s">
        <v>19</v>
      </c>
      <c r="F168" s="244" t="s">
        <v>1335</v>
      </c>
      <c r="G168" s="242"/>
      <c r="H168" s="245">
        <v>7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208</v>
      </c>
      <c r="AU168" s="251" t="s">
        <v>82</v>
      </c>
      <c r="AV168" s="14" t="s">
        <v>82</v>
      </c>
      <c r="AW168" s="14" t="s">
        <v>33</v>
      </c>
      <c r="AX168" s="14" t="s">
        <v>72</v>
      </c>
      <c r="AY168" s="251" t="s">
        <v>130</v>
      </c>
    </row>
    <row r="169" s="15" customFormat="1">
      <c r="A169" s="15"/>
      <c r="B169" s="252"/>
      <c r="C169" s="253"/>
      <c r="D169" s="232" t="s">
        <v>208</v>
      </c>
      <c r="E169" s="254" t="s">
        <v>19</v>
      </c>
      <c r="F169" s="255" t="s">
        <v>212</v>
      </c>
      <c r="G169" s="253"/>
      <c r="H169" s="256">
        <v>7</v>
      </c>
      <c r="I169" s="257"/>
      <c r="J169" s="253"/>
      <c r="K169" s="253"/>
      <c r="L169" s="258"/>
      <c r="M169" s="259"/>
      <c r="N169" s="260"/>
      <c r="O169" s="260"/>
      <c r="P169" s="260"/>
      <c r="Q169" s="260"/>
      <c r="R169" s="260"/>
      <c r="S169" s="260"/>
      <c r="T169" s="261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2" t="s">
        <v>208</v>
      </c>
      <c r="AU169" s="262" t="s">
        <v>82</v>
      </c>
      <c r="AV169" s="15" t="s">
        <v>144</v>
      </c>
      <c r="AW169" s="15" t="s">
        <v>33</v>
      </c>
      <c r="AX169" s="15" t="s">
        <v>80</v>
      </c>
      <c r="AY169" s="262" t="s">
        <v>130</v>
      </c>
    </row>
    <row r="170" s="2" customFormat="1" ht="24.15" customHeight="1">
      <c r="A170" s="41"/>
      <c r="B170" s="42"/>
      <c r="C170" s="199" t="s">
        <v>318</v>
      </c>
      <c r="D170" s="199" t="s">
        <v>131</v>
      </c>
      <c r="E170" s="200" t="s">
        <v>297</v>
      </c>
      <c r="F170" s="201" t="s">
        <v>298</v>
      </c>
      <c r="G170" s="202" t="s">
        <v>199</v>
      </c>
      <c r="H170" s="203">
        <v>724.52499999999998</v>
      </c>
      <c r="I170" s="204"/>
      <c r="J170" s="205">
        <f>ROUND(I170*H170,2)</f>
        <v>0</v>
      </c>
      <c r="K170" s="201" t="s">
        <v>200</v>
      </c>
      <c r="L170" s="47"/>
      <c r="M170" s="206" t="s">
        <v>19</v>
      </c>
      <c r="N170" s="207" t="s">
        <v>43</v>
      </c>
      <c r="O170" s="87"/>
      <c r="P170" s="208">
        <f>O170*H170</f>
        <v>0</v>
      </c>
      <c r="Q170" s="208">
        <v>0</v>
      </c>
      <c r="R170" s="208">
        <f>Q170*H170</f>
        <v>0</v>
      </c>
      <c r="S170" s="208">
        <v>0</v>
      </c>
      <c r="T170" s="209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0" t="s">
        <v>285</v>
      </c>
      <c r="AT170" s="210" t="s">
        <v>131</v>
      </c>
      <c r="AU170" s="210" t="s">
        <v>82</v>
      </c>
      <c r="AY170" s="20" t="s">
        <v>130</v>
      </c>
      <c r="BE170" s="211">
        <f>IF(N170="základní",J170,0)</f>
        <v>0</v>
      </c>
      <c r="BF170" s="211">
        <f>IF(N170="snížená",J170,0)</f>
        <v>0</v>
      </c>
      <c r="BG170" s="211">
        <f>IF(N170="zákl. přenesená",J170,0)</f>
        <v>0</v>
      </c>
      <c r="BH170" s="211">
        <f>IF(N170="sníž. přenesená",J170,0)</f>
        <v>0</v>
      </c>
      <c r="BI170" s="211">
        <f>IF(N170="nulová",J170,0)</f>
        <v>0</v>
      </c>
      <c r="BJ170" s="20" t="s">
        <v>80</v>
      </c>
      <c r="BK170" s="211">
        <f>ROUND(I170*H170,2)</f>
        <v>0</v>
      </c>
      <c r="BL170" s="20" t="s">
        <v>285</v>
      </c>
      <c r="BM170" s="210" t="s">
        <v>1336</v>
      </c>
    </row>
    <row r="171" s="2" customFormat="1">
      <c r="A171" s="41"/>
      <c r="B171" s="42"/>
      <c r="C171" s="43"/>
      <c r="D171" s="225" t="s">
        <v>202</v>
      </c>
      <c r="E171" s="43"/>
      <c r="F171" s="226" t="s">
        <v>300</v>
      </c>
      <c r="G171" s="43"/>
      <c r="H171" s="43"/>
      <c r="I171" s="227"/>
      <c r="J171" s="43"/>
      <c r="K171" s="43"/>
      <c r="L171" s="47"/>
      <c r="M171" s="228"/>
      <c r="N171" s="229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202</v>
      </c>
      <c r="AU171" s="20" t="s">
        <v>82</v>
      </c>
    </row>
    <row r="172" s="13" customFormat="1">
      <c r="A172" s="13"/>
      <c r="B172" s="230"/>
      <c r="C172" s="231"/>
      <c r="D172" s="232" t="s">
        <v>208</v>
      </c>
      <c r="E172" s="233" t="s">
        <v>19</v>
      </c>
      <c r="F172" s="234" t="s">
        <v>294</v>
      </c>
      <c r="G172" s="231"/>
      <c r="H172" s="233" t="s">
        <v>19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208</v>
      </c>
      <c r="AU172" s="240" t="s">
        <v>82</v>
      </c>
      <c r="AV172" s="13" t="s">
        <v>80</v>
      </c>
      <c r="AW172" s="13" t="s">
        <v>33</v>
      </c>
      <c r="AX172" s="13" t="s">
        <v>72</v>
      </c>
      <c r="AY172" s="240" t="s">
        <v>130</v>
      </c>
    </row>
    <row r="173" s="14" customFormat="1">
      <c r="A173" s="14"/>
      <c r="B173" s="241"/>
      <c r="C173" s="242"/>
      <c r="D173" s="232" t="s">
        <v>208</v>
      </c>
      <c r="E173" s="243" t="s">
        <v>19</v>
      </c>
      <c r="F173" s="244" t="s">
        <v>1337</v>
      </c>
      <c r="G173" s="242"/>
      <c r="H173" s="245">
        <v>724.52499999999998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1" t="s">
        <v>208</v>
      </c>
      <c r="AU173" s="251" t="s">
        <v>82</v>
      </c>
      <c r="AV173" s="14" t="s">
        <v>82</v>
      </c>
      <c r="AW173" s="14" t="s">
        <v>33</v>
      </c>
      <c r="AX173" s="14" t="s">
        <v>72</v>
      </c>
      <c r="AY173" s="251" t="s">
        <v>130</v>
      </c>
    </row>
    <row r="174" s="15" customFormat="1">
      <c r="A174" s="15"/>
      <c r="B174" s="252"/>
      <c r="C174" s="253"/>
      <c r="D174" s="232" t="s">
        <v>208</v>
      </c>
      <c r="E174" s="254" t="s">
        <v>19</v>
      </c>
      <c r="F174" s="255" t="s">
        <v>212</v>
      </c>
      <c r="G174" s="253"/>
      <c r="H174" s="256">
        <v>724.52499999999998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2" t="s">
        <v>208</v>
      </c>
      <c r="AU174" s="262" t="s">
        <v>82</v>
      </c>
      <c r="AV174" s="15" t="s">
        <v>144</v>
      </c>
      <c r="AW174" s="15" t="s">
        <v>33</v>
      </c>
      <c r="AX174" s="15" t="s">
        <v>80</v>
      </c>
      <c r="AY174" s="262" t="s">
        <v>130</v>
      </c>
    </row>
    <row r="175" s="2" customFormat="1" ht="16.5" customHeight="1">
      <c r="A175" s="41"/>
      <c r="B175" s="42"/>
      <c r="C175" s="263" t="s">
        <v>7</v>
      </c>
      <c r="D175" s="263" t="s">
        <v>213</v>
      </c>
      <c r="E175" s="264" t="s">
        <v>303</v>
      </c>
      <c r="F175" s="265" t="s">
        <v>304</v>
      </c>
      <c r="G175" s="266" t="s">
        <v>305</v>
      </c>
      <c r="H175" s="267">
        <v>287.07400000000001</v>
      </c>
      <c r="I175" s="268"/>
      <c r="J175" s="269">
        <f>ROUND(I175*H175,2)</f>
        <v>0</v>
      </c>
      <c r="K175" s="265" t="s">
        <v>200</v>
      </c>
      <c r="L175" s="270"/>
      <c r="M175" s="271" t="s">
        <v>19</v>
      </c>
      <c r="N175" s="272" t="s">
        <v>43</v>
      </c>
      <c r="O175" s="87"/>
      <c r="P175" s="208">
        <f>O175*H175</f>
        <v>0</v>
      </c>
      <c r="Q175" s="208">
        <v>0.001</v>
      </c>
      <c r="R175" s="208">
        <f>Q175*H175</f>
        <v>0.287074</v>
      </c>
      <c r="S175" s="208">
        <v>0</v>
      </c>
      <c r="T175" s="209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0" t="s">
        <v>306</v>
      </c>
      <c r="AT175" s="210" t="s">
        <v>213</v>
      </c>
      <c r="AU175" s="210" t="s">
        <v>82</v>
      </c>
      <c r="AY175" s="20" t="s">
        <v>130</v>
      </c>
      <c r="BE175" s="211">
        <f>IF(N175="základní",J175,0)</f>
        <v>0</v>
      </c>
      <c r="BF175" s="211">
        <f>IF(N175="snížená",J175,0)</f>
        <v>0</v>
      </c>
      <c r="BG175" s="211">
        <f>IF(N175="zákl. přenesená",J175,0)</f>
        <v>0</v>
      </c>
      <c r="BH175" s="211">
        <f>IF(N175="sníž. přenesená",J175,0)</f>
        <v>0</v>
      </c>
      <c r="BI175" s="211">
        <f>IF(N175="nulová",J175,0)</f>
        <v>0</v>
      </c>
      <c r="BJ175" s="20" t="s">
        <v>80</v>
      </c>
      <c r="BK175" s="211">
        <f>ROUND(I175*H175,2)</f>
        <v>0</v>
      </c>
      <c r="BL175" s="20" t="s">
        <v>285</v>
      </c>
      <c r="BM175" s="210" t="s">
        <v>1338</v>
      </c>
    </row>
    <row r="176" s="13" customFormat="1">
      <c r="A176" s="13"/>
      <c r="B176" s="230"/>
      <c r="C176" s="231"/>
      <c r="D176" s="232" t="s">
        <v>208</v>
      </c>
      <c r="E176" s="233" t="s">
        <v>19</v>
      </c>
      <c r="F176" s="234" t="s">
        <v>217</v>
      </c>
      <c r="G176" s="231"/>
      <c r="H176" s="233" t="s">
        <v>19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208</v>
      </c>
      <c r="AU176" s="240" t="s">
        <v>82</v>
      </c>
      <c r="AV176" s="13" t="s">
        <v>80</v>
      </c>
      <c r="AW176" s="13" t="s">
        <v>33</v>
      </c>
      <c r="AX176" s="13" t="s">
        <v>72</v>
      </c>
      <c r="AY176" s="240" t="s">
        <v>130</v>
      </c>
    </row>
    <row r="177" s="14" customFormat="1">
      <c r="A177" s="14"/>
      <c r="B177" s="241"/>
      <c r="C177" s="242"/>
      <c r="D177" s="232" t="s">
        <v>208</v>
      </c>
      <c r="E177" s="243" t="s">
        <v>19</v>
      </c>
      <c r="F177" s="244" t="s">
        <v>1339</v>
      </c>
      <c r="G177" s="242"/>
      <c r="H177" s="245">
        <v>217.358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1" t="s">
        <v>208</v>
      </c>
      <c r="AU177" s="251" t="s">
        <v>82</v>
      </c>
      <c r="AV177" s="14" t="s">
        <v>82</v>
      </c>
      <c r="AW177" s="14" t="s">
        <v>33</v>
      </c>
      <c r="AX177" s="14" t="s">
        <v>72</v>
      </c>
      <c r="AY177" s="251" t="s">
        <v>130</v>
      </c>
    </row>
    <row r="178" s="14" customFormat="1">
      <c r="A178" s="14"/>
      <c r="B178" s="241"/>
      <c r="C178" s="242"/>
      <c r="D178" s="232" t="s">
        <v>208</v>
      </c>
      <c r="E178" s="243" t="s">
        <v>19</v>
      </c>
      <c r="F178" s="244" t="s">
        <v>1340</v>
      </c>
      <c r="G178" s="242"/>
      <c r="H178" s="245">
        <v>43.618000000000002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208</v>
      </c>
      <c r="AU178" s="251" t="s">
        <v>82</v>
      </c>
      <c r="AV178" s="14" t="s">
        <v>82</v>
      </c>
      <c r="AW178" s="14" t="s">
        <v>33</v>
      </c>
      <c r="AX178" s="14" t="s">
        <v>72</v>
      </c>
      <c r="AY178" s="251" t="s">
        <v>130</v>
      </c>
    </row>
    <row r="179" s="15" customFormat="1">
      <c r="A179" s="15"/>
      <c r="B179" s="252"/>
      <c r="C179" s="253"/>
      <c r="D179" s="232" t="s">
        <v>208</v>
      </c>
      <c r="E179" s="254" t="s">
        <v>19</v>
      </c>
      <c r="F179" s="255" t="s">
        <v>212</v>
      </c>
      <c r="G179" s="253"/>
      <c r="H179" s="256">
        <v>260.976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2" t="s">
        <v>208</v>
      </c>
      <c r="AU179" s="262" t="s">
        <v>82</v>
      </c>
      <c r="AV179" s="15" t="s">
        <v>144</v>
      </c>
      <c r="AW179" s="15" t="s">
        <v>33</v>
      </c>
      <c r="AX179" s="15" t="s">
        <v>80</v>
      </c>
      <c r="AY179" s="262" t="s">
        <v>130</v>
      </c>
    </row>
    <row r="180" s="14" customFormat="1">
      <c r="A180" s="14"/>
      <c r="B180" s="241"/>
      <c r="C180" s="242"/>
      <c r="D180" s="232" t="s">
        <v>208</v>
      </c>
      <c r="E180" s="242"/>
      <c r="F180" s="244" t="s">
        <v>1341</v>
      </c>
      <c r="G180" s="242"/>
      <c r="H180" s="245">
        <v>287.07400000000001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1" t="s">
        <v>208</v>
      </c>
      <c r="AU180" s="251" t="s">
        <v>82</v>
      </c>
      <c r="AV180" s="14" t="s">
        <v>82</v>
      </c>
      <c r="AW180" s="14" t="s">
        <v>4</v>
      </c>
      <c r="AX180" s="14" t="s">
        <v>80</v>
      </c>
      <c r="AY180" s="251" t="s">
        <v>130</v>
      </c>
    </row>
    <row r="181" s="2" customFormat="1" ht="16.5" customHeight="1">
      <c r="A181" s="41"/>
      <c r="B181" s="42"/>
      <c r="C181" s="199" t="s">
        <v>334</v>
      </c>
      <c r="D181" s="199" t="s">
        <v>131</v>
      </c>
      <c r="E181" s="200" t="s">
        <v>312</v>
      </c>
      <c r="F181" s="201" t="s">
        <v>313</v>
      </c>
      <c r="G181" s="202" t="s">
        <v>199</v>
      </c>
      <c r="H181" s="203">
        <v>760.75099999999998</v>
      </c>
      <c r="I181" s="204"/>
      <c r="J181" s="205">
        <f>ROUND(I181*H181,2)</f>
        <v>0</v>
      </c>
      <c r="K181" s="201" t="s">
        <v>200</v>
      </c>
      <c r="L181" s="47"/>
      <c r="M181" s="206" t="s">
        <v>19</v>
      </c>
      <c r="N181" s="207" t="s">
        <v>43</v>
      </c>
      <c r="O181" s="87"/>
      <c r="P181" s="208">
        <f>O181*H181</f>
        <v>0</v>
      </c>
      <c r="Q181" s="208">
        <v>0.00088000000000000003</v>
      </c>
      <c r="R181" s="208">
        <f>Q181*H181</f>
        <v>0.66946088000000004</v>
      </c>
      <c r="S181" s="208">
        <v>0</v>
      </c>
      <c r="T181" s="209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0" t="s">
        <v>285</v>
      </c>
      <c r="AT181" s="210" t="s">
        <v>131</v>
      </c>
      <c r="AU181" s="210" t="s">
        <v>82</v>
      </c>
      <c r="AY181" s="20" t="s">
        <v>130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20" t="s">
        <v>80</v>
      </c>
      <c r="BK181" s="211">
        <f>ROUND(I181*H181,2)</f>
        <v>0</v>
      </c>
      <c r="BL181" s="20" t="s">
        <v>285</v>
      </c>
      <c r="BM181" s="210" t="s">
        <v>1342</v>
      </c>
    </row>
    <row r="182" s="2" customFormat="1">
      <c r="A182" s="41"/>
      <c r="B182" s="42"/>
      <c r="C182" s="43"/>
      <c r="D182" s="225" t="s">
        <v>202</v>
      </c>
      <c r="E182" s="43"/>
      <c r="F182" s="226" t="s">
        <v>315</v>
      </c>
      <c r="G182" s="43"/>
      <c r="H182" s="43"/>
      <c r="I182" s="227"/>
      <c r="J182" s="43"/>
      <c r="K182" s="43"/>
      <c r="L182" s="47"/>
      <c r="M182" s="228"/>
      <c r="N182" s="229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202</v>
      </c>
      <c r="AU182" s="20" t="s">
        <v>82</v>
      </c>
    </row>
    <row r="183" s="13" customFormat="1">
      <c r="A183" s="13"/>
      <c r="B183" s="230"/>
      <c r="C183" s="231"/>
      <c r="D183" s="232" t="s">
        <v>208</v>
      </c>
      <c r="E183" s="233" t="s">
        <v>19</v>
      </c>
      <c r="F183" s="234" t="s">
        <v>294</v>
      </c>
      <c r="G183" s="231"/>
      <c r="H183" s="233" t="s">
        <v>19</v>
      </c>
      <c r="I183" s="235"/>
      <c r="J183" s="231"/>
      <c r="K183" s="231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208</v>
      </c>
      <c r="AU183" s="240" t="s">
        <v>82</v>
      </c>
      <c r="AV183" s="13" t="s">
        <v>80</v>
      </c>
      <c r="AW183" s="13" t="s">
        <v>33</v>
      </c>
      <c r="AX183" s="13" t="s">
        <v>72</v>
      </c>
      <c r="AY183" s="240" t="s">
        <v>130</v>
      </c>
    </row>
    <row r="184" s="14" customFormat="1">
      <c r="A184" s="14"/>
      <c r="B184" s="241"/>
      <c r="C184" s="242"/>
      <c r="D184" s="232" t="s">
        <v>208</v>
      </c>
      <c r="E184" s="243" t="s">
        <v>19</v>
      </c>
      <c r="F184" s="244" t="s">
        <v>1337</v>
      </c>
      <c r="G184" s="242"/>
      <c r="H184" s="245">
        <v>724.52499999999998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208</v>
      </c>
      <c r="AU184" s="251" t="s">
        <v>82</v>
      </c>
      <c r="AV184" s="14" t="s">
        <v>82</v>
      </c>
      <c r="AW184" s="14" t="s">
        <v>33</v>
      </c>
      <c r="AX184" s="14" t="s">
        <v>72</v>
      </c>
      <c r="AY184" s="251" t="s">
        <v>130</v>
      </c>
    </row>
    <row r="185" s="13" customFormat="1">
      <c r="A185" s="13"/>
      <c r="B185" s="230"/>
      <c r="C185" s="231"/>
      <c r="D185" s="232" t="s">
        <v>208</v>
      </c>
      <c r="E185" s="233" t="s">
        <v>19</v>
      </c>
      <c r="F185" s="234" t="s">
        <v>316</v>
      </c>
      <c r="G185" s="231"/>
      <c r="H185" s="233" t="s">
        <v>19</v>
      </c>
      <c r="I185" s="235"/>
      <c r="J185" s="231"/>
      <c r="K185" s="231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208</v>
      </c>
      <c r="AU185" s="240" t="s">
        <v>82</v>
      </c>
      <c r="AV185" s="13" t="s">
        <v>80</v>
      </c>
      <c r="AW185" s="13" t="s">
        <v>33</v>
      </c>
      <c r="AX185" s="13" t="s">
        <v>72</v>
      </c>
      <c r="AY185" s="240" t="s">
        <v>130</v>
      </c>
    </row>
    <row r="186" s="13" customFormat="1">
      <c r="A186" s="13"/>
      <c r="B186" s="230"/>
      <c r="C186" s="231"/>
      <c r="D186" s="232" t="s">
        <v>208</v>
      </c>
      <c r="E186" s="233" t="s">
        <v>19</v>
      </c>
      <c r="F186" s="234" t="s">
        <v>294</v>
      </c>
      <c r="G186" s="231"/>
      <c r="H186" s="233" t="s">
        <v>19</v>
      </c>
      <c r="I186" s="235"/>
      <c r="J186" s="231"/>
      <c r="K186" s="231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208</v>
      </c>
      <c r="AU186" s="240" t="s">
        <v>82</v>
      </c>
      <c r="AV186" s="13" t="s">
        <v>80</v>
      </c>
      <c r="AW186" s="13" t="s">
        <v>33</v>
      </c>
      <c r="AX186" s="13" t="s">
        <v>72</v>
      </c>
      <c r="AY186" s="240" t="s">
        <v>130</v>
      </c>
    </row>
    <row r="187" s="14" customFormat="1">
      <c r="A187" s="14"/>
      <c r="B187" s="241"/>
      <c r="C187" s="242"/>
      <c r="D187" s="232" t="s">
        <v>208</v>
      </c>
      <c r="E187" s="243" t="s">
        <v>19</v>
      </c>
      <c r="F187" s="244" t="s">
        <v>1343</v>
      </c>
      <c r="G187" s="242"/>
      <c r="H187" s="245">
        <v>36.225999999999999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1" t="s">
        <v>208</v>
      </c>
      <c r="AU187" s="251" t="s">
        <v>82</v>
      </c>
      <c r="AV187" s="14" t="s">
        <v>82</v>
      </c>
      <c r="AW187" s="14" t="s">
        <v>33</v>
      </c>
      <c r="AX187" s="14" t="s">
        <v>72</v>
      </c>
      <c r="AY187" s="251" t="s">
        <v>130</v>
      </c>
    </row>
    <row r="188" s="15" customFormat="1">
      <c r="A188" s="15"/>
      <c r="B188" s="252"/>
      <c r="C188" s="253"/>
      <c r="D188" s="232" t="s">
        <v>208</v>
      </c>
      <c r="E188" s="254" t="s">
        <v>19</v>
      </c>
      <c r="F188" s="255" t="s">
        <v>212</v>
      </c>
      <c r="G188" s="253"/>
      <c r="H188" s="256">
        <v>760.75099999999998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2" t="s">
        <v>208</v>
      </c>
      <c r="AU188" s="262" t="s">
        <v>82</v>
      </c>
      <c r="AV188" s="15" t="s">
        <v>144</v>
      </c>
      <c r="AW188" s="15" t="s">
        <v>33</v>
      </c>
      <c r="AX188" s="15" t="s">
        <v>80</v>
      </c>
      <c r="AY188" s="262" t="s">
        <v>130</v>
      </c>
    </row>
    <row r="189" s="2" customFormat="1" ht="24.15" customHeight="1">
      <c r="A189" s="41"/>
      <c r="B189" s="42"/>
      <c r="C189" s="263" t="s">
        <v>339</v>
      </c>
      <c r="D189" s="263" t="s">
        <v>213</v>
      </c>
      <c r="E189" s="264" t="s">
        <v>319</v>
      </c>
      <c r="F189" s="265" t="s">
        <v>320</v>
      </c>
      <c r="G189" s="266" t="s">
        <v>199</v>
      </c>
      <c r="H189" s="267">
        <v>1003.468</v>
      </c>
      <c r="I189" s="268"/>
      <c r="J189" s="269">
        <f>ROUND(I189*H189,2)</f>
        <v>0</v>
      </c>
      <c r="K189" s="265" t="s">
        <v>200</v>
      </c>
      <c r="L189" s="270"/>
      <c r="M189" s="271" t="s">
        <v>19</v>
      </c>
      <c r="N189" s="272" t="s">
        <v>43</v>
      </c>
      <c r="O189" s="87"/>
      <c r="P189" s="208">
        <f>O189*H189</f>
        <v>0</v>
      </c>
      <c r="Q189" s="208">
        <v>0.0054000000000000003</v>
      </c>
      <c r="R189" s="208">
        <f>Q189*H189</f>
        <v>5.4187272000000002</v>
      </c>
      <c r="S189" s="208">
        <v>0</v>
      </c>
      <c r="T189" s="209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0" t="s">
        <v>306</v>
      </c>
      <c r="AT189" s="210" t="s">
        <v>213</v>
      </c>
      <c r="AU189" s="210" t="s">
        <v>82</v>
      </c>
      <c r="AY189" s="20" t="s">
        <v>130</v>
      </c>
      <c r="BE189" s="211">
        <f>IF(N189="základní",J189,0)</f>
        <v>0</v>
      </c>
      <c r="BF189" s="211">
        <f>IF(N189="snížená",J189,0)</f>
        <v>0</v>
      </c>
      <c r="BG189" s="211">
        <f>IF(N189="zákl. přenesená",J189,0)</f>
        <v>0</v>
      </c>
      <c r="BH189" s="211">
        <f>IF(N189="sníž. přenesená",J189,0)</f>
        <v>0</v>
      </c>
      <c r="BI189" s="211">
        <f>IF(N189="nulová",J189,0)</f>
        <v>0</v>
      </c>
      <c r="BJ189" s="20" t="s">
        <v>80</v>
      </c>
      <c r="BK189" s="211">
        <f>ROUND(I189*H189,2)</f>
        <v>0</v>
      </c>
      <c r="BL189" s="20" t="s">
        <v>285</v>
      </c>
      <c r="BM189" s="210" t="s">
        <v>1344</v>
      </c>
    </row>
    <row r="190" s="13" customFormat="1">
      <c r="A190" s="13"/>
      <c r="B190" s="230"/>
      <c r="C190" s="231"/>
      <c r="D190" s="232" t="s">
        <v>208</v>
      </c>
      <c r="E190" s="233" t="s">
        <v>19</v>
      </c>
      <c r="F190" s="234" t="s">
        <v>217</v>
      </c>
      <c r="G190" s="231"/>
      <c r="H190" s="233" t="s">
        <v>19</v>
      </c>
      <c r="I190" s="235"/>
      <c r="J190" s="231"/>
      <c r="K190" s="231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208</v>
      </c>
      <c r="AU190" s="240" t="s">
        <v>82</v>
      </c>
      <c r="AV190" s="13" t="s">
        <v>80</v>
      </c>
      <c r="AW190" s="13" t="s">
        <v>33</v>
      </c>
      <c r="AX190" s="13" t="s">
        <v>72</v>
      </c>
      <c r="AY190" s="240" t="s">
        <v>130</v>
      </c>
    </row>
    <row r="191" s="14" customFormat="1">
      <c r="A191" s="14"/>
      <c r="B191" s="241"/>
      <c r="C191" s="242"/>
      <c r="D191" s="232" t="s">
        <v>208</v>
      </c>
      <c r="E191" s="243" t="s">
        <v>19</v>
      </c>
      <c r="F191" s="244" t="s">
        <v>1345</v>
      </c>
      <c r="G191" s="242"/>
      <c r="H191" s="245">
        <v>760.75099999999998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1" t="s">
        <v>208</v>
      </c>
      <c r="AU191" s="251" t="s">
        <v>82</v>
      </c>
      <c r="AV191" s="14" t="s">
        <v>82</v>
      </c>
      <c r="AW191" s="14" t="s">
        <v>33</v>
      </c>
      <c r="AX191" s="14" t="s">
        <v>72</v>
      </c>
      <c r="AY191" s="251" t="s">
        <v>130</v>
      </c>
    </row>
    <row r="192" s="14" customFormat="1">
      <c r="A192" s="14"/>
      <c r="B192" s="241"/>
      <c r="C192" s="242"/>
      <c r="D192" s="232" t="s">
        <v>208</v>
      </c>
      <c r="E192" s="243" t="s">
        <v>19</v>
      </c>
      <c r="F192" s="244" t="s">
        <v>1346</v>
      </c>
      <c r="G192" s="242"/>
      <c r="H192" s="245">
        <v>145.393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1" t="s">
        <v>208</v>
      </c>
      <c r="AU192" s="251" t="s">
        <v>82</v>
      </c>
      <c r="AV192" s="14" t="s">
        <v>82</v>
      </c>
      <c r="AW192" s="14" t="s">
        <v>33</v>
      </c>
      <c r="AX192" s="14" t="s">
        <v>72</v>
      </c>
      <c r="AY192" s="251" t="s">
        <v>130</v>
      </c>
    </row>
    <row r="193" s="14" customFormat="1">
      <c r="A193" s="14"/>
      <c r="B193" s="241"/>
      <c r="C193" s="242"/>
      <c r="D193" s="232" t="s">
        <v>208</v>
      </c>
      <c r="E193" s="243" t="s">
        <v>19</v>
      </c>
      <c r="F193" s="244" t="s">
        <v>1347</v>
      </c>
      <c r="G193" s="242"/>
      <c r="H193" s="245">
        <v>6.0999999999999996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1" t="s">
        <v>208</v>
      </c>
      <c r="AU193" s="251" t="s">
        <v>82</v>
      </c>
      <c r="AV193" s="14" t="s">
        <v>82</v>
      </c>
      <c r="AW193" s="14" t="s">
        <v>33</v>
      </c>
      <c r="AX193" s="14" t="s">
        <v>72</v>
      </c>
      <c r="AY193" s="251" t="s">
        <v>130</v>
      </c>
    </row>
    <row r="194" s="15" customFormat="1">
      <c r="A194" s="15"/>
      <c r="B194" s="252"/>
      <c r="C194" s="253"/>
      <c r="D194" s="232" t="s">
        <v>208</v>
      </c>
      <c r="E194" s="254" t="s">
        <v>19</v>
      </c>
      <c r="F194" s="255" t="s">
        <v>212</v>
      </c>
      <c r="G194" s="253"/>
      <c r="H194" s="256">
        <v>912.24400000000003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2" t="s">
        <v>208</v>
      </c>
      <c r="AU194" s="262" t="s">
        <v>82</v>
      </c>
      <c r="AV194" s="15" t="s">
        <v>144</v>
      </c>
      <c r="AW194" s="15" t="s">
        <v>33</v>
      </c>
      <c r="AX194" s="15" t="s">
        <v>80</v>
      </c>
      <c r="AY194" s="262" t="s">
        <v>130</v>
      </c>
    </row>
    <row r="195" s="14" customFormat="1">
      <c r="A195" s="14"/>
      <c r="B195" s="241"/>
      <c r="C195" s="242"/>
      <c r="D195" s="232" t="s">
        <v>208</v>
      </c>
      <c r="E195" s="242"/>
      <c r="F195" s="244" t="s">
        <v>1348</v>
      </c>
      <c r="G195" s="242"/>
      <c r="H195" s="245">
        <v>1003.468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1" t="s">
        <v>208</v>
      </c>
      <c r="AU195" s="251" t="s">
        <v>82</v>
      </c>
      <c r="AV195" s="14" t="s">
        <v>82</v>
      </c>
      <c r="AW195" s="14" t="s">
        <v>4</v>
      </c>
      <c r="AX195" s="14" t="s">
        <v>80</v>
      </c>
      <c r="AY195" s="251" t="s">
        <v>130</v>
      </c>
    </row>
    <row r="196" s="2" customFormat="1" ht="33" customHeight="1">
      <c r="A196" s="41"/>
      <c r="B196" s="42"/>
      <c r="C196" s="199" t="s">
        <v>345</v>
      </c>
      <c r="D196" s="199" t="s">
        <v>131</v>
      </c>
      <c r="E196" s="200" t="s">
        <v>705</v>
      </c>
      <c r="F196" s="201" t="s">
        <v>706</v>
      </c>
      <c r="G196" s="202" t="s">
        <v>162</v>
      </c>
      <c r="H196" s="203">
        <v>4</v>
      </c>
      <c r="I196" s="204"/>
      <c r="J196" s="205">
        <f>ROUND(I196*H196,2)</f>
        <v>0</v>
      </c>
      <c r="K196" s="201" t="s">
        <v>200</v>
      </c>
      <c r="L196" s="47"/>
      <c r="M196" s="206" t="s">
        <v>19</v>
      </c>
      <c r="N196" s="207" t="s">
        <v>43</v>
      </c>
      <c r="O196" s="87"/>
      <c r="P196" s="208">
        <f>O196*H196</f>
        <v>0</v>
      </c>
      <c r="Q196" s="208">
        <v>0.00108</v>
      </c>
      <c r="R196" s="208">
        <f>Q196*H196</f>
        <v>0.0043200000000000001</v>
      </c>
      <c r="S196" s="208">
        <v>0</v>
      </c>
      <c r="T196" s="209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0" t="s">
        <v>285</v>
      </c>
      <c r="AT196" s="210" t="s">
        <v>131</v>
      </c>
      <c r="AU196" s="210" t="s">
        <v>82</v>
      </c>
      <c r="AY196" s="20" t="s">
        <v>130</v>
      </c>
      <c r="BE196" s="211">
        <f>IF(N196="základní",J196,0)</f>
        <v>0</v>
      </c>
      <c r="BF196" s="211">
        <f>IF(N196="snížená",J196,0)</f>
        <v>0</v>
      </c>
      <c r="BG196" s="211">
        <f>IF(N196="zákl. přenesená",J196,0)</f>
        <v>0</v>
      </c>
      <c r="BH196" s="211">
        <f>IF(N196="sníž. přenesená",J196,0)</f>
        <v>0</v>
      </c>
      <c r="BI196" s="211">
        <f>IF(N196="nulová",J196,0)</f>
        <v>0</v>
      </c>
      <c r="BJ196" s="20" t="s">
        <v>80</v>
      </c>
      <c r="BK196" s="211">
        <f>ROUND(I196*H196,2)</f>
        <v>0</v>
      </c>
      <c r="BL196" s="20" t="s">
        <v>285</v>
      </c>
      <c r="BM196" s="210" t="s">
        <v>1349</v>
      </c>
    </row>
    <row r="197" s="2" customFormat="1">
      <c r="A197" s="41"/>
      <c r="B197" s="42"/>
      <c r="C197" s="43"/>
      <c r="D197" s="225" t="s">
        <v>202</v>
      </c>
      <c r="E197" s="43"/>
      <c r="F197" s="226" t="s">
        <v>708</v>
      </c>
      <c r="G197" s="43"/>
      <c r="H197" s="43"/>
      <c r="I197" s="227"/>
      <c r="J197" s="43"/>
      <c r="K197" s="43"/>
      <c r="L197" s="47"/>
      <c r="M197" s="228"/>
      <c r="N197" s="229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202</v>
      </c>
      <c r="AU197" s="20" t="s">
        <v>82</v>
      </c>
    </row>
    <row r="198" s="13" customFormat="1">
      <c r="A198" s="13"/>
      <c r="B198" s="230"/>
      <c r="C198" s="231"/>
      <c r="D198" s="232" t="s">
        <v>208</v>
      </c>
      <c r="E198" s="233" t="s">
        <v>19</v>
      </c>
      <c r="F198" s="234" t="s">
        <v>294</v>
      </c>
      <c r="G198" s="231"/>
      <c r="H198" s="233" t="s">
        <v>19</v>
      </c>
      <c r="I198" s="235"/>
      <c r="J198" s="231"/>
      <c r="K198" s="231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208</v>
      </c>
      <c r="AU198" s="240" t="s">
        <v>82</v>
      </c>
      <c r="AV198" s="13" t="s">
        <v>80</v>
      </c>
      <c r="AW198" s="13" t="s">
        <v>33</v>
      </c>
      <c r="AX198" s="13" t="s">
        <v>72</v>
      </c>
      <c r="AY198" s="240" t="s">
        <v>130</v>
      </c>
    </row>
    <row r="199" s="14" customFormat="1">
      <c r="A199" s="14"/>
      <c r="B199" s="241"/>
      <c r="C199" s="242"/>
      <c r="D199" s="232" t="s">
        <v>208</v>
      </c>
      <c r="E199" s="243" t="s">
        <v>19</v>
      </c>
      <c r="F199" s="244" t="s">
        <v>1350</v>
      </c>
      <c r="G199" s="242"/>
      <c r="H199" s="245">
        <v>4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1" t="s">
        <v>208</v>
      </c>
      <c r="AU199" s="251" t="s">
        <v>82</v>
      </c>
      <c r="AV199" s="14" t="s">
        <v>82</v>
      </c>
      <c r="AW199" s="14" t="s">
        <v>33</v>
      </c>
      <c r="AX199" s="14" t="s">
        <v>72</v>
      </c>
      <c r="AY199" s="251" t="s">
        <v>130</v>
      </c>
    </row>
    <row r="200" s="15" customFormat="1">
      <c r="A200" s="15"/>
      <c r="B200" s="252"/>
      <c r="C200" s="253"/>
      <c r="D200" s="232" t="s">
        <v>208</v>
      </c>
      <c r="E200" s="254" t="s">
        <v>19</v>
      </c>
      <c r="F200" s="255" t="s">
        <v>212</v>
      </c>
      <c r="G200" s="253"/>
      <c r="H200" s="256">
        <v>4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2" t="s">
        <v>208</v>
      </c>
      <c r="AU200" s="262" t="s">
        <v>82</v>
      </c>
      <c r="AV200" s="15" t="s">
        <v>144</v>
      </c>
      <c r="AW200" s="15" t="s">
        <v>33</v>
      </c>
      <c r="AX200" s="15" t="s">
        <v>80</v>
      </c>
      <c r="AY200" s="262" t="s">
        <v>130</v>
      </c>
    </row>
    <row r="201" s="2" customFormat="1" ht="16.5" customHeight="1">
      <c r="A201" s="41"/>
      <c r="B201" s="42"/>
      <c r="C201" s="263" t="s">
        <v>350</v>
      </c>
      <c r="D201" s="263" t="s">
        <v>213</v>
      </c>
      <c r="E201" s="264" t="s">
        <v>710</v>
      </c>
      <c r="F201" s="265" t="s">
        <v>711</v>
      </c>
      <c r="G201" s="266" t="s">
        <v>162</v>
      </c>
      <c r="H201" s="267">
        <v>4</v>
      </c>
      <c r="I201" s="268"/>
      <c r="J201" s="269">
        <f>ROUND(I201*H201,2)</f>
        <v>0</v>
      </c>
      <c r="K201" s="265" t="s">
        <v>200</v>
      </c>
      <c r="L201" s="270"/>
      <c r="M201" s="271" t="s">
        <v>19</v>
      </c>
      <c r="N201" s="272" t="s">
        <v>43</v>
      </c>
      <c r="O201" s="87"/>
      <c r="P201" s="208">
        <f>O201*H201</f>
        <v>0</v>
      </c>
      <c r="Q201" s="208">
        <v>0.0030000000000000001</v>
      </c>
      <c r="R201" s="208">
        <f>Q201*H201</f>
        <v>0.012</v>
      </c>
      <c r="S201" s="208">
        <v>0</v>
      </c>
      <c r="T201" s="209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0" t="s">
        <v>306</v>
      </c>
      <c r="AT201" s="210" t="s">
        <v>213</v>
      </c>
      <c r="AU201" s="210" t="s">
        <v>82</v>
      </c>
      <c r="AY201" s="20" t="s">
        <v>130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20" t="s">
        <v>80</v>
      </c>
      <c r="BK201" s="211">
        <f>ROUND(I201*H201,2)</f>
        <v>0</v>
      </c>
      <c r="BL201" s="20" t="s">
        <v>285</v>
      </c>
      <c r="BM201" s="210" t="s">
        <v>1351</v>
      </c>
    </row>
    <row r="202" s="13" customFormat="1">
      <c r="A202" s="13"/>
      <c r="B202" s="230"/>
      <c r="C202" s="231"/>
      <c r="D202" s="232" t="s">
        <v>208</v>
      </c>
      <c r="E202" s="233" t="s">
        <v>19</v>
      </c>
      <c r="F202" s="234" t="s">
        <v>217</v>
      </c>
      <c r="G202" s="231"/>
      <c r="H202" s="233" t="s">
        <v>19</v>
      </c>
      <c r="I202" s="235"/>
      <c r="J202" s="231"/>
      <c r="K202" s="231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208</v>
      </c>
      <c r="AU202" s="240" t="s">
        <v>82</v>
      </c>
      <c r="AV202" s="13" t="s">
        <v>80</v>
      </c>
      <c r="AW202" s="13" t="s">
        <v>33</v>
      </c>
      <c r="AX202" s="13" t="s">
        <v>72</v>
      </c>
      <c r="AY202" s="240" t="s">
        <v>130</v>
      </c>
    </row>
    <row r="203" s="13" customFormat="1">
      <c r="A203" s="13"/>
      <c r="B203" s="230"/>
      <c r="C203" s="231"/>
      <c r="D203" s="232" t="s">
        <v>208</v>
      </c>
      <c r="E203" s="233" t="s">
        <v>19</v>
      </c>
      <c r="F203" s="234" t="s">
        <v>294</v>
      </c>
      <c r="G203" s="231"/>
      <c r="H203" s="233" t="s">
        <v>19</v>
      </c>
      <c r="I203" s="235"/>
      <c r="J203" s="231"/>
      <c r="K203" s="231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208</v>
      </c>
      <c r="AU203" s="240" t="s">
        <v>82</v>
      </c>
      <c r="AV203" s="13" t="s">
        <v>80</v>
      </c>
      <c r="AW203" s="13" t="s">
        <v>33</v>
      </c>
      <c r="AX203" s="13" t="s">
        <v>72</v>
      </c>
      <c r="AY203" s="240" t="s">
        <v>130</v>
      </c>
    </row>
    <row r="204" s="14" customFormat="1">
      <c r="A204" s="14"/>
      <c r="B204" s="241"/>
      <c r="C204" s="242"/>
      <c r="D204" s="232" t="s">
        <v>208</v>
      </c>
      <c r="E204" s="243" t="s">
        <v>19</v>
      </c>
      <c r="F204" s="244" t="s">
        <v>1350</v>
      </c>
      <c r="G204" s="242"/>
      <c r="H204" s="245">
        <v>4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1" t="s">
        <v>208</v>
      </c>
      <c r="AU204" s="251" t="s">
        <v>82</v>
      </c>
      <c r="AV204" s="14" t="s">
        <v>82</v>
      </c>
      <c r="AW204" s="14" t="s">
        <v>33</v>
      </c>
      <c r="AX204" s="14" t="s">
        <v>72</v>
      </c>
      <c r="AY204" s="251" t="s">
        <v>130</v>
      </c>
    </row>
    <row r="205" s="15" customFormat="1">
      <c r="A205" s="15"/>
      <c r="B205" s="252"/>
      <c r="C205" s="253"/>
      <c r="D205" s="232" t="s">
        <v>208</v>
      </c>
      <c r="E205" s="254" t="s">
        <v>19</v>
      </c>
      <c r="F205" s="255" t="s">
        <v>212</v>
      </c>
      <c r="G205" s="253"/>
      <c r="H205" s="256">
        <v>4</v>
      </c>
      <c r="I205" s="257"/>
      <c r="J205" s="253"/>
      <c r="K205" s="253"/>
      <c r="L205" s="258"/>
      <c r="M205" s="259"/>
      <c r="N205" s="260"/>
      <c r="O205" s="260"/>
      <c r="P205" s="260"/>
      <c r="Q205" s="260"/>
      <c r="R205" s="260"/>
      <c r="S205" s="260"/>
      <c r="T205" s="26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2" t="s">
        <v>208</v>
      </c>
      <c r="AU205" s="262" t="s">
        <v>82</v>
      </c>
      <c r="AV205" s="15" t="s">
        <v>144</v>
      </c>
      <c r="AW205" s="15" t="s">
        <v>33</v>
      </c>
      <c r="AX205" s="15" t="s">
        <v>80</v>
      </c>
      <c r="AY205" s="262" t="s">
        <v>130</v>
      </c>
    </row>
    <row r="206" s="2" customFormat="1" ht="33" customHeight="1">
      <c r="A206" s="41"/>
      <c r="B206" s="42"/>
      <c r="C206" s="199" t="s">
        <v>357</v>
      </c>
      <c r="D206" s="199" t="s">
        <v>131</v>
      </c>
      <c r="E206" s="200" t="s">
        <v>713</v>
      </c>
      <c r="F206" s="201" t="s">
        <v>714</v>
      </c>
      <c r="G206" s="202" t="s">
        <v>162</v>
      </c>
      <c r="H206" s="203">
        <v>4</v>
      </c>
      <c r="I206" s="204"/>
      <c r="J206" s="205">
        <f>ROUND(I206*H206,2)</f>
        <v>0</v>
      </c>
      <c r="K206" s="201" t="s">
        <v>200</v>
      </c>
      <c r="L206" s="47"/>
      <c r="M206" s="206" t="s">
        <v>19</v>
      </c>
      <c r="N206" s="207" t="s">
        <v>43</v>
      </c>
      <c r="O206" s="87"/>
      <c r="P206" s="208">
        <f>O206*H206</f>
        <v>0</v>
      </c>
      <c r="Q206" s="208">
        <v>0.0074999999999999997</v>
      </c>
      <c r="R206" s="208">
        <f>Q206*H206</f>
        <v>0.029999999999999999</v>
      </c>
      <c r="S206" s="208">
        <v>0</v>
      </c>
      <c r="T206" s="209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0" t="s">
        <v>285</v>
      </c>
      <c r="AT206" s="210" t="s">
        <v>131</v>
      </c>
      <c r="AU206" s="210" t="s">
        <v>82</v>
      </c>
      <c r="AY206" s="20" t="s">
        <v>130</v>
      </c>
      <c r="BE206" s="211">
        <f>IF(N206="základní",J206,0)</f>
        <v>0</v>
      </c>
      <c r="BF206" s="211">
        <f>IF(N206="snížená",J206,0)</f>
        <v>0</v>
      </c>
      <c r="BG206" s="211">
        <f>IF(N206="zákl. přenesená",J206,0)</f>
        <v>0</v>
      </c>
      <c r="BH206" s="211">
        <f>IF(N206="sníž. přenesená",J206,0)</f>
        <v>0</v>
      </c>
      <c r="BI206" s="211">
        <f>IF(N206="nulová",J206,0)</f>
        <v>0</v>
      </c>
      <c r="BJ206" s="20" t="s">
        <v>80</v>
      </c>
      <c r="BK206" s="211">
        <f>ROUND(I206*H206,2)</f>
        <v>0</v>
      </c>
      <c r="BL206" s="20" t="s">
        <v>285</v>
      </c>
      <c r="BM206" s="210" t="s">
        <v>1352</v>
      </c>
    </row>
    <row r="207" s="2" customFormat="1">
      <c r="A207" s="41"/>
      <c r="B207" s="42"/>
      <c r="C207" s="43"/>
      <c r="D207" s="225" t="s">
        <v>202</v>
      </c>
      <c r="E207" s="43"/>
      <c r="F207" s="226" t="s">
        <v>716</v>
      </c>
      <c r="G207" s="43"/>
      <c r="H207" s="43"/>
      <c r="I207" s="227"/>
      <c r="J207" s="43"/>
      <c r="K207" s="43"/>
      <c r="L207" s="47"/>
      <c r="M207" s="228"/>
      <c r="N207" s="229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202</v>
      </c>
      <c r="AU207" s="20" t="s">
        <v>82</v>
      </c>
    </row>
    <row r="208" s="2" customFormat="1" ht="16.5" customHeight="1">
      <c r="A208" s="41"/>
      <c r="B208" s="42"/>
      <c r="C208" s="263" t="s">
        <v>366</v>
      </c>
      <c r="D208" s="263" t="s">
        <v>213</v>
      </c>
      <c r="E208" s="264" t="s">
        <v>717</v>
      </c>
      <c r="F208" s="265" t="s">
        <v>718</v>
      </c>
      <c r="G208" s="266" t="s">
        <v>162</v>
      </c>
      <c r="H208" s="267">
        <v>4</v>
      </c>
      <c r="I208" s="268"/>
      <c r="J208" s="269">
        <f>ROUND(I208*H208,2)</f>
        <v>0</v>
      </c>
      <c r="K208" s="265" t="s">
        <v>200</v>
      </c>
      <c r="L208" s="270"/>
      <c r="M208" s="271" t="s">
        <v>19</v>
      </c>
      <c r="N208" s="272" t="s">
        <v>43</v>
      </c>
      <c r="O208" s="87"/>
      <c r="P208" s="208">
        <f>O208*H208</f>
        <v>0</v>
      </c>
      <c r="Q208" s="208">
        <v>0.0017099999999999999</v>
      </c>
      <c r="R208" s="208">
        <f>Q208*H208</f>
        <v>0.0068399999999999997</v>
      </c>
      <c r="S208" s="208">
        <v>0</v>
      </c>
      <c r="T208" s="209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0" t="s">
        <v>306</v>
      </c>
      <c r="AT208" s="210" t="s">
        <v>213</v>
      </c>
      <c r="AU208" s="210" t="s">
        <v>82</v>
      </c>
      <c r="AY208" s="20" t="s">
        <v>130</v>
      </c>
      <c r="BE208" s="211">
        <f>IF(N208="základní",J208,0)</f>
        <v>0</v>
      </c>
      <c r="BF208" s="211">
        <f>IF(N208="snížená",J208,0)</f>
        <v>0</v>
      </c>
      <c r="BG208" s="211">
        <f>IF(N208="zákl. přenesená",J208,0)</f>
        <v>0</v>
      </c>
      <c r="BH208" s="211">
        <f>IF(N208="sníž. přenesená",J208,0)</f>
        <v>0</v>
      </c>
      <c r="BI208" s="211">
        <f>IF(N208="nulová",J208,0)</f>
        <v>0</v>
      </c>
      <c r="BJ208" s="20" t="s">
        <v>80</v>
      </c>
      <c r="BK208" s="211">
        <f>ROUND(I208*H208,2)</f>
        <v>0</v>
      </c>
      <c r="BL208" s="20" t="s">
        <v>285</v>
      </c>
      <c r="BM208" s="210" t="s">
        <v>1353</v>
      </c>
    </row>
    <row r="209" s="13" customFormat="1">
      <c r="A209" s="13"/>
      <c r="B209" s="230"/>
      <c r="C209" s="231"/>
      <c r="D209" s="232" t="s">
        <v>208</v>
      </c>
      <c r="E209" s="233" t="s">
        <v>19</v>
      </c>
      <c r="F209" s="234" t="s">
        <v>217</v>
      </c>
      <c r="G209" s="231"/>
      <c r="H209" s="233" t="s">
        <v>19</v>
      </c>
      <c r="I209" s="235"/>
      <c r="J209" s="231"/>
      <c r="K209" s="231"/>
      <c r="L209" s="236"/>
      <c r="M209" s="237"/>
      <c r="N209" s="238"/>
      <c r="O209" s="238"/>
      <c r="P209" s="238"/>
      <c r="Q209" s="238"/>
      <c r="R209" s="238"/>
      <c r="S209" s="238"/>
      <c r="T209" s="23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0" t="s">
        <v>208</v>
      </c>
      <c r="AU209" s="240" t="s">
        <v>82</v>
      </c>
      <c r="AV209" s="13" t="s">
        <v>80</v>
      </c>
      <c r="AW209" s="13" t="s">
        <v>33</v>
      </c>
      <c r="AX209" s="13" t="s">
        <v>72</v>
      </c>
      <c r="AY209" s="240" t="s">
        <v>130</v>
      </c>
    </row>
    <row r="210" s="13" customFormat="1">
      <c r="A210" s="13"/>
      <c r="B210" s="230"/>
      <c r="C210" s="231"/>
      <c r="D210" s="232" t="s">
        <v>208</v>
      </c>
      <c r="E210" s="233" t="s">
        <v>19</v>
      </c>
      <c r="F210" s="234" t="s">
        <v>294</v>
      </c>
      <c r="G210" s="231"/>
      <c r="H210" s="233" t="s">
        <v>19</v>
      </c>
      <c r="I210" s="235"/>
      <c r="J210" s="231"/>
      <c r="K210" s="231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208</v>
      </c>
      <c r="AU210" s="240" t="s">
        <v>82</v>
      </c>
      <c r="AV210" s="13" t="s">
        <v>80</v>
      </c>
      <c r="AW210" s="13" t="s">
        <v>33</v>
      </c>
      <c r="AX210" s="13" t="s">
        <v>72</v>
      </c>
      <c r="AY210" s="240" t="s">
        <v>130</v>
      </c>
    </row>
    <row r="211" s="14" customFormat="1">
      <c r="A211" s="14"/>
      <c r="B211" s="241"/>
      <c r="C211" s="242"/>
      <c r="D211" s="232" t="s">
        <v>208</v>
      </c>
      <c r="E211" s="243" t="s">
        <v>19</v>
      </c>
      <c r="F211" s="244" t="s">
        <v>1350</v>
      </c>
      <c r="G211" s="242"/>
      <c r="H211" s="245">
        <v>4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1" t="s">
        <v>208</v>
      </c>
      <c r="AU211" s="251" t="s">
        <v>82</v>
      </c>
      <c r="AV211" s="14" t="s">
        <v>82</v>
      </c>
      <c r="AW211" s="14" t="s">
        <v>33</v>
      </c>
      <c r="AX211" s="14" t="s">
        <v>72</v>
      </c>
      <c r="AY211" s="251" t="s">
        <v>130</v>
      </c>
    </row>
    <row r="212" s="15" customFormat="1">
      <c r="A212" s="15"/>
      <c r="B212" s="252"/>
      <c r="C212" s="253"/>
      <c r="D212" s="232" t="s">
        <v>208</v>
      </c>
      <c r="E212" s="254" t="s">
        <v>19</v>
      </c>
      <c r="F212" s="255" t="s">
        <v>212</v>
      </c>
      <c r="G212" s="253"/>
      <c r="H212" s="256">
        <v>4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2" t="s">
        <v>208</v>
      </c>
      <c r="AU212" s="262" t="s">
        <v>82</v>
      </c>
      <c r="AV212" s="15" t="s">
        <v>144</v>
      </c>
      <c r="AW212" s="15" t="s">
        <v>33</v>
      </c>
      <c r="AX212" s="15" t="s">
        <v>80</v>
      </c>
      <c r="AY212" s="262" t="s">
        <v>130</v>
      </c>
    </row>
    <row r="213" s="2" customFormat="1" ht="24.15" customHeight="1">
      <c r="A213" s="41"/>
      <c r="B213" s="42"/>
      <c r="C213" s="199" t="s">
        <v>373</v>
      </c>
      <c r="D213" s="199" t="s">
        <v>131</v>
      </c>
      <c r="E213" s="200" t="s">
        <v>326</v>
      </c>
      <c r="F213" s="201" t="s">
        <v>327</v>
      </c>
      <c r="G213" s="202" t="s">
        <v>328</v>
      </c>
      <c r="H213" s="203">
        <v>187.25</v>
      </c>
      <c r="I213" s="204"/>
      <c r="J213" s="205">
        <f>ROUND(I213*H213,2)</f>
        <v>0</v>
      </c>
      <c r="K213" s="201" t="s">
        <v>200</v>
      </c>
      <c r="L213" s="47"/>
      <c r="M213" s="206" t="s">
        <v>19</v>
      </c>
      <c r="N213" s="207" t="s">
        <v>43</v>
      </c>
      <c r="O213" s="87"/>
      <c r="P213" s="208">
        <f>O213*H213</f>
        <v>0</v>
      </c>
      <c r="Q213" s="208">
        <v>0.00059999999999999995</v>
      </c>
      <c r="R213" s="208">
        <f>Q213*H213</f>
        <v>0.11234999999999999</v>
      </c>
      <c r="S213" s="208">
        <v>0</v>
      </c>
      <c r="T213" s="209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0" t="s">
        <v>285</v>
      </c>
      <c r="AT213" s="210" t="s">
        <v>131</v>
      </c>
      <c r="AU213" s="210" t="s">
        <v>82</v>
      </c>
      <c r="AY213" s="20" t="s">
        <v>130</v>
      </c>
      <c r="BE213" s="211">
        <f>IF(N213="základní",J213,0)</f>
        <v>0</v>
      </c>
      <c r="BF213" s="211">
        <f>IF(N213="snížená",J213,0)</f>
        <v>0</v>
      </c>
      <c r="BG213" s="211">
        <f>IF(N213="zákl. přenesená",J213,0)</f>
        <v>0</v>
      </c>
      <c r="BH213" s="211">
        <f>IF(N213="sníž. přenesená",J213,0)</f>
        <v>0</v>
      </c>
      <c r="BI213" s="211">
        <f>IF(N213="nulová",J213,0)</f>
        <v>0</v>
      </c>
      <c r="BJ213" s="20" t="s">
        <v>80</v>
      </c>
      <c r="BK213" s="211">
        <f>ROUND(I213*H213,2)</f>
        <v>0</v>
      </c>
      <c r="BL213" s="20" t="s">
        <v>285</v>
      </c>
      <c r="BM213" s="210" t="s">
        <v>1354</v>
      </c>
    </row>
    <row r="214" s="2" customFormat="1">
      <c r="A214" s="41"/>
      <c r="B214" s="42"/>
      <c r="C214" s="43"/>
      <c r="D214" s="225" t="s">
        <v>202</v>
      </c>
      <c r="E214" s="43"/>
      <c r="F214" s="226" t="s">
        <v>330</v>
      </c>
      <c r="G214" s="43"/>
      <c r="H214" s="43"/>
      <c r="I214" s="227"/>
      <c r="J214" s="43"/>
      <c r="K214" s="43"/>
      <c r="L214" s="47"/>
      <c r="M214" s="228"/>
      <c r="N214" s="229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202</v>
      </c>
      <c r="AU214" s="20" t="s">
        <v>82</v>
      </c>
    </row>
    <row r="215" s="13" customFormat="1">
      <c r="A215" s="13"/>
      <c r="B215" s="230"/>
      <c r="C215" s="231"/>
      <c r="D215" s="232" t="s">
        <v>208</v>
      </c>
      <c r="E215" s="233" t="s">
        <v>19</v>
      </c>
      <c r="F215" s="234" t="s">
        <v>294</v>
      </c>
      <c r="G215" s="231"/>
      <c r="H215" s="233" t="s">
        <v>19</v>
      </c>
      <c r="I215" s="235"/>
      <c r="J215" s="231"/>
      <c r="K215" s="231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208</v>
      </c>
      <c r="AU215" s="240" t="s">
        <v>82</v>
      </c>
      <c r="AV215" s="13" t="s">
        <v>80</v>
      </c>
      <c r="AW215" s="13" t="s">
        <v>33</v>
      </c>
      <c r="AX215" s="13" t="s">
        <v>72</v>
      </c>
      <c r="AY215" s="240" t="s">
        <v>130</v>
      </c>
    </row>
    <row r="216" s="14" customFormat="1">
      <c r="A216" s="14"/>
      <c r="B216" s="241"/>
      <c r="C216" s="242"/>
      <c r="D216" s="232" t="s">
        <v>208</v>
      </c>
      <c r="E216" s="243" t="s">
        <v>19</v>
      </c>
      <c r="F216" s="244" t="s">
        <v>1355</v>
      </c>
      <c r="G216" s="242"/>
      <c r="H216" s="245">
        <v>126.23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1" t="s">
        <v>208</v>
      </c>
      <c r="AU216" s="251" t="s">
        <v>82</v>
      </c>
      <c r="AV216" s="14" t="s">
        <v>82</v>
      </c>
      <c r="AW216" s="14" t="s">
        <v>33</v>
      </c>
      <c r="AX216" s="14" t="s">
        <v>72</v>
      </c>
      <c r="AY216" s="251" t="s">
        <v>130</v>
      </c>
    </row>
    <row r="217" s="14" customFormat="1">
      <c r="A217" s="14"/>
      <c r="B217" s="241"/>
      <c r="C217" s="242"/>
      <c r="D217" s="232" t="s">
        <v>208</v>
      </c>
      <c r="E217" s="243" t="s">
        <v>19</v>
      </c>
      <c r="F217" s="244" t="s">
        <v>1356</v>
      </c>
      <c r="G217" s="242"/>
      <c r="H217" s="245">
        <v>48.32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1" t="s">
        <v>208</v>
      </c>
      <c r="AU217" s="251" t="s">
        <v>82</v>
      </c>
      <c r="AV217" s="14" t="s">
        <v>82</v>
      </c>
      <c r="AW217" s="14" t="s">
        <v>33</v>
      </c>
      <c r="AX217" s="14" t="s">
        <v>72</v>
      </c>
      <c r="AY217" s="251" t="s">
        <v>130</v>
      </c>
    </row>
    <row r="218" s="14" customFormat="1">
      <c r="A218" s="14"/>
      <c r="B218" s="241"/>
      <c r="C218" s="242"/>
      <c r="D218" s="232" t="s">
        <v>208</v>
      </c>
      <c r="E218" s="243" t="s">
        <v>19</v>
      </c>
      <c r="F218" s="244" t="s">
        <v>1357</v>
      </c>
      <c r="G218" s="242"/>
      <c r="H218" s="245">
        <v>12.699999999999999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1" t="s">
        <v>208</v>
      </c>
      <c r="AU218" s="251" t="s">
        <v>82</v>
      </c>
      <c r="AV218" s="14" t="s">
        <v>82</v>
      </c>
      <c r="AW218" s="14" t="s">
        <v>33</v>
      </c>
      <c r="AX218" s="14" t="s">
        <v>72</v>
      </c>
      <c r="AY218" s="251" t="s">
        <v>130</v>
      </c>
    </row>
    <row r="219" s="15" customFormat="1">
      <c r="A219" s="15"/>
      <c r="B219" s="252"/>
      <c r="C219" s="253"/>
      <c r="D219" s="232" t="s">
        <v>208</v>
      </c>
      <c r="E219" s="254" t="s">
        <v>19</v>
      </c>
      <c r="F219" s="255" t="s">
        <v>212</v>
      </c>
      <c r="G219" s="253"/>
      <c r="H219" s="256">
        <v>187.25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2" t="s">
        <v>208</v>
      </c>
      <c r="AU219" s="262" t="s">
        <v>82</v>
      </c>
      <c r="AV219" s="15" t="s">
        <v>144</v>
      </c>
      <c r="AW219" s="15" t="s">
        <v>33</v>
      </c>
      <c r="AX219" s="15" t="s">
        <v>80</v>
      </c>
      <c r="AY219" s="262" t="s">
        <v>130</v>
      </c>
    </row>
    <row r="220" s="2" customFormat="1" ht="24.15" customHeight="1">
      <c r="A220" s="41"/>
      <c r="B220" s="42"/>
      <c r="C220" s="199" t="s">
        <v>380</v>
      </c>
      <c r="D220" s="199" t="s">
        <v>131</v>
      </c>
      <c r="E220" s="200" t="s">
        <v>335</v>
      </c>
      <c r="F220" s="201" t="s">
        <v>336</v>
      </c>
      <c r="G220" s="202" t="s">
        <v>328</v>
      </c>
      <c r="H220" s="203">
        <v>174.55000000000001</v>
      </c>
      <c r="I220" s="204"/>
      <c r="J220" s="205">
        <f>ROUND(I220*H220,2)</f>
        <v>0</v>
      </c>
      <c r="K220" s="201" t="s">
        <v>200</v>
      </c>
      <c r="L220" s="47"/>
      <c r="M220" s="206" t="s">
        <v>19</v>
      </c>
      <c r="N220" s="207" t="s">
        <v>43</v>
      </c>
      <c r="O220" s="87"/>
      <c r="P220" s="208">
        <f>O220*H220</f>
        <v>0</v>
      </c>
      <c r="Q220" s="208">
        <v>0.00059999999999999995</v>
      </c>
      <c r="R220" s="208">
        <f>Q220*H220</f>
        <v>0.10473</v>
      </c>
      <c r="S220" s="208">
        <v>0</v>
      </c>
      <c r="T220" s="209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0" t="s">
        <v>285</v>
      </c>
      <c r="AT220" s="210" t="s">
        <v>131</v>
      </c>
      <c r="AU220" s="210" t="s">
        <v>82</v>
      </c>
      <c r="AY220" s="20" t="s">
        <v>130</v>
      </c>
      <c r="BE220" s="211">
        <f>IF(N220="základní",J220,0)</f>
        <v>0</v>
      </c>
      <c r="BF220" s="211">
        <f>IF(N220="snížená",J220,0)</f>
        <v>0</v>
      </c>
      <c r="BG220" s="211">
        <f>IF(N220="zákl. přenesená",J220,0)</f>
        <v>0</v>
      </c>
      <c r="BH220" s="211">
        <f>IF(N220="sníž. přenesená",J220,0)</f>
        <v>0</v>
      </c>
      <c r="BI220" s="211">
        <f>IF(N220="nulová",J220,0)</f>
        <v>0</v>
      </c>
      <c r="BJ220" s="20" t="s">
        <v>80</v>
      </c>
      <c r="BK220" s="211">
        <f>ROUND(I220*H220,2)</f>
        <v>0</v>
      </c>
      <c r="BL220" s="20" t="s">
        <v>285</v>
      </c>
      <c r="BM220" s="210" t="s">
        <v>1358</v>
      </c>
    </row>
    <row r="221" s="2" customFormat="1">
      <c r="A221" s="41"/>
      <c r="B221" s="42"/>
      <c r="C221" s="43"/>
      <c r="D221" s="225" t="s">
        <v>202</v>
      </c>
      <c r="E221" s="43"/>
      <c r="F221" s="226" t="s">
        <v>338</v>
      </c>
      <c r="G221" s="43"/>
      <c r="H221" s="43"/>
      <c r="I221" s="227"/>
      <c r="J221" s="43"/>
      <c r="K221" s="43"/>
      <c r="L221" s="47"/>
      <c r="M221" s="228"/>
      <c r="N221" s="229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202</v>
      </c>
      <c r="AU221" s="20" t="s">
        <v>82</v>
      </c>
    </row>
    <row r="222" s="13" customFormat="1">
      <c r="A222" s="13"/>
      <c r="B222" s="230"/>
      <c r="C222" s="231"/>
      <c r="D222" s="232" t="s">
        <v>208</v>
      </c>
      <c r="E222" s="233" t="s">
        <v>19</v>
      </c>
      <c r="F222" s="234" t="s">
        <v>294</v>
      </c>
      <c r="G222" s="231"/>
      <c r="H222" s="233" t="s">
        <v>19</v>
      </c>
      <c r="I222" s="235"/>
      <c r="J222" s="231"/>
      <c r="K222" s="231"/>
      <c r="L222" s="236"/>
      <c r="M222" s="237"/>
      <c r="N222" s="238"/>
      <c r="O222" s="238"/>
      <c r="P222" s="238"/>
      <c r="Q222" s="238"/>
      <c r="R222" s="238"/>
      <c r="S222" s="238"/>
      <c r="T222" s="23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0" t="s">
        <v>208</v>
      </c>
      <c r="AU222" s="240" t="s">
        <v>82</v>
      </c>
      <c r="AV222" s="13" t="s">
        <v>80</v>
      </c>
      <c r="AW222" s="13" t="s">
        <v>33</v>
      </c>
      <c r="AX222" s="13" t="s">
        <v>72</v>
      </c>
      <c r="AY222" s="240" t="s">
        <v>130</v>
      </c>
    </row>
    <row r="223" s="14" customFormat="1">
      <c r="A223" s="14"/>
      <c r="B223" s="241"/>
      <c r="C223" s="242"/>
      <c r="D223" s="232" t="s">
        <v>208</v>
      </c>
      <c r="E223" s="243" t="s">
        <v>19</v>
      </c>
      <c r="F223" s="244" t="s">
        <v>1355</v>
      </c>
      <c r="G223" s="242"/>
      <c r="H223" s="245">
        <v>126.23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1" t="s">
        <v>208</v>
      </c>
      <c r="AU223" s="251" t="s">
        <v>82</v>
      </c>
      <c r="AV223" s="14" t="s">
        <v>82</v>
      </c>
      <c r="AW223" s="14" t="s">
        <v>33</v>
      </c>
      <c r="AX223" s="14" t="s">
        <v>72</v>
      </c>
      <c r="AY223" s="251" t="s">
        <v>130</v>
      </c>
    </row>
    <row r="224" s="14" customFormat="1">
      <c r="A224" s="14"/>
      <c r="B224" s="241"/>
      <c r="C224" s="242"/>
      <c r="D224" s="232" t="s">
        <v>208</v>
      </c>
      <c r="E224" s="243" t="s">
        <v>19</v>
      </c>
      <c r="F224" s="244" t="s">
        <v>1356</v>
      </c>
      <c r="G224" s="242"/>
      <c r="H224" s="245">
        <v>48.32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1" t="s">
        <v>208</v>
      </c>
      <c r="AU224" s="251" t="s">
        <v>82</v>
      </c>
      <c r="AV224" s="14" t="s">
        <v>82</v>
      </c>
      <c r="AW224" s="14" t="s">
        <v>33</v>
      </c>
      <c r="AX224" s="14" t="s">
        <v>72</v>
      </c>
      <c r="AY224" s="251" t="s">
        <v>130</v>
      </c>
    </row>
    <row r="225" s="15" customFormat="1">
      <c r="A225" s="15"/>
      <c r="B225" s="252"/>
      <c r="C225" s="253"/>
      <c r="D225" s="232" t="s">
        <v>208</v>
      </c>
      <c r="E225" s="254" t="s">
        <v>19</v>
      </c>
      <c r="F225" s="255" t="s">
        <v>212</v>
      </c>
      <c r="G225" s="253"/>
      <c r="H225" s="256">
        <v>174.55000000000001</v>
      </c>
      <c r="I225" s="257"/>
      <c r="J225" s="253"/>
      <c r="K225" s="253"/>
      <c r="L225" s="258"/>
      <c r="M225" s="259"/>
      <c r="N225" s="260"/>
      <c r="O225" s="260"/>
      <c r="P225" s="260"/>
      <c r="Q225" s="260"/>
      <c r="R225" s="260"/>
      <c r="S225" s="260"/>
      <c r="T225" s="26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2" t="s">
        <v>208</v>
      </c>
      <c r="AU225" s="262" t="s">
        <v>82</v>
      </c>
      <c r="AV225" s="15" t="s">
        <v>144</v>
      </c>
      <c r="AW225" s="15" t="s">
        <v>33</v>
      </c>
      <c r="AX225" s="15" t="s">
        <v>80</v>
      </c>
      <c r="AY225" s="262" t="s">
        <v>130</v>
      </c>
    </row>
    <row r="226" s="2" customFormat="1" ht="24.15" customHeight="1">
      <c r="A226" s="41"/>
      <c r="B226" s="42"/>
      <c r="C226" s="199" t="s">
        <v>389</v>
      </c>
      <c r="D226" s="199" t="s">
        <v>131</v>
      </c>
      <c r="E226" s="200" t="s">
        <v>351</v>
      </c>
      <c r="F226" s="201" t="s">
        <v>352</v>
      </c>
      <c r="G226" s="202" t="s">
        <v>199</v>
      </c>
      <c r="H226" s="203">
        <v>35.378</v>
      </c>
      <c r="I226" s="204"/>
      <c r="J226" s="205">
        <f>ROUND(I226*H226,2)</f>
        <v>0</v>
      </c>
      <c r="K226" s="201" t="s">
        <v>200</v>
      </c>
      <c r="L226" s="47"/>
      <c r="M226" s="206" t="s">
        <v>19</v>
      </c>
      <c r="N226" s="207" t="s">
        <v>43</v>
      </c>
      <c r="O226" s="87"/>
      <c r="P226" s="208">
        <f>O226*H226</f>
        <v>0</v>
      </c>
      <c r="Q226" s="208">
        <v>0.010800000000000001</v>
      </c>
      <c r="R226" s="208">
        <f>Q226*H226</f>
        <v>0.38208240000000004</v>
      </c>
      <c r="S226" s="208">
        <v>0</v>
      </c>
      <c r="T226" s="209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0" t="s">
        <v>285</v>
      </c>
      <c r="AT226" s="210" t="s">
        <v>131</v>
      </c>
      <c r="AU226" s="210" t="s">
        <v>82</v>
      </c>
      <c r="AY226" s="20" t="s">
        <v>130</v>
      </c>
      <c r="BE226" s="211">
        <f>IF(N226="základní",J226,0)</f>
        <v>0</v>
      </c>
      <c r="BF226" s="211">
        <f>IF(N226="snížená",J226,0)</f>
        <v>0</v>
      </c>
      <c r="BG226" s="211">
        <f>IF(N226="zákl. přenesená",J226,0)</f>
        <v>0</v>
      </c>
      <c r="BH226" s="211">
        <f>IF(N226="sníž. přenesená",J226,0)</f>
        <v>0</v>
      </c>
      <c r="BI226" s="211">
        <f>IF(N226="nulová",J226,0)</f>
        <v>0</v>
      </c>
      <c r="BJ226" s="20" t="s">
        <v>80</v>
      </c>
      <c r="BK226" s="211">
        <f>ROUND(I226*H226,2)</f>
        <v>0</v>
      </c>
      <c r="BL226" s="20" t="s">
        <v>285</v>
      </c>
      <c r="BM226" s="210" t="s">
        <v>1359</v>
      </c>
    </row>
    <row r="227" s="2" customFormat="1">
      <c r="A227" s="41"/>
      <c r="B227" s="42"/>
      <c r="C227" s="43"/>
      <c r="D227" s="225" t="s">
        <v>202</v>
      </c>
      <c r="E227" s="43"/>
      <c r="F227" s="226" t="s">
        <v>354</v>
      </c>
      <c r="G227" s="43"/>
      <c r="H227" s="43"/>
      <c r="I227" s="227"/>
      <c r="J227" s="43"/>
      <c r="K227" s="43"/>
      <c r="L227" s="47"/>
      <c r="M227" s="228"/>
      <c r="N227" s="229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202</v>
      </c>
      <c r="AU227" s="20" t="s">
        <v>82</v>
      </c>
    </row>
    <row r="228" s="13" customFormat="1">
      <c r="A228" s="13"/>
      <c r="B228" s="230"/>
      <c r="C228" s="231"/>
      <c r="D228" s="232" t="s">
        <v>208</v>
      </c>
      <c r="E228" s="233" t="s">
        <v>19</v>
      </c>
      <c r="F228" s="234" t="s">
        <v>294</v>
      </c>
      <c r="G228" s="231"/>
      <c r="H228" s="233" t="s">
        <v>19</v>
      </c>
      <c r="I228" s="235"/>
      <c r="J228" s="231"/>
      <c r="K228" s="231"/>
      <c r="L228" s="236"/>
      <c r="M228" s="237"/>
      <c r="N228" s="238"/>
      <c r="O228" s="238"/>
      <c r="P228" s="238"/>
      <c r="Q228" s="238"/>
      <c r="R228" s="238"/>
      <c r="S228" s="238"/>
      <c r="T228" s="23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0" t="s">
        <v>208</v>
      </c>
      <c r="AU228" s="240" t="s">
        <v>82</v>
      </c>
      <c r="AV228" s="13" t="s">
        <v>80</v>
      </c>
      <c r="AW228" s="13" t="s">
        <v>33</v>
      </c>
      <c r="AX228" s="13" t="s">
        <v>72</v>
      </c>
      <c r="AY228" s="240" t="s">
        <v>130</v>
      </c>
    </row>
    <row r="229" s="14" customFormat="1">
      <c r="A229" s="14"/>
      <c r="B229" s="241"/>
      <c r="C229" s="242"/>
      <c r="D229" s="232" t="s">
        <v>208</v>
      </c>
      <c r="E229" s="243" t="s">
        <v>19</v>
      </c>
      <c r="F229" s="244" t="s">
        <v>1360</v>
      </c>
      <c r="G229" s="242"/>
      <c r="H229" s="245">
        <v>16.41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1" t="s">
        <v>208</v>
      </c>
      <c r="AU229" s="251" t="s">
        <v>82</v>
      </c>
      <c r="AV229" s="14" t="s">
        <v>82</v>
      </c>
      <c r="AW229" s="14" t="s">
        <v>33</v>
      </c>
      <c r="AX229" s="14" t="s">
        <v>72</v>
      </c>
      <c r="AY229" s="251" t="s">
        <v>130</v>
      </c>
    </row>
    <row r="230" s="14" customFormat="1">
      <c r="A230" s="14"/>
      <c r="B230" s="241"/>
      <c r="C230" s="242"/>
      <c r="D230" s="232" t="s">
        <v>208</v>
      </c>
      <c r="E230" s="243" t="s">
        <v>19</v>
      </c>
      <c r="F230" s="244" t="s">
        <v>1361</v>
      </c>
      <c r="G230" s="242"/>
      <c r="H230" s="245">
        <v>18.968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1" t="s">
        <v>208</v>
      </c>
      <c r="AU230" s="251" t="s">
        <v>82</v>
      </c>
      <c r="AV230" s="14" t="s">
        <v>82</v>
      </c>
      <c r="AW230" s="14" t="s">
        <v>33</v>
      </c>
      <c r="AX230" s="14" t="s">
        <v>72</v>
      </c>
      <c r="AY230" s="251" t="s">
        <v>130</v>
      </c>
    </row>
    <row r="231" s="15" customFormat="1">
      <c r="A231" s="15"/>
      <c r="B231" s="252"/>
      <c r="C231" s="253"/>
      <c r="D231" s="232" t="s">
        <v>208</v>
      </c>
      <c r="E231" s="254" t="s">
        <v>19</v>
      </c>
      <c r="F231" s="255" t="s">
        <v>212</v>
      </c>
      <c r="G231" s="253"/>
      <c r="H231" s="256">
        <v>35.378</v>
      </c>
      <c r="I231" s="257"/>
      <c r="J231" s="253"/>
      <c r="K231" s="253"/>
      <c r="L231" s="258"/>
      <c r="M231" s="259"/>
      <c r="N231" s="260"/>
      <c r="O231" s="260"/>
      <c r="P231" s="260"/>
      <c r="Q231" s="260"/>
      <c r="R231" s="260"/>
      <c r="S231" s="260"/>
      <c r="T231" s="26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2" t="s">
        <v>208</v>
      </c>
      <c r="AU231" s="262" t="s">
        <v>82</v>
      </c>
      <c r="AV231" s="15" t="s">
        <v>144</v>
      </c>
      <c r="AW231" s="15" t="s">
        <v>33</v>
      </c>
      <c r="AX231" s="15" t="s">
        <v>80</v>
      </c>
      <c r="AY231" s="262" t="s">
        <v>130</v>
      </c>
    </row>
    <row r="232" s="2" customFormat="1" ht="37.8" customHeight="1">
      <c r="A232" s="41"/>
      <c r="B232" s="42"/>
      <c r="C232" s="199" t="s">
        <v>395</v>
      </c>
      <c r="D232" s="199" t="s">
        <v>131</v>
      </c>
      <c r="E232" s="200" t="s">
        <v>358</v>
      </c>
      <c r="F232" s="201" t="s">
        <v>359</v>
      </c>
      <c r="G232" s="202" t="s">
        <v>199</v>
      </c>
      <c r="H232" s="203">
        <v>428.88600000000002</v>
      </c>
      <c r="I232" s="204"/>
      <c r="J232" s="205">
        <f>ROUND(I232*H232,2)</f>
        <v>0</v>
      </c>
      <c r="K232" s="201" t="s">
        <v>200</v>
      </c>
      <c r="L232" s="47"/>
      <c r="M232" s="206" t="s">
        <v>19</v>
      </c>
      <c r="N232" s="207" t="s">
        <v>43</v>
      </c>
      <c r="O232" s="87"/>
      <c r="P232" s="208">
        <f>O232*H232</f>
        <v>0</v>
      </c>
      <c r="Q232" s="208">
        <v>5.0000000000000002E-05</v>
      </c>
      <c r="R232" s="208">
        <f>Q232*H232</f>
        <v>0.021444300000000003</v>
      </c>
      <c r="S232" s="208">
        <v>0</v>
      </c>
      <c r="T232" s="209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0" t="s">
        <v>285</v>
      </c>
      <c r="AT232" s="210" t="s">
        <v>131</v>
      </c>
      <c r="AU232" s="210" t="s">
        <v>82</v>
      </c>
      <c r="AY232" s="20" t="s">
        <v>130</v>
      </c>
      <c r="BE232" s="211">
        <f>IF(N232="základní",J232,0)</f>
        <v>0</v>
      </c>
      <c r="BF232" s="211">
        <f>IF(N232="snížená",J232,0)</f>
        <v>0</v>
      </c>
      <c r="BG232" s="211">
        <f>IF(N232="zákl. přenesená",J232,0)</f>
        <v>0</v>
      </c>
      <c r="BH232" s="211">
        <f>IF(N232="sníž. přenesená",J232,0)</f>
        <v>0</v>
      </c>
      <c r="BI232" s="211">
        <f>IF(N232="nulová",J232,0)</f>
        <v>0</v>
      </c>
      <c r="BJ232" s="20" t="s">
        <v>80</v>
      </c>
      <c r="BK232" s="211">
        <f>ROUND(I232*H232,2)</f>
        <v>0</v>
      </c>
      <c r="BL232" s="20" t="s">
        <v>285</v>
      </c>
      <c r="BM232" s="210" t="s">
        <v>1362</v>
      </c>
    </row>
    <row r="233" s="2" customFormat="1">
      <c r="A233" s="41"/>
      <c r="B233" s="42"/>
      <c r="C233" s="43"/>
      <c r="D233" s="225" t="s">
        <v>202</v>
      </c>
      <c r="E233" s="43"/>
      <c r="F233" s="226" t="s">
        <v>361</v>
      </c>
      <c r="G233" s="43"/>
      <c r="H233" s="43"/>
      <c r="I233" s="227"/>
      <c r="J233" s="43"/>
      <c r="K233" s="43"/>
      <c r="L233" s="47"/>
      <c r="M233" s="228"/>
      <c r="N233" s="229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202</v>
      </c>
      <c r="AU233" s="20" t="s">
        <v>82</v>
      </c>
    </row>
    <row r="234" s="13" customFormat="1">
      <c r="A234" s="13"/>
      <c r="B234" s="230"/>
      <c r="C234" s="231"/>
      <c r="D234" s="232" t="s">
        <v>208</v>
      </c>
      <c r="E234" s="233" t="s">
        <v>19</v>
      </c>
      <c r="F234" s="234" t="s">
        <v>362</v>
      </c>
      <c r="G234" s="231"/>
      <c r="H234" s="233" t="s">
        <v>19</v>
      </c>
      <c r="I234" s="235"/>
      <c r="J234" s="231"/>
      <c r="K234" s="231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208</v>
      </c>
      <c r="AU234" s="240" t="s">
        <v>82</v>
      </c>
      <c r="AV234" s="13" t="s">
        <v>80</v>
      </c>
      <c r="AW234" s="13" t="s">
        <v>33</v>
      </c>
      <c r="AX234" s="13" t="s">
        <v>72</v>
      </c>
      <c r="AY234" s="240" t="s">
        <v>130</v>
      </c>
    </row>
    <row r="235" s="14" customFormat="1">
      <c r="A235" s="14"/>
      <c r="B235" s="241"/>
      <c r="C235" s="242"/>
      <c r="D235" s="232" t="s">
        <v>208</v>
      </c>
      <c r="E235" s="243" t="s">
        <v>19</v>
      </c>
      <c r="F235" s="244" t="s">
        <v>1363</v>
      </c>
      <c r="G235" s="242"/>
      <c r="H235" s="245">
        <v>428.88600000000002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1" t="s">
        <v>208</v>
      </c>
      <c r="AU235" s="251" t="s">
        <v>82</v>
      </c>
      <c r="AV235" s="14" t="s">
        <v>82</v>
      </c>
      <c r="AW235" s="14" t="s">
        <v>33</v>
      </c>
      <c r="AX235" s="14" t="s">
        <v>72</v>
      </c>
      <c r="AY235" s="251" t="s">
        <v>130</v>
      </c>
    </row>
    <row r="236" s="15" customFormat="1">
      <c r="A236" s="15"/>
      <c r="B236" s="252"/>
      <c r="C236" s="253"/>
      <c r="D236" s="232" t="s">
        <v>208</v>
      </c>
      <c r="E236" s="254" t="s">
        <v>19</v>
      </c>
      <c r="F236" s="255" t="s">
        <v>212</v>
      </c>
      <c r="G236" s="253"/>
      <c r="H236" s="256">
        <v>428.88600000000002</v>
      </c>
      <c r="I236" s="257"/>
      <c r="J236" s="253"/>
      <c r="K236" s="253"/>
      <c r="L236" s="258"/>
      <c r="M236" s="259"/>
      <c r="N236" s="260"/>
      <c r="O236" s="260"/>
      <c r="P236" s="260"/>
      <c r="Q236" s="260"/>
      <c r="R236" s="260"/>
      <c r="S236" s="260"/>
      <c r="T236" s="261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2" t="s">
        <v>208</v>
      </c>
      <c r="AU236" s="262" t="s">
        <v>82</v>
      </c>
      <c r="AV236" s="15" t="s">
        <v>144</v>
      </c>
      <c r="AW236" s="15" t="s">
        <v>33</v>
      </c>
      <c r="AX236" s="15" t="s">
        <v>80</v>
      </c>
      <c r="AY236" s="262" t="s">
        <v>130</v>
      </c>
    </row>
    <row r="237" s="2" customFormat="1" ht="37.8" customHeight="1">
      <c r="A237" s="41"/>
      <c r="B237" s="42"/>
      <c r="C237" s="199" t="s">
        <v>306</v>
      </c>
      <c r="D237" s="199" t="s">
        <v>131</v>
      </c>
      <c r="E237" s="200" t="s">
        <v>367</v>
      </c>
      <c r="F237" s="201" t="s">
        <v>368</v>
      </c>
      <c r="G237" s="202" t="s">
        <v>199</v>
      </c>
      <c r="H237" s="203">
        <v>234.85900000000001</v>
      </c>
      <c r="I237" s="204"/>
      <c r="J237" s="205">
        <f>ROUND(I237*H237,2)</f>
        <v>0</v>
      </c>
      <c r="K237" s="201" t="s">
        <v>200</v>
      </c>
      <c r="L237" s="47"/>
      <c r="M237" s="206" t="s">
        <v>19</v>
      </c>
      <c r="N237" s="207" t="s">
        <v>43</v>
      </c>
      <c r="O237" s="87"/>
      <c r="P237" s="208">
        <f>O237*H237</f>
        <v>0</v>
      </c>
      <c r="Q237" s="208">
        <v>0.00010000000000000001</v>
      </c>
      <c r="R237" s="208">
        <f>Q237*H237</f>
        <v>0.023485900000000001</v>
      </c>
      <c r="S237" s="208">
        <v>0</v>
      </c>
      <c r="T237" s="209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0" t="s">
        <v>285</v>
      </c>
      <c r="AT237" s="210" t="s">
        <v>131</v>
      </c>
      <c r="AU237" s="210" t="s">
        <v>82</v>
      </c>
      <c r="AY237" s="20" t="s">
        <v>130</v>
      </c>
      <c r="BE237" s="211">
        <f>IF(N237="základní",J237,0)</f>
        <v>0</v>
      </c>
      <c r="BF237" s="211">
        <f>IF(N237="snížená",J237,0)</f>
        <v>0</v>
      </c>
      <c r="BG237" s="211">
        <f>IF(N237="zákl. přenesená",J237,0)</f>
        <v>0</v>
      </c>
      <c r="BH237" s="211">
        <f>IF(N237="sníž. přenesená",J237,0)</f>
        <v>0</v>
      </c>
      <c r="BI237" s="211">
        <f>IF(N237="nulová",J237,0)</f>
        <v>0</v>
      </c>
      <c r="BJ237" s="20" t="s">
        <v>80</v>
      </c>
      <c r="BK237" s="211">
        <f>ROUND(I237*H237,2)</f>
        <v>0</v>
      </c>
      <c r="BL237" s="20" t="s">
        <v>285</v>
      </c>
      <c r="BM237" s="210" t="s">
        <v>1364</v>
      </c>
    </row>
    <row r="238" s="2" customFormat="1">
      <c r="A238" s="41"/>
      <c r="B238" s="42"/>
      <c r="C238" s="43"/>
      <c r="D238" s="225" t="s">
        <v>202</v>
      </c>
      <c r="E238" s="43"/>
      <c r="F238" s="226" t="s">
        <v>370</v>
      </c>
      <c r="G238" s="43"/>
      <c r="H238" s="43"/>
      <c r="I238" s="227"/>
      <c r="J238" s="43"/>
      <c r="K238" s="43"/>
      <c r="L238" s="47"/>
      <c r="M238" s="228"/>
      <c r="N238" s="229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202</v>
      </c>
      <c r="AU238" s="20" t="s">
        <v>82</v>
      </c>
    </row>
    <row r="239" s="13" customFormat="1">
      <c r="A239" s="13"/>
      <c r="B239" s="230"/>
      <c r="C239" s="231"/>
      <c r="D239" s="232" t="s">
        <v>208</v>
      </c>
      <c r="E239" s="233" t="s">
        <v>19</v>
      </c>
      <c r="F239" s="234" t="s">
        <v>362</v>
      </c>
      <c r="G239" s="231"/>
      <c r="H239" s="233" t="s">
        <v>19</v>
      </c>
      <c r="I239" s="235"/>
      <c r="J239" s="231"/>
      <c r="K239" s="231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208</v>
      </c>
      <c r="AU239" s="240" t="s">
        <v>82</v>
      </c>
      <c r="AV239" s="13" t="s">
        <v>80</v>
      </c>
      <c r="AW239" s="13" t="s">
        <v>33</v>
      </c>
      <c r="AX239" s="13" t="s">
        <v>72</v>
      </c>
      <c r="AY239" s="240" t="s">
        <v>130</v>
      </c>
    </row>
    <row r="240" s="14" customFormat="1">
      <c r="A240" s="14"/>
      <c r="B240" s="241"/>
      <c r="C240" s="242"/>
      <c r="D240" s="232" t="s">
        <v>208</v>
      </c>
      <c r="E240" s="243" t="s">
        <v>19</v>
      </c>
      <c r="F240" s="244" t="s">
        <v>1365</v>
      </c>
      <c r="G240" s="242"/>
      <c r="H240" s="245">
        <v>234.85900000000001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1" t="s">
        <v>208</v>
      </c>
      <c r="AU240" s="251" t="s">
        <v>82</v>
      </c>
      <c r="AV240" s="14" t="s">
        <v>82</v>
      </c>
      <c r="AW240" s="14" t="s">
        <v>33</v>
      </c>
      <c r="AX240" s="14" t="s">
        <v>72</v>
      </c>
      <c r="AY240" s="251" t="s">
        <v>130</v>
      </c>
    </row>
    <row r="241" s="15" customFormat="1">
      <c r="A241" s="15"/>
      <c r="B241" s="252"/>
      <c r="C241" s="253"/>
      <c r="D241" s="232" t="s">
        <v>208</v>
      </c>
      <c r="E241" s="254" t="s">
        <v>19</v>
      </c>
      <c r="F241" s="255" t="s">
        <v>212</v>
      </c>
      <c r="G241" s="253"/>
      <c r="H241" s="256">
        <v>234.85900000000001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2" t="s">
        <v>208</v>
      </c>
      <c r="AU241" s="262" t="s">
        <v>82</v>
      </c>
      <c r="AV241" s="15" t="s">
        <v>144</v>
      </c>
      <c r="AW241" s="15" t="s">
        <v>33</v>
      </c>
      <c r="AX241" s="15" t="s">
        <v>80</v>
      </c>
      <c r="AY241" s="262" t="s">
        <v>130</v>
      </c>
    </row>
    <row r="242" s="2" customFormat="1" ht="37.8" customHeight="1">
      <c r="A242" s="41"/>
      <c r="B242" s="42"/>
      <c r="C242" s="199" t="s">
        <v>407</v>
      </c>
      <c r="D242" s="199" t="s">
        <v>131</v>
      </c>
      <c r="E242" s="200" t="s">
        <v>374</v>
      </c>
      <c r="F242" s="201" t="s">
        <v>375</v>
      </c>
      <c r="G242" s="202" t="s">
        <v>199</v>
      </c>
      <c r="H242" s="203">
        <v>64.799999999999997</v>
      </c>
      <c r="I242" s="204"/>
      <c r="J242" s="205">
        <f>ROUND(I242*H242,2)</f>
        <v>0</v>
      </c>
      <c r="K242" s="201" t="s">
        <v>200</v>
      </c>
      <c r="L242" s="47"/>
      <c r="M242" s="206" t="s">
        <v>19</v>
      </c>
      <c r="N242" s="207" t="s">
        <v>43</v>
      </c>
      <c r="O242" s="87"/>
      <c r="P242" s="208">
        <f>O242*H242</f>
        <v>0</v>
      </c>
      <c r="Q242" s="208">
        <v>0.00014999999999999999</v>
      </c>
      <c r="R242" s="208">
        <f>Q242*H242</f>
        <v>0.0097199999999999995</v>
      </c>
      <c r="S242" s="208">
        <v>0</v>
      </c>
      <c r="T242" s="209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0" t="s">
        <v>285</v>
      </c>
      <c r="AT242" s="210" t="s">
        <v>131</v>
      </c>
      <c r="AU242" s="210" t="s">
        <v>82</v>
      </c>
      <c r="AY242" s="20" t="s">
        <v>130</v>
      </c>
      <c r="BE242" s="211">
        <f>IF(N242="základní",J242,0)</f>
        <v>0</v>
      </c>
      <c r="BF242" s="211">
        <f>IF(N242="snížená",J242,0)</f>
        <v>0</v>
      </c>
      <c r="BG242" s="211">
        <f>IF(N242="zákl. přenesená",J242,0)</f>
        <v>0</v>
      </c>
      <c r="BH242" s="211">
        <f>IF(N242="sníž. přenesená",J242,0)</f>
        <v>0</v>
      </c>
      <c r="BI242" s="211">
        <f>IF(N242="nulová",J242,0)</f>
        <v>0</v>
      </c>
      <c r="BJ242" s="20" t="s">
        <v>80</v>
      </c>
      <c r="BK242" s="211">
        <f>ROUND(I242*H242,2)</f>
        <v>0</v>
      </c>
      <c r="BL242" s="20" t="s">
        <v>285</v>
      </c>
      <c r="BM242" s="210" t="s">
        <v>1366</v>
      </c>
    </row>
    <row r="243" s="2" customFormat="1">
      <c r="A243" s="41"/>
      <c r="B243" s="42"/>
      <c r="C243" s="43"/>
      <c r="D243" s="225" t="s">
        <v>202</v>
      </c>
      <c r="E243" s="43"/>
      <c r="F243" s="226" t="s">
        <v>377</v>
      </c>
      <c r="G243" s="43"/>
      <c r="H243" s="43"/>
      <c r="I243" s="227"/>
      <c r="J243" s="43"/>
      <c r="K243" s="43"/>
      <c r="L243" s="47"/>
      <c r="M243" s="228"/>
      <c r="N243" s="229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202</v>
      </c>
      <c r="AU243" s="20" t="s">
        <v>82</v>
      </c>
    </row>
    <row r="244" s="13" customFormat="1">
      <c r="A244" s="13"/>
      <c r="B244" s="230"/>
      <c r="C244" s="231"/>
      <c r="D244" s="232" t="s">
        <v>208</v>
      </c>
      <c r="E244" s="233" t="s">
        <v>19</v>
      </c>
      <c r="F244" s="234" t="s">
        <v>362</v>
      </c>
      <c r="G244" s="231"/>
      <c r="H244" s="233" t="s">
        <v>19</v>
      </c>
      <c r="I244" s="235"/>
      <c r="J244" s="231"/>
      <c r="K244" s="231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208</v>
      </c>
      <c r="AU244" s="240" t="s">
        <v>82</v>
      </c>
      <c r="AV244" s="13" t="s">
        <v>80</v>
      </c>
      <c r="AW244" s="13" t="s">
        <v>33</v>
      </c>
      <c r="AX244" s="13" t="s">
        <v>72</v>
      </c>
      <c r="AY244" s="240" t="s">
        <v>130</v>
      </c>
    </row>
    <row r="245" s="14" customFormat="1">
      <c r="A245" s="14"/>
      <c r="B245" s="241"/>
      <c r="C245" s="242"/>
      <c r="D245" s="232" t="s">
        <v>208</v>
      </c>
      <c r="E245" s="243" t="s">
        <v>19</v>
      </c>
      <c r="F245" s="244" t="s">
        <v>1367</v>
      </c>
      <c r="G245" s="242"/>
      <c r="H245" s="245">
        <v>64.799999999999997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1" t="s">
        <v>208</v>
      </c>
      <c r="AU245" s="251" t="s">
        <v>82</v>
      </c>
      <c r="AV245" s="14" t="s">
        <v>82</v>
      </c>
      <c r="AW245" s="14" t="s">
        <v>33</v>
      </c>
      <c r="AX245" s="14" t="s">
        <v>72</v>
      </c>
      <c r="AY245" s="251" t="s">
        <v>130</v>
      </c>
    </row>
    <row r="246" s="15" customFormat="1">
      <c r="A246" s="15"/>
      <c r="B246" s="252"/>
      <c r="C246" s="253"/>
      <c r="D246" s="232" t="s">
        <v>208</v>
      </c>
      <c r="E246" s="254" t="s">
        <v>19</v>
      </c>
      <c r="F246" s="255" t="s">
        <v>212</v>
      </c>
      <c r="G246" s="253"/>
      <c r="H246" s="256">
        <v>64.799999999999997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2" t="s">
        <v>208</v>
      </c>
      <c r="AU246" s="262" t="s">
        <v>82</v>
      </c>
      <c r="AV246" s="15" t="s">
        <v>144</v>
      </c>
      <c r="AW246" s="15" t="s">
        <v>33</v>
      </c>
      <c r="AX246" s="15" t="s">
        <v>80</v>
      </c>
      <c r="AY246" s="262" t="s">
        <v>130</v>
      </c>
    </row>
    <row r="247" s="2" customFormat="1" ht="21.75" customHeight="1">
      <c r="A247" s="41"/>
      <c r="B247" s="42"/>
      <c r="C247" s="263" t="s">
        <v>411</v>
      </c>
      <c r="D247" s="263" t="s">
        <v>213</v>
      </c>
      <c r="E247" s="264" t="s">
        <v>381</v>
      </c>
      <c r="F247" s="265" t="s">
        <v>382</v>
      </c>
      <c r="G247" s="266" t="s">
        <v>199</v>
      </c>
      <c r="H247" s="267">
        <v>1064.307</v>
      </c>
      <c r="I247" s="268"/>
      <c r="J247" s="269">
        <f>ROUND(I247*H247,2)</f>
        <v>0</v>
      </c>
      <c r="K247" s="265" t="s">
        <v>200</v>
      </c>
      <c r="L247" s="270"/>
      <c r="M247" s="271" t="s">
        <v>19</v>
      </c>
      <c r="N247" s="272" t="s">
        <v>43</v>
      </c>
      <c r="O247" s="87"/>
      <c r="P247" s="208">
        <f>O247*H247</f>
        <v>0</v>
      </c>
      <c r="Q247" s="208">
        <v>0.0022000000000000001</v>
      </c>
      <c r="R247" s="208">
        <f>Q247*H247</f>
        <v>2.3414754000000002</v>
      </c>
      <c r="S247" s="208">
        <v>0</v>
      </c>
      <c r="T247" s="209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0" t="s">
        <v>306</v>
      </c>
      <c r="AT247" s="210" t="s">
        <v>213</v>
      </c>
      <c r="AU247" s="210" t="s">
        <v>82</v>
      </c>
      <c r="AY247" s="20" t="s">
        <v>130</v>
      </c>
      <c r="BE247" s="211">
        <f>IF(N247="základní",J247,0)</f>
        <v>0</v>
      </c>
      <c r="BF247" s="211">
        <f>IF(N247="snížená",J247,0)</f>
        <v>0</v>
      </c>
      <c r="BG247" s="211">
        <f>IF(N247="zákl. přenesená",J247,0)</f>
        <v>0</v>
      </c>
      <c r="BH247" s="211">
        <f>IF(N247="sníž. přenesená",J247,0)</f>
        <v>0</v>
      </c>
      <c r="BI247" s="211">
        <f>IF(N247="nulová",J247,0)</f>
        <v>0</v>
      </c>
      <c r="BJ247" s="20" t="s">
        <v>80</v>
      </c>
      <c r="BK247" s="211">
        <f>ROUND(I247*H247,2)</f>
        <v>0</v>
      </c>
      <c r="BL247" s="20" t="s">
        <v>285</v>
      </c>
      <c r="BM247" s="210" t="s">
        <v>1368</v>
      </c>
    </row>
    <row r="248" s="13" customFormat="1">
      <c r="A248" s="13"/>
      <c r="B248" s="230"/>
      <c r="C248" s="231"/>
      <c r="D248" s="232" t="s">
        <v>208</v>
      </c>
      <c r="E248" s="233" t="s">
        <v>19</v>
      </c>
      <c r="F248" s="234" t="s">
        <v>217</v>
      </c>
      <c r="G248" s="231"/>
      <c r="H248" s="233" t="s">
        <v>19</v>
      </c>
      <c r="I248" s="235"/>
      <c r="J248" s="231"/>
      <c r="K248" s="231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208</v>
      </c>
      <c r="AU248" s="240" t="s">
        <v>82</v>
      </c>
      <c r="AV248" s="13" t="s">
        <v>80</v>
      </c>
      <c r="AW248" s="13" t="s">
        <v>33</v>
      </c>
      <c r="AX248" s="13" t="s">
        <v>72</v>
      </c>
      <c r="AY248" s="240" t="s">
        <v>130</v>
      </c>
    </row>
    <row r="249" s="14" customFormat="1">
      <c r="A249" s="14"/>
      <c r="B249" s="241"/>
      <c r="C249" s="242"/>
      <c r="D249" s="232" t="s">
        <v>208</v>
      </c>
      <c r="E249" s="243" t="s">
        <v>19</v>
      </c>
      <c r="F249" s="244" t="s">
        <v>1369</v>
      </c>
      <c r="G249" s="242"/>
      <c r="H249" s="245">
        <v>728.54499999999996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1" t="s">
        <v>208</v>
      </c>
      <c r="AU249" s="251" t="s">
        <v>82</v>
      </c>
      <c r="AV249" s="14" t="s">
        <v>82</v>
      </c>
      <c r="AW249" s="14" t="s">
        <v>33</v>
      </c>
      <c r="AX249" s="14" t="s">
        <v>72</v>
      </c>
      <c r="AY249" s="251" t="s">
        <v>130</v>
      </c>
    </row>
    <row r="250" s="14" customFormat="1">
      <c r="A250" s="14"/>
      <c r="B250" s="241"/>
      <c r="C250" s="242"/>
      <c r="D250" s="232" t="s">
        <v>208</v>
      </c>
      <c r="E250" s="243" t="s">
        <v>19</v>
      </c>
      <c r="F250" s="244" t="s">
        <v>1370</v>
      </c>
      <c r="G250" s="242"/>
      <c r="H250" s="245">
        <v>184.631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1" t="s">
        <v>208</v>
      </c>
      <c r="AU250" s="251" t="s">
        <v>82</v>
      </c>
      <c r="AV250" s="14" t="s">
        <v>82</v>
      </c>
      <c r="AW250" s="14" t="s">
        <v>33</v>
      </c>
      <c r="AX250" s="14" t="s">
        <v>72</v>
      </c>
      <c r="AY250" s="251" t="s">
        <v>130</v>
      </c>
    </row>
    <row r="251" s="15" customFormat="1">
      <c r="A251" s="15"/>
      <c r="B251" s="252"/>
      <c r="C251" s="253"/>
      <c r="D251" s="232" t="s">
        <v>208</v>
      </c>
      <c r="E251" s="254" t="s">
        <v>19</v>
      </c>
      <c r="F251" s="255" t="s">
        <v>212</v>
      </c>
      <c r="G251" s="253"/>
      <c r="H251" s="256">
        <v>913.17600000000004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2" t="s">
        <v>208</v>
      </c>
      <c r="AU251" s="262" t="s">
        <v>82</v>
      </c>
      <c r="AV251" s="15" t="s">
        <v>144</v>
      </c>
      <c r="AW251" s="15" t="s">
        <v>33</v>
      </c>
      <c r="AX251" s="15" t="s">
        <v>80</v>
      </c>
      <c r="AY251" s="262" t="s">
        <v>130</v>
      </c>
    </row>
    <row r="252" s="14" customFormat="1">
      <c r="A252" s="14"/>
      <c r="B252" s="241"/>
      <c r="C252" s="242"/>
      <c r="D252" s="232" t="s">
        <v>208</v>
      </c>
      <c r="E252" s="242"/>
      <c r="F252" s="244" t="s">
        <v>1371</v>
      </c>
      <c r="G252" s="242"/>
      <c r="H252" s="245">
        <v>1064.307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1" t="s">
        <v>208</v>
      </c>
      <c r="AU252" s="251" t="s">
        <v>82</v>
      </c>
      <c r="AV252" s="14" t="s">
        <v>82</v>
      </c>
      <c r="AW252" s="14" t="s">
        <v>4</v>
      </c>
      <c r="AX252" s="14" t="s">
        <v>80</v>
      </c>
      <c r="AY252" s="251" t="s">
        <v>130</v>
      </c>
    </row>
    <row r="253" s="2" customFormat="1" ht="21.75" customHeight="1">
      <c r="A253" s="41"/>
      <c r="B253" s="42"/>
      <c r="C253" s="199" t="s">
        <v>417</v>
      </c>
      <c r="D253" s="199" t="s">
        <v>131</v>
      </c>
      <c r="E253" s="200" t="s">
        <v>390</v>
      </c>
      <c r="F253" s="201" t="s">
        <v>391</v>
      </c>
      <c r="G253" s="202" t="s">
        <v>199</v>
      </c>
      <c r="H253" s="203">
        <v>724.52499999999998</v>
      </c>
      <c r="I253" s="204"/>
      <c r="J253" s="205">
        <f>ROUND(I253*H253,2)</f>
        <v>0</v>
      </c>
      <c r="K253" s="201" t="s">
        <v>200</v>
      </c>
      <c r="L253" s="47"/>
      <c r="M253" s="206" t="s">
        <v>19</v>
      </c>
      <c r="N253" s="207" t="s">
        <v>43</v>
      </c>
      <c r="O253" s="87"/>
      <c r="P253" s="208">
        <f>O253*H253</f>
        <v>0</v>
      </c>
      <c r="Q253" s="208">
        <v>0</v>
      </c>
      <c r="R253" s="208">
        <f>Q253*H253</f>
        <v>0</v>
      </c>
      <c r="S253" s="208">
        <v>0</v>
      </c>
      <c r="T253" s="209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0" t="s">
        <v>285</v>
      </c>
      <c r="AT253" s="210" t="s">
        <v>131</v>
      </c>
      <c r="AU253" s="210" t="s">
        <v>82</v>
      </c>
      <c r="AY253" s="20" t="s">
        <v>130</v>
      </c>
      <c r="BE253" s="211">
        <f>IF(N253="základní",J253,0)</f>
        <v>0</v>
      </c>
      <c r="BF253" s="211">
        <f>IF(N253="snížená",J253,0)</f>
        <v>0</v>
      </c>
      <c r="BG253" s="211">
        <f>IF(N253="zákl. přenesená",J253,0)</f>
        <v>0</v>
      </c>
      <c r="BH253" s="211">
        <f>IF(N253="sníž. přenesená",J253,0)</f>
        <v>0</v>
      </c>
      <c r="BI253" s="211">
        <f>IF(N253="nulová",J253,0)</f>
        <v>0</v>
      </c>
      <c r="BJ253" s="20" t="s">
        <v>80</v>
      </c>
      <c r="BK253" s="211">
        <f>ROUND(I253*H253,2)</f>
        <v>0</v>
      </c>
      <c r="BL253" s="20" t="s">
        <v>285</v>
      </c>
      <c r="BM253" s="210" t="s">
        <v>1372</v>
      </c>
    </row>
    <row r="254" s="2" customFormat="1">
      <c r="A254" s="41"/>
      <c r="B254" s="42"/>
      <c r="C254" s="43"/>
      <c r="D254" s="225" t="s">
        <v>202</v>
      </c>
      <c r="E254" s="43"/>
      <c r="F254" s="226" t="s">
        <v>393</v>
      </c>
      <c r="G254" s="43"/>
      <c r="H254" s="43"/>
      <c r="I254" s="227"/>
      <c r="J254" s="43"/>
      <c r="K254" s="43"/>
      <c r="L254" s="47"/>
      <c r="M254" s="228"/>
      <c r="N254" s="229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202</v>
      </c>
      <c r="AU254" s="20" t="s">
        <v>82</v>
      </c>
    </row>
    <row r="255" s="13" customFormat="1">
      <c r="A255" s="13"/>
      <c r="B255" s="230"/>
      <c r="C255" s="231"/>
      <c r="D255" s="232" t="s">
        <v>208</v>
      </c>
      <c r="E255" s="233" t="s">
        <v>19</v>
      </c>
      <c r="F255" s="234" t="s">
        <v>294</v>
      </c>
      <c r="G255" s="231"/>
      <c r="H255" s="233" t="s">
        <v>19</v>
      </c>
      <c r="I255" s="235"/>
      <c r="J255" s="231"/>
      <c r="K255" s="231"/>
      <c r="L255" s="236"/>
      <c r="M255" s="237"/>
      <c r="N255" s="238"/>
      <c r="O255" s="238"/>
      <c r="P255" s="238"/>
      <c r="Q255" s="238"/>
      <c r="R255" s="238"/>
      <c r="S255" s="238"/>
      <c r="T255" s="23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0" t="s">
        <v>208</v>
      </c>
      <c r="AU255" s="240" t="s">
        <v>82</v>
      </c>
      <c r="AV255" s="13" t="s">
        <v>80</v>
      </c>
      <c r="AW255" s="13" t="s">
        <v>33</v>
      </c>
      <c r="AX255" s="13" t="s">
        <v>72</v>
      </c>
      <c r="AY255" s="240" t="s">
        <v>130</v>
      </c>
    </row>
    <row r="256" s="14" customFormat="1">
      <c r="A256" s="14"/>
      <c r="B256" s="241"/>
      <c r="C256" s="242"/>
      <c r="D256" s="232" t="s">
        <v>208</v>
      </c>
      <c r="E256" s="243" t="s">
        <v>19</v>
      </c>
      <c r="F256" s="244" t="s">
        <v>1337</v>
      </c>
      <c r="G256" s="242"/>
      <c r="H256" s="245">
        <v>724.52499999999998</v>
      </c>
      <c r="I256" s="246"/>
      <c r="J256" s="242"/>
      <c r="K256" s="242"/>
      <c r="L256" s="247"/>
      <c r="M256" s="248"/>
      <c r="N256" s="249"/>
      <c r="O256" s="249"/>
      <c r="P256" s="249"/>
      <c r="Q256" s="249"/>
      <c r="R256" s="249"/>
      <c r="S256" s="249"/>
      <c r="T256" s="25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1" t="s">
        <v>208</v>
      </c>
      <c r="AU256" s="251" t="s">
        <v>82</v>
      </c>
      <c r="AV256" s="14" t="s">
        <v>82</v>
      </c>
      <c r="AW256" s="14" t="s">
        <v>33</v>
      </c>
      <c r="AX256" s="14" t="s">
        <v>72</v>
      </c>
      <c r="AY256" s="251" t="s">
        <v>130</v>
      </c>
    </row>
    <row r="257" s="15" customFormat="1">
      <c r="A257" s="15"/>
      <c r="B257" s="252"/>
      <c r="C257" s="253"/>
      <c r="D257" s="232" t="s">
        <v>208</v>
      </c>
      <c r="E257" s="254" t="s">
        <v>19</v>
      </c>
      <c r="F257" s="255" t="s">
        <v>212</v>
      </c>
      <c r="G257" s="253"/>
      <c r="H257" s="256">
        <v>724.52499999999998</v>
      </c>
      <c r="I257" s="257"/>
      <c r="J257" s="253"/>
      <c r="K257" s="253"/>
      <c r="L257" s="258"/>
      <c r="M257" s="259"/>
      <c r="N257" s="260"/>
      <c r="O257" s="260"/>
      <c r="P257" s="260"/>
      <c r="Q257" s="260"/>
      <c r="R257" s="260"/>
      <c r="S257" s="260"/>
      <c r="T257" s="261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2" t="s">
        <v>208</v>
      </c>
      <c r="AU257" s="262" t="s">
        <v>82</v>
      </c>
      <c r="AV257" s="15" t="s">
        <v>144</v>
      </c>
      <c r="AW257" s="15" t="s">
        <v>33</v>
      </c>
      <c r="AX257" s="15" t="s">
        <v>80</v>
      </c>
      <c r="AY257" s="262" t="s">
        <v>130</v>
      </c>
    </row>
    <row r="258" s="2" customFormat="1" ht="21.75" customHeight="1">
      <c r="A258" s="41"/>
      <c r="B258" s="42"/>
      <c r="C258" s="263" t="s">
        <v>424</v>
      </c>
      <c r="D258" s="263" t="s">
        <v>213</v>
      </c>
      <c r="E258" s="264" t="s">
        <v>396</v>
      </c>
      <c r="F258" s="265" t="s">
        <v>397</v>
      </c>
      <c r="G258" s="266" t="s">
        <v>199</v>
      </c>
      <c r="H258" s="267">
        <v>961.41999999999996</v>
      </c>
      <c r="I258" s="268"/>
      <c r="J258" s="269">
        <f>ROUND(I258*H258,2)</f>
        <v>0</v>
      </c>
      <c r="K258" s="265" t="s">
        <v>19</v>
      </c>
      <c r="L258" s="270"/>
      <c r="M258" s="271" t="s">
        <v>19</v>
      </c>
      <c r="N258" s="272" t="s">
        <v>43</v>
      </c>
      <c r="O258" s="87"/>
      <c r="P258" s="208">
        <f>O258*H258</f>
        <v>0</v>
      </c>
      <c r="Q258" s="208">
        <v>0.00010000000000000001</v>
      </c>
      <c r="R258" s="208">
        <f>Q258*H258</f>
        <v>0.096142000000000005</v>
      </c>
      <c r="S258" s="208">
        <v>0</v>
      </c>
      <c r="T258" s="209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0" t="s">
        <v>306</v>
      </c>
      <c r="AT258" s="210" t="s">
        <v>213</v>
      </c>
      <c r="AU258" s="210" t="s">
        <v>82</v>
      </c>
      <c r="AY258" s="20" t="s">
        <v>130</v>
      </c>
      <c r="BE258" s="211">
        <f>IF(N258="základní",J258,0)</f>
        <v>0</v>
      </c>
      <c r="BF258" s="211">
        <f>IF(N258="snížená",J258,0)</f>
        <v>0</v>
      </c>
      <c r="BG258" s="211">
        <f>IF(N258="zákl. přenesená",J258,0)</f>
        <v>0</v>
      </c>
      <c r="BH258" s="211">
        <f>IF(N258="sníž. přenesená",J258,0)</f>
        <v>0</v>
      </c>
      <c r="BI258" s="211">
        <f>IF(N258="nulová",J258,0)</f>
        <v>0</v>
      </c>
      <c r="BJ258" s="20" t="s">
        <v>80</v>
      </c>
      <c r="BK258" s="211">
        <f>ROUND(I258*H258,2)</f>
        <v>0</v>
      </c>
      <c r="BL258" s="20" t="s">
        <v>285</v>
      </c>
      <c r="BM258" s="210" t="s">
        <v>1373</v>
      </c>
    </row>
    <row r="259" s="13" customFormat="1">
      <c r="A259" s="13"/>
      <c r="B259" s="230"/>
      <c r="C259" s="231"/>
      <c r="D259" s="232" t="s">
        <v>208</v>
      </c>
      <c r="E259" s="233" t="s">
        <v>19</v>
      </c>
      <c r="F259" s="234" t="s">
        <v>217</v>
      </c>
      <c r="G259" s="231"/>
      <c r="H259" s="233" t="s">
        <v>19</v>
      </c>
      <c r="I259" s="235"/>
      <c r="J259" s="231"/>
      <c r="K259" s="231"/>
      <c r="L259" s="236"/>
      <c r="M259" s="237"/>
      <c r="N259" s="238"/>
      <c r="O259" s="238"/>
      <c r="P259" s="238"/>
      <c r="Q259" s="238"/>
      <c r="R259" s="238"/>
      <c r="S259" s="238"/>
      <c r="T259" s="23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0" t="s">
        <v>208</v>
      </c>
      <c r="AU259" s="240" t="s">
        <v>82</v>
      </c>
      <c r="AV259" s="13" t="s">
        <v>80</v>
      </c>
      <c r="AW259" s="13" t="s">
        <v>33</v>
      </c>
      <c r="AX259" s="13" t="s">
        <v>72</v>
      </c>
      <c r="AY259" s="240" t="s">
        <v>130</v>
      </c>
    </row>
    <row r="260" s="14" customFormat="1">
      <c r="A260" s="14"/>
      <c r="B260" s="241"/>
      <c r="C260" s="242"/>
      <c r="D260" s="232" t="s">
        <v>208</v>
      </c>
      <c r="E260" s="243" t="s">
        <v>19</v>
      </c>
      <c r="F260" s="244" t="s">
        <v>1374</v>
      </c>
      <c r="G260" s="242"/>
      <c r="H260" s="245">
        <v>724.52499999999998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1" t="s">
        <v>208</v>
      </c>
      <c r="AU260" s="251" t="s">
        <v>82</v>
      </c>
      <c r="AV260" s="14" t="s">
        <v>82</v>
      </c>
      <c r="AW260" s="14" t="s">
        <v>33</v>
      </c>
      <c r="AX260" s="14" t="s">
        <v>72</v>
      </c>
      <c r="AY260" s="251" t="s">
        <v>130</v>
      </c>
    </row>
    <row r="261" s="14" customFormat="1">
      <c r="A261" s="14"/>
      <c r="B261" s="241"/>
      <c r="C261" s="242"/>
      <c r="D261" s="232" t="s">
        <v>208</v>
      </c>
      <c r="E261" s="243" t="s">
        <v>19</v>
      </c>
      <c r="F261" s="244" t="s">
        <v>1375</v>
      </c>
      <c r="G261" s="242"/>
      <c r="H261" s="245">
        <v>149.493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1" t="s">
        <v>208</v>
      </c>
      <c r="AU261" s="251" t="s">
        <v>82</v>
      </c>
      <c r="AV261" s="14" t="s">
        <v>82</v>
      </c>
      <c r="AW261" s="14" t="s">
        <v>33</v>
      </c>
      <c r="AX261" s="14" t="s">
        <v>72</v>
      </c>
      <c r="AY261" s="251" t="s">
        <v>130</v>
      </c>
    </row>
    <row r="262" s="15" customFormat="1">
      <c r="A262" s="15"/>
      <c r="B262" s="252"/>
      <c r="C262" s="253"/>
      <c r="D262" s="232" t="s">
        <v>208</v>
      </c>
      <c r="E262" s="254" t="s">
        <v>19</v>
      </c>
      <c r="F262" s="255" t="s">
        <v>212</v>
      </c>
      <c r="G262" s="253"/>
      <c r="H262" s="256">
        <v>874.01800000000003</v>
      </c>
      <c r="I262" s="257"/>
      <c r="J262" s="253"/>
      <c r="K262" s="253"/>
      <c r="L262" s="258"/>
      <c r="M262" s="259"/>
      <c r="N262" s="260"/>
      <c r="O262" s="260"/>
      <c r="P262" s="260"/>
      <c r="Q262" s="260"/>
      <c r="R262" s="260"/>
      <c r="S262" s="260"/>
      <c r="T262" s="26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2" t="s">
        <v>208</v>
      </c>
      <c r="AU262" s="262" t="s">
        <v>82</v>
      </c>
      <c r="AV262" s="15" t="s">
        <v>144</v>
      </c>
      <c r="AW262" s="15" t="s">
        <v>33</v>
      </c>
      <c r="AX262" s="15" t="s">
        <v>80</v>
      </c>
      <c r="AY262" s="262" t="s">
        <v>130</v>
      </c>
    </row>
    <row r="263" s="14" customFormat="1">
      <c r="A263" s="14"/>
      <c r="B263" s="241"/>
      <c r="C263" s="242"/>
      <c r="D263" s="232" t="s">
        <v>208</v>
      </c>
      <c r="E263" s="242"/>
      <c r="F263" s="244" t="s">
        <v>1376</v>
      </c>
      <c r="G263" s="242"/>
      <c r="H263" s="245">
        <v>961.41999999999996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1" t="s">
        <v>208</v>
      </c>
      <c r="AU263" s="251" t="s">
        <v>82</v>
      </c>
      <c r="AV263" s="14" t="s">
        <v>82</v>
      </c>
      <c r="AW263" s="14" t="s">
        <v>4</v>
      </c>
      <c r="AX263" s="14" t="s">
        <v>80</v>
      </c>
      <c r="AY263" s="251" t="s">
        <v>130</v>
      </c>
    </row>
    <row r="264" s="2" customFormat="1" ht="16.5" customHeight="1">
      <c r="A264" s="41"/>
      <c r="B264" s="42"/>
      <c r="C264" s="199" t="s">
        <v>429</v>
      </c>
      <c r="D264" s="199" t="s">
        <v>131</v>
      </c>
      <c r="E264" s="200" t="s">
        <v>402</v>
      </c>
      <c r="F264" s="201" t="s">
        <v>403</v>
      </c>
      <c r="G264" s="202" t="s">
        <v>328</v>
      </c>
      <c r="H264" s="203">
        <v>133.34</v>
      </c>
      <c r="I264" s="204"/>
      <c r="J264" s="205">
        <f>ROUND(I264*H264,2)</f>
        <v>0</v>
      </c>
      <c r="K264" s="201" t="s">
        <v>200</v>
      </c>
      <c r="L264" s="47"/>
      <c r="M264" s="206" t="s">
        <v>19</v>
      </c>
      <c r="N264" s="207" t="s">
        <v>43</v>
      </c>
      <c r="O264" s="87"/>
      <c r="P264" s="208">
        <f>O264*H264</f>
        <v>0</v>
      </c>
      <c r="Q264" s="208">
        <v>0.00032000000000000003</v>
      </c>
      <c r="R264" s="208">
        <f>Q264*H264</f>
        <v>0.042668800000000007</v>
      </c>
      <c r="S264" s="208">
        <v>0</v>
      </c>
      <c r="T264" s="209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0" t="s">
        <v>285</v>
      </c>
      <c r="AT264" s="210" t="s">
        <v>131</v>
      </c>
      <c r="AU264" s="210" t="s">
        <v>82</v>
      </c>
      <c r="AY264" s="20" t="s">
        <v>130</v>
      </c>
      <c r="BE264" s="211">
        <f>IF(N264="základní",J264,0)</f>
        <v>0</v>
      </c>
      <c r="BF264" s="211">
        <f>IF(N264="snížená",J264,0)</f>
        <v>0</v>
      </c>
      <c r="BG264" s="211">
        <f>IF(N264="zákl. přenesená",J264,0)</f>
        <v>0</v>
      </c>
      <c r="BH264" s="211">
        <f>IF(N264="sníž. přenesená",J264,0)</f>
        <v>0</v>
      </c>
      <c r="BI264" s="211">
        <f>IF(N264="nulová",J264,0)</f>
        <v>0</v>
      </c>
      <c r="BJ264" s="20" t="s">
        <v>80</v>
      </c>
      <c r="BK264" s="211">
        <f>ROUND(I264*H264,2)</f>
        <v>0</v>
      </c>
      <c r="BL264" s="20" t="s">
        <v>285</v>
      </c>
      <c r="BM264" s="210" t="s">
        <v>1377</v>
      </c>
    </row>
    <row r="265" s="2" customFormat="1">
      <c r="A265" s="41"/>
      <c r="B265" s="42"/>
      <c r="C265" s="43"/>
      <c r="D265" s="225" t="s">
        <v>202</v>
      </c>
      <c r="E265" s="43"/>
      <c r="F265" s="226" t="s">
        <v>405</v>
      </c>
      <c r="G265" s="43"/>
      <c r="H265" s="43"/>
      <c r="I265" s="227"/>
      <c r="J265" s="43"/>
      <c r="K265" s="43"/>
      <c r="L265" s="47"/>
      <c r="M265" s="228"/>
      <c r="N265" s="229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202</v>
      </c>
      <c r="AU265" s="20" t="s">
        <v>82</v>
      </c>
    </row>
    <row r="266" s="13" customFormat="1">
      <c r="A266" s="13"/>
      <c r="B266" s="230"/>
      <c r="C266" s="231"/>
      <c r="D266" s="232" t="s">
        <v>208</v>
      </c>
      <c r="E266" s="233" t="s">
        <v>19</v>
      </c>
      <c r="F266" s="234" t="s">
        <v>294</v>
      </c>
      <c r="G266" s="231"/>
      <c r="H266" s="233" t="s">
        <v>19</v>
      </c>
      <c r="I266" s="235"/>
      <c r="J266" s="231"/>
      <c r="K266" s="231"/>
      <c r="L266" s="236"/>
      <c r="M266" s="237"/>
      <c r="N266" s="238"/>
      <c r="O266" s="238"/>
      <c r="P266" s="238"/>
      <c r="Q266" s="238"/>
      <c r="R266" s="238"/>
      <c r="S266" s="238"/>
      <c r="T266" s="23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0" t="s">
        <v>208</v>
      </c>
      <c r="AU266" s="240" t="s">
        <v>82</v>
      </c>
      <c r="AV266" s="13" t="s">
        <v>80</v>
      </c>
      <c r="AW266" s="13" t="s">
        <v>33</v>
      </c>
      <c r="AX266" s="13" t="s">
        <v>72</v>
      </c>
      <c r="AY266" s="240" t="s">
        <v>130</v>
      </c>
    </row>
    <row r="267" s="14" customFormat="1">
      <c r="A267" s="14"/>
      <c r="B267" s="241"/>
      <c r="C267" s="242"/>
      <c r="D267" s="232" t="s">
        <v>208</v>
      </c>
      <c r="E267" s="243" t="s">
        <v>19</v>
      </c>
      <c r="F267" s="244" t="s">
        <v>1378</v>
      </c>
      <c r="G267" s="242"/>
      <c r="H267" s="245">
        <v>126.99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1" t="s">
        <v>208</v>
      </c>
      <c r="AU267" s="251" t="s">
        <v>82</v>
      </c>
      <c r="AV267" s="14" t="s">
        <v>82</v>
      </c>
      <c r="AW267" s="14" t="s">
        <v>33</v>
      </c>
      <c r="AX267" s="14" t="s">
        <v>72</v>
      </c>
      <c r="AY267" s="251" t="s">
        <v>130</v>
      </c>
    </row>
    <row r="268" s="14" customFormat="1">
      <c r="A268" s="14"/>
      <c r="B268" s="241"/>
      <c r="C268" s="242"/>
      <c r="D268" s="232" t="s">
        <v>208</v>
      </c>
      <c r="E268" s="243" t="s">
        <v>19</v>
      </c>
      <c r="F268" s="244" t="s">
        <v>1379</v>
      </c>
      <c r="G268" s="242"/>
      <c r="H268" s="245">
        <v>6.3499999999999996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1" t="s">
        <v>208</v>
      </c>
      <c r="AU268" s="251" t="s">
        <v>82</v>
      </c>
      <c r="AV268" s="14" t="s">
        <v>82</v>
      </c>
      <c r="AW268" s="14" t="s">
        <v>33</v>
      </c>
      <c r="AX268" s="14" t="s">
        <v>72</v>
      </c>
      <c r="AY268" s="251" t="s">
        <v>130</v>
      </c>
    </row>
    <row r="269" s="15" customFormat="1">
      <c r="A269" s="15"/>
      <c r="B269" s="252"/>
      <c r="C269" s="253"/>
      <c r="D269" s="232" t="s">
        <v>208</v>
      </c>
      <c r="E269" s="254" t="s">
        <v>19</v>
      </c>
      <c r="F269" s="255" t="s">
        <v>212</v>
      </c>
      <c r="G269" s="253"/>
      <c r="H269" s="256">
        <v>133.34</v>
      </c>
      <c r="I269" s="257"/>
      <c r="J269" s="253"/>
      <c r="K269" s="253"/>
      <c r="L269" s="258"/>
      <c r="M269" s="259"/>
      <c r="N269" s="260"/>
      <c r="O269" s="260"/>
      <c r="P269" s="260"/>
      <c r="Q269" s="260"/>
      <c r="R269" s="260"/>
      <c r="S269" s="260"/>
      <c r="T269" s="26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2" t="s">
        <v>208</v>
      </c>
      <c r="AU269" s="262" t="s">
        <v>82</v>
      </c>
      <c r="AV269" s="15" t="s">
        <v>144</v>
      </c>
      <c r="AW269" s="15" t="s">
        <v>33</v>
      </c>
      <c r="AX269" s="15" t="s">
        <v>80</v>
      </c>
      <c r="AY269" s="262" t="s">
        <v>130</v>
      </c>
    </row>
    <row r="270" s="2" customFormat="1" ht="16.5" customHeight="1">
      <c r="A270" s="41"/>
      <c r="B270" s="42"/>
      <c r="C270" s="199" t="s">
        <v>436</v>
      </c>
      <c r="D270" s="199" t="s">
        <v>131</v>
      </c>
      <c r="E270" s="200" t="s">
        <v>914</v>
      </c>
      <c r="F270" s="201" t="s">
        <v>915</v>
      </c>
      <c r="G270" s="202" t="s">
        <v>328</v>
      </c>
      <c r="H270" s="203">
        <v>6.3499999999999996</v>
      </c>
      <c r="I270" s="204"/>
      <c r="J270" s="205">
        <f>ROUND(I270*H270,2)</f>
        <v>0</v>
      </c>
      <c r="K270" s="201" t="s">
        <v>200</v>
      </c>
      <c r="L270" s="47"/>
      <c r="M270" s="206" t="s">
        <v>19</v>
      </c>
      <c r="N270" s="207" t="s">
        <v>43</v>
      </c>
      <c r="O270" s="87"/>
      <c r="P270" s="208">
        <f>O270*H270</f>
        <v>0</v>
      </c>
      <c r="Q270" s="208">
        <v>0.00046999999999999999</v>
      </c>
      <c r="R270" s="208">
        <f>Q270*H270</f>
        <v>0.0029844999999999997</v>
      </c>
      <c r="S270" s="208">
        <v>0</v>
      </c>
      <c r="T270" s="209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0" t="s">
        <v>285</v>
      </c>
      <c r="AT270" s="210" t="s">
        <v>131</v>
      </c>
      <c r="AU270" s="210" t="s">
        <v>82</v>
      </c>
      <c r="AY270" s="20" t="s">
        <v>130</v>
      </c>
      <c r="BE270" s="211">
        <f>IF(N270="základní",J270,0)</f>
        <v>0</v>
      </c>
      <c r="BF270" s="211">
        <f>IF(N270="snížená",J270,0)</f>
        <v>0</v>
      </c>
      <c r="BG270" s="211">
        <f>IF(N270="zákl. přenesená",J270,0)</f>
        <v>0</v>
      </c>
      <c r="BH270" s="211">
        <f>IF(N270="sníž. přenesená",J270,0)</f>
        <v>0</v>
      </c>
      <c r="BI270" s="211">
        <f>IF(N270="nulová",J270,0)</f>
        <v>0</v>
      </c>
      <c r="BJ270" s="20" t="s">
        <v>80</v>
      </c>
      <c r="BK270" s="211">
        <f>ROUND(I270*H270,2)</f>
        <v>0</v>
      </c>
      <c r="BL270" s="20" t="s">
        <v>285</v>
      </c>
      <c r="BM270" s="210" t="s">
        <v>1380</v>
      </c>
    </row>
    <row r="271" s="2" customFormat="1">
      <c r="A271" s="41"/>
      <c r="B271" s="42"/>
      <c r="C271" s="43"/>
      <c r="D271" s="225" t="s">
        <v>202</v>
      </c>
      <c r="E271" s="43"/>
      <c r="F271" s="226" t="s">
        <v>917</v>
      </c>
      <c r="G271" s="43"/>
      <c r="H271" s="43"/>
      <c r="I271" s="227"/>
      <c r="J271" s="43"/>
      <c r="K271" s="43"/>
      <c r="L271" s="47"/>
      <c r="M271" s="228"/>
      <c r="N271" s="229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202</v>
      </c>
      <c r="AU271" s="20" t="s">
        <v>82</v>
      </c>
    </row>
    <row r="272" s="13" customFormat="1">
      <c r="A272" s="13"/>
      <c r="B272" s="230"/>
      <c r="C272" s="231"/>
      <c r="D272" s="232" t="s">
        <v>208</v>
      </c>
      <c r="E272" s="233" t="s">
        <v>19</v>
      </c>
      <c r="F272" s="234" t="s">
        <v>294</v>
      </c>
      <c r="G272" s="231"/>
      <c r="H272" s="233" t="s">
        <v>19</v>
      </c>
      <c r="I272" s="235"/>
      <c r="J272" s="231"/>
      <c r="K272" s="231"/>
      <c r="L272" s="236"/>
      <c r="M272" s="237"/>
      <c r="N272" s="238"/>
      <c r="O272" s="238"/>
      <c r="P272" s="238"/>
      <c r="Q272" s="238"/>
      <c r="R272" s="238"/>
      <c r="S272" s="238"/>
      <c r="T272" s="23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0" t="s">
        <v>208</v>
      </c>
      <c r="AU272" s="240" t="s">
        <v>82</v>
      </c>
      <c r="AV272" s="13" t="s">
        <v>80</v>
      </c>
      <c r="AW272" s="13" t="s">
        <v>33</v>
      </c>
      <c r="AX272" s="13" t="s">
        <v>72</v>
      </c>
      <c r="AY272" s="240" t="s">
        <v>130</v>
      </c>
    </row>
    <row r="273" s="14" customFormat="1">
      <c r="A273" s="14"/>
      <c r="B273" s="241"/>
      <c r="C273" s="242"/>
      <c r="D273" s="232" t="s">
        <v>208</v>
      </c>
      <c r="E273" s="243" t="s">
        <v>19</v>
      </c>
      <c r="F273" s="244" t="s">
        <v>1379</v>
      </c>
      <c r="G273" s="242"/>
      <c r="H273" s="245">
        <v>6.3499999999999996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1" t="s">
        <v>208</v>
      </c>
      <c r="AU273" s="251" t="s">
        <v>82</v>
      </c>
      <c r="AV273" s="14" t="s">
        <v>82</v>
      </c>
      <c r="AW273" s="14" t="s">
        <v>33</v>
      </c>
      <c r="AX273" s="14" t="s">
        <v>72</v>
      </c>
      <c r="AY273" s="251" t="s">
        <v>130</v>
      </c>
    </row>
    <row r="274" s="15" customFormat="1">
      <c r="A274" s="15"/>
      <c r="B274" s="252"/>
      <c r="C274" s="253"/>
      <c r="D274" s="232" t="s">
        <v>208</v>
      </c>
      <c r="E274" s="254" t="s">
        <v>19</v>
      </c>
      <c r="F274" s="255" t="s">
        <v>212</v>
      </c>
      <c r="G274" s="253"/>
      <c r="H274" s="256">
        <v>6.3499999999999996</v>
      </c>
      <c r="I274" s="257"/>
      <c r="J274" s="253"/>
      <c r="K274" s="253"/>
      <c r="L274" s="258"/>
      <c r="M274" s="259"/>
      <c r="N274" s="260"/>
      <c r="O274" s="260"/>
      <c r="P274" s="260"/>
      <c r="Q274" s="260"/>
      <c r="R274" s="260"/>
      <c r="S274" s="260"/>
      <c r="T274" s="261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2" t="s">
        <v>208</v>
      </c>
      <c r="AU274" s="262" t="s">
        <v>82</v>
      </c>
      <c r="AV274" s="15" t="s">
        <v>144</v>
      </c>
      <c r="AW274" s="15" t="s">
        <v>33</v>
      </c>
      <c r="AX274" s="15" t="s">
        <v>80</v>
      </c>
      <c r="AY274" s="262" t="s">
        <v>130</v>
      </c>
    </row>
    <row r="275" s="2" customFormat="1" ht="24.15" customHeight="1">
      <c r="A275" s="41"/>
      <c r="B275" s="42"/>
      <c r="C275" s="263" t="s">
        <v>440</v>
      </c>
      <c r="D275" s="263" t="s">
        <v>213</v>
      </c>
      <c r="E275" s="264" t="s">
        <v>319</v>
      </c>
      <c r="F275" s="265" t="s">
        <v>320</v>
      </c>
      <c r="G275" s="266" t="s">
        <v>199</v>
      </c>
      <c r="H275" s="267">
        <v>38.414999999999999</v>
      </c>
      <c r="I275" s="268"/>
      <c r="J275" s="269">
        <f>ROUND(I275*H275,2)</f>
        <v>0</v>
      </c>
      <c r="K275" s="265" t="s">
        <v>200</v>
      </c>
      <c r="L275" s="270"/>
      <c r="M275" s="271" t="s">
        <v>19</v>
      </c>
      <c r="N275" s="272" t="s">
        <v>43</v>
      </c>
      <c r="O275" s="87"/>
      <c r="P275" s="208">
        <f>O275*H275</f>
        <v>0</v>
      </c>
      <c r="Q275" s="208">
        <v>0.0054000000000000003</v>
      </c>
      <c r="R275" s="208">
        <f>Q275*H275</f>
        <v>0.20744100000000001</v>
      </c>
      <c r="S275" s="208">
        <v>0</v>
      </c>
      <c r="T275" s="209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0" t="s">
        <v>306</v>
      </c>
      <c r="AT275" s="210" t="s">
        <v>213</v>
      </c>
      <c r="AU275" s="210" t="s">
        <v>82</v>
      </c>
      <c r="AY275" s="20" t="s">
        <v>130</v>
      </c>
      <c r="BE275" s="211">
        <f>IF(N275="základní",J275,0)</f>
        <v>0</v>
      </c>
      <c r="BF275" s="211">
        <f>IF(N275="snížená",J275,0)</f>
        <v>0</v>
      </c>
      <c r="BG275" s="211">
        <f>IF(N275="zákl. přenesená",J275,0)</f>
        <v>0</v>
      </c>
      <c r="BH275" s="211">
        <f>IF(N275="sníž. přenesená",J275,0)</f>
        <v>0</v>
      </c>
      <c r="BI275" s="211">
        <f>IF(N275="nulová",J275,0)</f>
        <v>0</v>
      </c>
      <c r="BJ275" s="20" t="s">
        <v>80</v>
      </c>
      <c r="BK275" s="211">
        <f>ROUND(I275*H275,2)</f>
        <v>0</v>
      </c>
      <c r="BL275" s="20" t="s">
        <v>285</v>
      </c>
      <c r="BM275" s="210" t="s">
        <v>1381</v>
      </c>
    </row>
    <row r="276" s="13" customFormat="1">
      <c r="A276" s="13"/>
      <c r="B276" s="230"/>
      <c r="C276" s="231"/>
      <c r="D276" s="232" t="s">
        <v>208</v>
      </c>
      <c r="E276" s="233" t="s">
        <v>19</v>
      </c>
      <c r="F276" s="234" t="s">
        <v>217</v>
      </c>
      <c r="G276" s="231"/>
      <c r="H276" s="233" t="s">
        <v>19</v>
      </c>
      <c r="I276" s="235"/>
      <c r="J276" s="231"/>
      <c r="K276" s="231"/>
      <c r="L276" s="236"/>
      <c r="M276" s="237"/>
      <c r="N276" s="238"/>
      <c r="O276" s="238"/>
      <c r="P276" s="238"/>
      <c r="Q276" s="238"/>
      <c r="R276" s="238"/>
      <c r="S276" s="238"/>
      <c r="T276" s="23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0" t="s">
        <v>208</v>
      </c>
      <c r="AU276" s="240" t="s">
        <v>82</v>
      </c>
      <c r="AV276" s="13" t="s">
        <v>80</v>
      </c>
      <c r="AW276" s="13" t="s">
        <v>33</v>
      </c>
      <c r="AX276" s="13" t="s">
        <v>72</v>
      </c>
      <c r="AY276" s="240" t="s">
        <v>130</v>
      </c>
    </row>
    <row r="277" s="13" customFormat="1">
      <c r="A277" s="13"/>
      <c r="B277" s="230"/>
      <c r="C277" s="231"/>
      <c r="D277" s="232" t="s">
        <v>208</v>
      </c>
      <c r="E277" s="233" t="s">
        <v>19</v>
      </c>
      <c r="F277" s="234" t="s">
        <v>294</v>
      </c>
      <c r="G277" s="231"/>
      <c r="H277" s="233" t="s">
        <v>19</v>
      </c>
      <c r="I277" s="235"/>
      <c r="J277" s="231"/>
      <c r="K277" s="231"/>
      <c r="L277" s="236"/>
      <c r="M277" s="237"/>
      <c r="N277" s="238"/>
      <c r="O277" s="238"/>
      <c r="P277" s="238"/>
      <c r="Q277" s="238"/>
      <c r="R277" s="238"/>
      <c r="S277" s="238"/>
      <c r="T277" s="23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0" t="s">
        <v>208</v>
      </c>
      <c r="AU277" s="240" t="s">
        <v>82</v>
      </c>
      <c r="AV277" s="13" t="s">
        <v>80</v>
      </c>
      <c r="AW277" s="13" t="s">
        <v>33</v>
      </c>
      <c r="AX277" s="13" t="s">
        <v>72</v>
      </c>
      <c r="AY277" s="240" t="s">
        <v>130</v>
      </c>
    </row>
    <row r="278" s="14" customFormat="1">
      <c r="A278" s="14"/>
      <c r="B278" s="241"/>
      <c r="C278" s="242"/>
      <c r="D278" s="232" t="s">
        <v>208</v>
      </c>
      <c r="E278" s="243" t="s">
        <v>19</v>
      </c>
      <c r="F278" s="244" t="s">
        <v>1382</v>
      </c>
      <c r="G278" s="242"/>
      <c r="H278" s="245">
        <v>31.748000000000001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1" t="s">
        <v>208</v>
      </c>
      <c r="AU278" s="251" t="s">
        <v>82</v>
      </c>
      <c r="AV278" s="14" t="s">
        <v>82</v>
      </c>
      <c r="AW278" s="14" t="s">
        <v>33</v>
      </c>
      <c r="AX278" s="14" t="s">
        <v>72</v>
      </c>
      <c r="AY278" s="251" t="s">
        <v>130</v>
      </c>
    </row>
    <row r="279" s="14" customFormat="1">
      <c r="A279" s="14"/>
      <c r="B279" s="241"/>
      <c r="C279" s="242"/>
      <c r="D279" s="232" t="s">
        <v>208</v>
      </c>
      <c r="E279" s="243" t="s">
        <v>19</v>
      </c>
      <c r="F279" s="244" t="s">
        <v>1383</v>
      </c>
      <c r="G279" s="242"/>
      <c r="H279" s="245">
        <v>0.88900000000000001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1" t="s">
        <v>208</v>
      </c>
      <c r="AU279" s="251" t="s">
        <v>82</v>
      </c>
      <c r="AV279" s="14" t="s">
        <v>82</v>
      </c>
      <c r="AW279" s="14" t="s">
        <v>33</v>
      </c>
      <c r="AX279" s="14" t="s">
        <v>72</v>
      </c>
      <c r="AY279" s="251" t="s">
        <v>130</v>
      </c>
    </row>
    <row r="280" s="14" customFormat="1">
      <c r="A280" s="14"/>
      <c r="B280" s="241"/>
      <c r="C280" s="242"/>
      <c r="D280" s="232" t="s">
        <v>208</v>
      </c>
      <c r="E280" s="243" t="s">
        <v>19</v>
      </c>
      <c r="F280" s="244" t="s">
        <v>1384</v>
      </c>
      <c r="G280" s="242"/>
      <c r="H280" s="245">
        <v>2.286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1" t="s">
        <v>208</v>
      </c>
      <c r="AU280" s="251" t="s">
        <v>82</v>
      </c>
      <c r="AV280" s="14" t="s">
        <v>82</v>
      </c>
      <c r="AW280" s="14" t="s">
        <v>33</v>
      </c>
      <c r="AX280" s="14" t="s">
        <v>72</v>
      </c>
      <c r="AY280" s="251" t="s">
        <v>130</v>
      </c>
    </row>
    <row r="281" s="15" customFormat="1">
      <c r="A281" s="15"/>
      <c r="B281" s="252"/>
      <c r="C281" s="253"/>
      <c r="D281" s="232" t="s">
        <v>208</v>
      </c>
      <c r="E281" s="254" t="s">
        <v>19</v>
      </c>
      <c r="F281" s="255" t="s">
        <v>212</v>
      </c>
      <c r="G281" s="253"/>
      <c r="H281" s="256">
        <v>34.923000000000002</v>
      </c>
      <c r="I281" s="257"/>
      <c r="J281" s="253"/>
      <c r="K281" s="253"/>
      <c r="L281" s="258"/>
      <c r="M281" s="259"/>
      <c r="N281" s="260"/>
      <c r="O281" s="260"/>
      <c r="P281" s="260"/>
      <c r="Q281" s="260"/>
      <c r="R281" s="260"/>
      <c r="S281" s="260"/>
      <c r="T281" s="261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2" t="s">
        <v>208</v>
      </c>
      <c r="AU281" s="262" t="s">
        <v>82</v>
      </c>
      <c r="AV281" s="15" t="s">
        <v>144</v>
      </c>
      <c r="AW281" s="15" t="s">
        <v>33</v>
      </c>
      <c r="AX281" s="15" t="s">
        <v>80</v>
      </c>
      <c r="AY281" s="262" t="s">
        <v>130</v>
      </c>
    </row>
    <row r="282" s="14" customFormat="1">
      <c r="A282" s="14"/>
      <c r="B282" s="241"/>
      <c r="C282" s="242"/>
      <c r="D282" s="232" t="s">
        <v>208</v>
      </c>
      <c r="E282" s="242"/>
      <c r="F282" s="244" t="s">
        <v>1385</v>
      </c>
      <c r="G282" s="242"/>
      <c r="H282" s="245">
        <v>38.414999999999999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1" t="s">
        <v>208</v>
      </c>
      <c r="AU282" s="251" t="s">
        <v>82</v>
      </c>
      <c r="AV282" s="14" t="s">
        <v>82</v>
      </c>
      <c r="AW282" s="14" t="s">
        <v>4</v>
      </c>
      <c r="AX282" s="14" t="s">
        <v>80</v>
      </c>
      <c r="AY282" s="251" t="s">
        <v>130</v>
      </c>
    </row>
    <row r="283" s="2" customFormat="1" ht="24.15" customHeight="1">
      <c r="A283" s="41"/>
      <c r="B283" s="42"/>
      <c r="C283" s="199" t="s">
        <v>448</v>
      </c>
      <c r="D283" s="199" t="s">
        <v>131</v>
      </c>
      <c r="E283" s="200" t="s">
        <v>412</v>
      </c>
      <c r="F283" s="201" t="s">
        <v>413</v>
      </c>
      <c r="G283" s="202" t="s">
        <v>199</v>
      </c>
      <c r="H283" s="203">
        <v>145.393</v>
      </c>
      <c r="I283" s="204"/>
      <c r="J283" s="205">
        <f>ROUND(I283*H283,2)</f>
        <v>0</v>
      </c>
      <c r="K283" s="201" t="s">
        <v>200</v>
      </c>
      <c r="L283" s="47"/>
      <c r="M283" s="206" t="s">
        <v>19</v>
      </c>
      <c r="N283" s="207" t="s">
        <v>43</v>
      </c>
      <c r="O283" s="87"/>
      <c r="P283" s="208">
        <f>O283*H283</f>
        <v>0</v>
      </c>
      <c r="Q283" s="208">
        <v>0</v>
      </c>
      <c r="R283" s="208">
        <f>Q283*H283</f>
        <v>0</v>
      </c>
      <c r="S283" s="208">
        <v>0</v>
      </c>
      <c r="T283" s="209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0" t="s">
        <v>285</v>
      </c>
      <c r="AT283" s="210" t="s">
        <v>131</v>
      </c>
      <c r="AU283" s="210" t="s">
        <v>82</v>
      </c>
      <c r="AY283" s="20" t="s">
        <v>130</v>
      </c>
      <c r="BE283" s="211">
        <f>IF(N283="základní",J283,0)</f>
        <v>0</v>
      </c>
      <c r="BF283" s="211">
        <f>IF(N283="snížená",J283,0)</f>
        <v>0</v>
      </c>
      <c r="BG283" s="211">
        <f>IF(N283="zákl. přenesená",J283,0)</f>
        <v>0</v>
      </c>
      <c r="BH283" s="211">
        <f>IF(N283="sníž. přenesená",J283,0)</f>
        <v>0</v>
      </c>
      <c r="BI283" s="211">
        <f>IF(N283="nulová",J283,0)</f>
        <v>0</v>
      </c>
      <c r="BJ283" s="20" t="s">
        <v>80</v>
      </c>
      <c r="BK283" s="211">
        <f>ROUND(I283*H283,2)</f>
        <v>0</v>
      </c>
      <c r="BL283" s="20" t="s">
        <v>285</v>
      </c>
      <c r="BM283" s="210" t="s">
        <v>1386</v>
      </c>
    </row>
    <row r="284" s="2" customFormat="1">
      <c r="A284" s="41"/>
      <c r="B284" s="42"/>
      <c r="C284" s="43"/>
      <c r="D284" s="225" t="s">
        <v>202</v>
      </c>
      <c r="E284" s="43"/>
      <c r="F284" s="226" t="s">
        <v>415</v>
      </c>
      <c r="G284" s="43"/>
      <c r="H284" s="43"/>
      <c r="I284" s="227"/>
      <c r="J284" s="43"/>
      <c r="K284" s="43"/>
      <c r="L284" s="47"/>
      <c r="M284" s="228"/>
      <c r="N284" s="229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202</v>
      </c>
      <c r="AU284" s="20" t="s">
        <v>82</v>
      </c>
    </row>
    <row r="285" s="13" customFormat="1">
      <c r="A285" s="13"/>
      <c r="B285" s="230"/>
      <c r="C285" s="231"/>
      <c r="D285" s="232" t="s">
        <v>208</v>
      </c>
      <c r="E285" s="233" t="s">
        <v>19</v>
      </c>
      <c r="F285" s="234" t="s">
        <v>294</v>
      </c>
      <c r="G285" s="231"/>
      <c r="H285" s="233" t="s">
        <v>19</v>
      </c>
      <c r="I285" s="235"/>
      <c r="J285" s="231"/>
      <c r="K285" s="231"/>
      <c r="L285" s="236"/>
      <c r="M285" s="237"/>
      <c r="N285" s="238"/>
      <c r="O285" s="238"/>
      <c r="P285" s="238"/>
      <c r="Q285" s="238"/>
      <c r="R285" s="238"/>
      <c r="S285" s="238"/>
      <c r="T285" s="23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0" t="s">
        <v>208</v>
      </c>
      <c r="AU285" s="240" t="s">
        <v>82</v>
      </c>
      <c r="AV285" s="13" t="s">
        <v>80</v>
      </c>
      <c r="AW285" s="13" t="s">
        <v>33</v>
      </c>
      <c r="AX285" s="13" t="s">
        <v>72</v>
      </c>
      <c r="AY285" s="240" t="s">
        <v>130</v>
      </c>
    </row>
    <row r="286" s="14" customFormat="1">
      <c r="A286" s="14"/>
      <c r="B286" s="241"/>
      <c r="C286" s="242"/>
      <c r="D286" s="232" t="s">
        <v>208</v>
      </c>
      <c r="E286" s="243" t="s">
        <v>19</v>
      </c>
      <c r="F286" s="244" t="s">
        <v>1387</v>
      </c>
      <c r="G286" s="242"/>
      <c r="H286" s="245">
        <v>113.997</v>
      </c>
      <c r="I286" s="246"/>
      <c r="J286" s="242"/>
      <c r="K286" s="242"/>
      <c r="L286" s="247"/>
      <c r="M286" s="248"/>
      <c r="N286" s="249"/>
      <c r="O286" s="249"/>
      <c r="P286" s="249"/>
      <c r="Q286" s="249"/>
      <c r="R286" s="249"/>
      <c r="S286" s="249"/>
      <c r="T286" s="25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1" t="s">
        <v>208</v>
      </c>
      <c r="AU286" s="251" t="s">
        <v>82</v>
      </c>
      <c r="AV286" s="14" t="s">
        <v>82</v>
      </c>
      <c r="AW286" s="14" t="s">
        <v>33</v>
      </c>
      <c r="AX286" s="14" t="s">
        <v>72</v>
      </c>
      <c r="AY286" s="251" t="s">
        <v>130</v>
      </c>
    </row>
    <row r="287" s="14" customFormat="1">
      <c r="A287" s="14"/>
      <c r="B287" s="241"/>
      <c r="C287" s="242"/>
      <c r="D287" s="232" t="s">
        <v>208</v>
      </c>
      <c r="E287" s="243" t="s">
        <v>19</v>
      </c>
      <c r="F287" s="244" t="s">
        <v>1388</v>
      </c>
      <c r="G287" s="242"/>
      <c r="H287" s="245">
        <v>21.744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1" t="s">
        <v>208</v>
      </c>
      <c r="AU287" s="251" t="s">
        <v>82</v>
      </c>
      <c r="AV287" s="14" t="s">
        <v>82</v>
      </c>
      <c r="AW287" s="14" t="s">
        <v>33</v>
      </c>
      <c r="AX287" s="14" t="s">
        <v>72</v>
      </c>
      <c r="AY287" s="251" t="s">
        <v>130</v>
      </c>
    </row>
    <row r="288" s="14" customFormat="1">
      <c r="A288" s="14"/>
      <c r="B288" s="241"/>
      <c r="C288" s="242"/>
      <c r="D288" s="232" t="s">
        <v>208</v>
      </c>
      <c r="E288" s="243" t="s">
        <v>19</v>
      </c>
      <c r="F288" s="244" t="s">
        <v>1389</v>
      </c>
      <c r="G288" s="242"/>
      <c r="H288" s="245">
        <v>9.6519999999999992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1" t="s">
        <v>208</v>
      </c>
      <c r="AU288" s="251" t="s">
        <v>82</v>
      </c>
      <c r="AV288" s="14" t="s">
        <v>82</v>
      </c>
      <c r="AW288" s="14" t="s">
        <v>33</v>
      </c>
      <c r="AX288" s="14" t="s">
        <v>72</v>
      </c>
      <c r="AY288" s="251" t="s">
        <v>130</v>
      </c>
    </row>
    <row r="289" s="15" customFormat="1">
      <c r="A289" s="15"/>
      <c r="B289" s="252"/>
      <c r="C289" s="253"/>
      <c r="D289" s="232" t="s">
        <v>208</v>
      </c>
      <c r="E289" s="254" t="s">
        <v>19</v>
      </c>
      <c r="F289" s="255" t="s">
        <v>212</v>
      </c>
      <c r="G289" s="253"/>
      <c r="H289" s="256">
        <v>145.39299999999997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2" t="s">
        <v>208</v>
      </c>
      <c r="AU289" s="262" t="s">
        <v>82</v>
      </c>
      <c r="AV289" s="15" t="s">
        <v>144</v>
      </c>
      <c r="AW289" s="15" t="s">
        <v>33</v>
      </c>
      <c r="AX289" s="15" t="s">
        <v>80</v>
      </c>
      <c r="AY289" s="262" t="s">
        <v>130</v>
      </c>
    </row>
    <row r="290" s="2" customFormat="1" ht="24.15" customHeight="1">
      <c r="A290" s="41"/>
      <c r="B290" s="42"/>
      <c r="C290" s="199" t="s">
        <v>454</v>
      </c>
      <c r="D290" s="199" t="s">
        <v>131</v>
      </c>
      <c r="E290" s="200" t="s">
        <v>418</v>
      </c>
      <c r="F290" s="201" t="s">
        <v>419</v>
      </c>
      <c r="G290" s="202" t="s">
        <v>199</v>
      </c>
      <c r="H290" s="203">
        <v>149.493</v>
      </c>
      <c r="I290" s="204"/>
      <c r="J290" s="205">
        <f>ROUND(I290*H290,2)</f>
        <v>0</v>
      </c>
      <c r="K290" s="201" t="s">
        <v>200</v>
      </c>
      <c r="L290" s="47"/>
      <c r="M290" s="206" t="s">
        <v>19</v>
      </c>
      <c r="N290" s="207" t="s">
        <v>43</v>
      </c>
      <c r="O290" s="87"/>
      <c r="P290" s="208">
        <f>O290*H290</f>
        <v>0</v>
      </c>
      <c r="Q290" s="208">
        <v>0</v>
      </c>
      <c r="R290" s="208">
        <f>Q290*H290</f>
        <v>0</v>
      </c>
      <c r="S290" s="208">
        <v>0</v>
      </c>
      <c r="T290" s="209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0" t="s">
        <v>285</v>
      </c>
      <c r="AT290" s="210" t="s">
        <v>131</v>
      </c>
      <c r="AU290" s="210" t="s">
        <v>82</v>
      </c>
      <c r="AY290" s="20" t="s">
        <v>130</v>
      </c>
      <c r="BE290" s="211">
        <f>IF(N290="základní",J290,0)</f>
        <v>0</v>
      </c>
      <c r="BF290" s="211">
        <f>IF(N290="snížená",J290,0)</f>
        <v>0</v>
      </c>
      <c r="BG290" s="211">
        <f>IF(N290="zákl. přenesená",J290,0)</f>
        <v>0</v>
      </c>
      <c r="BH290" s="211">
        <f>IF(N290="sníž. přenesená",J290,0)</f>
        <v>0</v>
      </c>
      <c r="BI290" s="211">
        <f>IF(N290="nulová",J290,0)</f>
        <v>0</v>
      </c>
      <c r="BJ290" s="20" t="s">
        <v>80</v>
      </c>
      <c r="BK290" s="211">
        <f>ROUND(I290*H290,2)</f>
        <v>0</v>
      </c>
      <c r="BL290" s="20" t="s">
        <v>285</v>
      </c>
      <c r="BM290" s="210" t="s">
        <v>1390</v>
      </c>
    </row>
    <row r="291" s="2" customFormat="1">
      <c r="A291" s="41"/>
      <c r="B291" s="42"/>
      <c r="C291" s="43"/>
      <c r="D291" s="225" t="s">
        <v>202</v>
      </c>
      <c r="E291" s="43"/>
      <c r="F291" s="226" t="s">
        <v>421</v>
      </c>
      <c r="G291" s="43"/>
      <c r="H291" s="43"/>
      <c r="I291" s="227"/>
      <c r="J291" s="43"/>
      <c r="K291" s="43"/>
      <c r="L291" s="47"/>
      <c r="M291" s="228"/>
      <c r="N291" s="229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202</v>
      </c>
      <c r="AU291" s="20" t="s">
        <v>82</v>
      </c>
    </row>
    <row r="292" s="13" customFormat="1">
      <c r="A292" s="13"/>
      <c r="B292" s="230"/>
      <c r="C292" s="231"/>
      <c r="D292" s="232" t="s">
        <v>208</v>
      </c>
      <c r="E292" s="233" t="s">
        <v>19</v>
      </c>
      <c r="F292" s="234" t="s">
        <v>294</v>
      </c>
      <c r="G292" s="231"/>
      <c r="H292" s="233" t="s">
        <v>19</v>
      </c>
      <c r="I292" s="235"/>
      <c r="J292" s="231"/>
      <c r="K292" s="231"/>
      <c r="L292" s="236"/>
      <c r="M292" s="237"/>
      <c r="N292" s="238"/>
      <c r="O292" s="238"/>
      <c r="P292" s="238"/>
      <c r="Q292" s="238"/>
      <c r="R292" s="238"/>
      <c r="S292" s="238"/>
      <c r="T292" s="23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0" t="s">
        <v>208</v>
      </c>
      <c r="AU292" s="240" t="s">
        <v>82</v>
      </c>
      <c r="AV292" s="13" t="s">
        <v>80</v>
      </c>
      <c r="AW292" s="13" t="s">
        <v>33</v>
      </c>
      <c r="AX292" s="13" t="s">
        <v>72</v>
      </c>
      <c r="AY292" s="240" t="s">
        <v>130</v>
      </c>
    </row>
    <row r="293" s="14" customFormat="1">
      <c r="A293" s="14"/>
      <c r="B293" s="241"/>
      <c r="C293" s="242"/>
      <c r="D293" s="232" t="s">
        <v>208</v>
      </c>
      <c r="E293" s="243" t="s">
        <v>19</v>
      </c>
      <c r="F293" s="244" t="s">
        <v>1391</v>
      </c>
      <c r="G293" s="242"/>
      <c r="H293" s="245">
        <v>124.32899999999999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1" t="s">
        <v>208</v>
      </c>
      <c r="AU293" s="251" t="s">
        <v>82</v>
      </c>
      <c r="AV293" s="14" t="s">
        <v>82</v>
      </c>
      <c r="AW293" s="14" t="s">
        <v>33</v>
      </c>
      <c r="AX293" s="14" t="s">
        <v>72</v>
      </c>
      <c r="AY293" s="251" t="s">
        <v>130</v>
      </c>
    </row>
    <row r="294" s="14" customFormat="1">
      <c r="A294" s="14"/>
      <c r="B294" s="241"/>
      <c r="C294" s="242"/>
      <c r="D294" s="232" t="s">
        <v>208</v>
      </c>
      <c r="E294" s="243" t="s">
        <v>19</v>
      </c>
      <c r="F294" s="244" t="s">
        <v>1392</v>
      </c>
      <c r="G294" s="242"/>
      <c r="H294" s="245">
        <v>14.496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1" t="s">
        <v>208</v>
      </c>
      <c r="AU294" s="251" t="s">
        <v>82</v>
      </c>
      <c r="AV294" s="14" t="s">
        <v>82</v>
      </c>
      <c r="AW294" s="14" t="s">
        <v>33</v>
      </c>
      <c r="AX294" s="14" t="s">
        <v>72</v>
      </c>
      <c r="AY294" s="251" t="s">
        <v>130</v>
      </c>
    </row>
    <row r="295" s="14" customFormat="1">
      <c r="A295" s="14"/>
      <c r="B295" s="241"/>
      <c r="C295" s="242"/>
      <c r="D295" s="232" t="s">
        <v>208</v>
      </c>
      <c r="E295" s="243" t="s">
        <v>19</v>
      </c>
      <c r="F295" s="244" t="s">
        <v>1393</v>
      </c>
      <c r="G295" s="242"/>
      <c r="H295" s="245">
        <v>10.667999999999999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1" t="s">
        <v>208</v>
      </c>
      <c r="AU295" s="251" t="s">
        <v>82</v>
      </c>
      <c r="AV295" s="14" t="s">
        <v>82</v>
      </c>
      <c r="AW295" s="14" t="s">
        <v>33</v>
      </c>
      <c r="AX295" s="14" t="s">
        <v>72</v>
      </c>
      <c r="AY295" s="251" t="s">
        <v>130</v>
      </c>
    </row>
    <row r="296" s="15" customFormat="1">
      <c r="A296" s="15"/>
      <c r="B296" s="252"/>
      <c r="C296" s="253"/>
      <c r="D296" s="232" t="s">
        <v>208</v>
      </c>
      <c r="E296" s="254" t="s">
        <v>19</v>
      </c>
      <c r="F296" s="255" t="s">
        <v>212</v>
      </c>
      <c r="G296" s="253"/>
      <c r="H296" s="256">
        <v>149.493</v>
      </c>
      <c r="I296" s="257"/>
      <c r="J296" s="253"/>
      <c r="K296" s="253"/>
      <c r="L296" s="258"/>
      <c r="M296" s="259"/>
      <c r="N296" s="260"/>
      <c r="O296" s="260"/>
      <c r="P296" s="260"/>
      <c r="Q296" s="260"/>
      <c r="R296" s="260"/>
      <c r="S296" s="260"/>
      <c r="T296" s="261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2" t="s">
        <v>208</v>
      </c>
      <c r="AU296" s="262" t="s">
        <v>82</v>
      </c>
      <c r="AV296" s="15" t="s">
        <v>144</v>
      </c>
      <c r="AW296" s="15" t="s">
        <v>33</v>
      </c>
      <c r="AX296" s="15" t="s">
        <v>80</v>
      </c>
      <c r="AY296" s="262" t="s">
        <v>130</v>
      </c>
    </row>
    <row r="297" s="2" customFormat="1" ht="24.15" customHeight="1">
      <c r="A297" s="41"/>
      <c r="B297" s="42"/>
      <c r="C297" s="199" t="s">
        <v>459</v>
      </c>
      <c r="D297" s="199" t="s">
        <v>131</v>
      </c>
      <c r="E297" s="200" t="s">
        <v>425</v>
      </c>
      <c r="F297" s="201" t="s">
        <v>426</v>
      </c>
      <c r="G297" s="202" t="s">
        <v>199</v>
      </c>
      <c r="H297" s="203">
        <v>145.393</v>
      </c>
      <c r="I297" s="204"/>
      <c r="J297" s="205">
        <f>ROUND(I297*H297,2)</f>
        <v>0</v>
      </c>
      <c r="K297" s="201" t="s">
        <v>200</v>
      </c>
      <c r="L297" s="47"/>
      <c r="M297" s="206" t="s">
        <v>19</v>
      </c>
      <c r="N297" s="207" t="s">
        <v>43</v>
      </c>
      <c r="O297" s="87"/>
      <c r="P297" s="208">
        <f>O297*H297</f>
        <v>0</v>
      </c>
      <c r="Q297" s="208">
        <v>0.00093999999999999997</v>
      </c>
      <c r="R297" s="208">
        <f>Q297*H297</f>
        <v>0.13666941999999999</v>
      </c>
      <c r="S297" s="208">
        <v>0</v>
      </c>
      <c r="T297" s="209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0" t="s">
        <v>285</v>
      </c>
      <c r="AT297" s="210" t="s">
        <v>131</v>
      </c>
      <c r="AU297" s="210" t="s">
        <v>82</v>
      </c>
      <c r="AY297" s="20" t="s">
        <v>130</v>
      </c>
      <c r="BE297" s="211">
        <f>IF(N297="základní",J297,0)</f>
        <v>0</v>
      </c>
      <c r="BF297" s="211">
        <f>IF(N297="snížená",J297,0)</f>
        <v>0</v>
      </c>
      <c r="BG297" s="211">
        <f>IF(N297="zákl. přenesená",J297,0)</f>
        <v>0</v>
      </c>
      <c r="BH297" s="211">
        <f>IF(N297="sníž. přenesená",J297,0)</f>
        <v>0</v>
      </c>
      <c r="BI297" s="211">
        <f>IF(N297="nulová",J297,0)</f>
        <v>0</v>
      </c>
      <c r="BJ297" s="20" t="s">
        <v>80</v>
      </c>
      <c r="BK297" s="211">
        <f>ROUND(I297*H297,2)</f>
        <v>0</v>
      </c>
      <c r="BL297" s="20" t="s">
        <v>285</v>
      </c>
      <c r="BM297" s="210" t="s">
        <v>1394</v>
      </c>
    </row>
    <row r="298" s="2" customFormat="1">
      <c r="A298" s="41"/>
      <c r="B298" s="42"/>
      <c r="C298" s="43"/>
      <c r="D298" s="225" t="s">
        <v>202</v>
      </c>
      <c r="E298" s="43"/>
      <c r="F298" s="226" t="s">
        <v>428</v>
      </c>
      <c r="G298" s="43"/>
      <c r="H298" s="43"/>
      <c r="I298" s="227"/>
      <c r="J298" s="43"/>
      <c r="K298" s="43"/>
      <c r="L298" s="47"/>
      <c r="M298" s="228"/>
      <c r="N298" s="229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202</v>
      </c>
      <c r="AU298" s="20" t="s">
        <v>82</v>
      </c>
    </row>
    <row r="299" s="13" customFormat="1">
      <c r="A299" s="13"/>
      <c r="B299" s="230"/>
      <c r="C299" s="231"/>
      <c r="D299" s="232" t="s">
        <v>208</v>
      </c>
      <c r="E299" s="233" t="s">
        <v>19</v>
      </c>
      <c r="F299" s="234" t="s">
        <v>294</v>
      </c>
      <c r="G299" s="231"/>
      <c r="H299" s="233" t="s">
        <v>19</v>
      </c>
      <c r="I299" s="235"/>
      <c r="J299" s="231"/>
      <c r="K299" s="231"/>
      <c r="L299" s="236"/>
      <c r="M299" s="237"/>
      <c r="N299" s="238"/>
      <c r="O299" s="238"/>
      <c r="P299" s="238"/>
      <c r="Q299" s="238"/>
      <c r="R299" s="238"/>
      <c r="S299" s="238"/>
      <c r="T299" s="23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0" t="s">
        <v>208</v>
      </c>
      <c r="AU299" s="240" t="s">
        <v>82</v>
      </c>
      <c r="AV299" s="13" t="s">
        <v>80</v>
      </c>
      <c r="AW299" s="13" t="s">
        <v>33</v>
      </c>
      <c r="AX299" s="13" t="s">
        <v>72</v>
      </c>
      <c r="AY299" s="240" t="s">
        <v>130</v>
      </c>
    </row>
    <row r="300" s="14" customFormat="1">
      <c r="A300" s="14"/>
      <c r="B300" s="241"/>
      <c r="C300" s="242"/>
      <c r="D300" s="232" t="s">
        <v>208</v>
      </c>
      <c r="E300" s="243" t="s">
        <v>19</v>
      </c>
      <c r="F300" s="244" t="s">
        <v>1387</v>
      </c>
      <c r="G300" s="242"/>
      <c r="H300" s="245">
        <v>113.997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1" t="s">
        <v>208</v>
      </c>
      <c r="AU300" s="251" t="s">
        <v>82</v>
      </c>
      <c r="AV300" s="14" t="s">
        <v>82</v>
      </c>
      <c r="AW300" s="14" t="s">
        <v>33</v>
      </c>
      <c r="AX300" s="14" t="s">
        <v>72</v>
      </c>
      <c r="AY300" s="251" t="s">
        <v>130</v>
      </c>
    </row>
    <row r="301" s="14" customFormat="1">
      <c r="A301" s="14"/>
      <c r="B301" s="241"/>
      <c r="C301" s="242"/>
      <c r="D301" s="232" t="s">
        <v>208</v>
      </c>
      <c r="E301" s="243" t="s">
        <v>19</v>
      </c>
      <c r="F301" s="244" t="s">
        <v>1388</v>
      </c>
      <c r="G301" s="242"/>
      <c r="H301" s="245">
        <v>21.744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1" t="s">
        <v>208</v>
      </c>
      <c r="AU301" s="251" t="s">
        <v>82</v>
      </c>
      <c r="AV301" s="14" t="s">
        <v>82</v>
      </c>
      <c r="AW301" s="14" t="s">
        <v>33</v>
      </c>
      <c r="AX301" s="14" t="s">
        <v>72</v>
      </c>
      <c r="AY301" s="251" t="s">
        <v>130</v>
      </c>
    </row>
    <row r="302" s="14" customFormat="1">
      <c r="A302" s="14"/>
      <c r="B302" s="241"/>
      <c r="C302" s="242"/>
      <c r="D302" s="232" t="s">
        <v>208</v>
      </c>
      <c r="E302" s="243" t="s">
        <v>19</v>
      </c>
      <c r="F302" s="244" t="s">
        <v>1389</v>
      </c>
      <c r="G302" s="242"/>
      <c r="H302" s="245">
        <v>9.6519999999999992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1" t="s">
        <v>208</v>
      </c>
      <c r="AU302" s="251" t="s">
        <v>82</v>
      </c>
      <c r="AV302" s="14" t="s">
        <v>82</v>
      </c>
      <c r="AW302" s="14" t="s">
        <v>33</v>
      </c>
      <c r="AX302" s="14" t="s">
        <v>72</v>
      </c>
      <c r="AY302" s="251" t="s">
        <v>130</v>
      </c>
    </row>
    <row r="303" s="15" customFormat="1">
      <c r="A303" s="15"/>
      <c r="B303" s="252"/>
      <c r="C303" s="253"/>
      <c r="D303" s="232" t="s">
        <v>208</v>
      </c>
      <c r="E303" s="254" t="s">
        <v>19</v>
      </c>
      <c r="F303" s="255" t="s">
        <v>212</v>
      </c>
      <c r="G303" s="253"/>
      <c r="H303" s="256">
        <v>145.393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2" t="s">
        <v>208</v>
      </c>
      <c r="AU303" s="262" t="s">
        <v>82</v>
      </c>
      <c r="AV303" s="15" t="s">
        <v>144</v>
      </c>
      <c r="AW303" s="15" t="s">
        <v>33</v>
      </c>
      <c r="AX303" s="15" t="s">
        <v>80</v>
      </c>
      <c r="AY303" s="262" t="s">
        <v>130</v>
      </c>
    </row>
    <row r="304" s="2" customFormat="1" ht="24.15" customHeight="1">
      <c r="A304" s="41"/>
      <c r="B304" s="42"/>
      <c r="C304" s="199" t="s">
        <v>466</v>
      </c>
      <c r="D304" s="199" t="s">
        <v>131</v>
      </c>
      <c r="E304" s="200" t="s">
        <v>430</v>
      </c>
      <c r="F304" s="201" t="s">
        <v>431</v>
      </c>
      <c r="G304" s="202" t="s">
        <v>199</v>
      </c>
      <c r="H304" s="203">
        <v>184.631</v>
      </c>
      <c r="I304" s="204"/>
      <c r="J304" s="205">
        <f>ROUND(I304*H304,2)</f>
        <v>0</v>
      </c>
      <c r="K304" s="201" t="s">
        <v>200</v>
      </c>
      <c r="L304" s="47"/>
      <c r="M304" s="206" t="s">
        <v>19</v>
      </c>
      <c r="N304" s="207" t="s">
        <v>43</v>
      </c>
      <c r="O304" s="87"/>
      <c r="P304" s="208">
        <f>O304*H304</f>
        <v>0</v>
      </c>
      <c r="Q304" s="208">
        <v>0.00050000000000000001</v>
      </c>
      <c r="R304" s="208">
        <f>Q304*H304</f>
        <v>0.092315500000000009</v>
      </c>
      <c r="S304" s="208">
        <v>0</v>
      </c>
      <c r="T304" s="209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0" t="s">
        <v>285</v>
      </c>
      <c r="AT304" s="210" t="s">
        <v>131</v>
      </c>
      <c r="AU304" s="210" t="s">
        <v>82</v>
      </c>
      <c r="AY304" s="20" t="s">
        <v>130</v>
      </c>
      <c r="BE304" s="211">
        <f>IF(N304="základní",J304,0)</f>
        <v>0</v>
      </c>
      <c r="BF304" s="211">
        <f>IF(N304="snížená",J304,0)</f>
        <v>0</v>
      </c>
      <c r="BG304" s="211">
        <f>IF(N304="zákl. přenesená",J304,0)</f>
        <v>0</v>
      </c>
      <c r="BH304" s="211">
        <f>IF(N304="sníž. přenesená",J304,0)</f>
        <v>0</v>
      </c>
      <c r="BI304" s="211">
        <f>IF(N304="nulová",J304,0)</f>
        <v>0</v>
      </c>
      <c r="BJ304" s="20" t="s">
        <v>80</v>
      </c>
      <c r="BK304" s="211">
        <f>ROUND(I304*H304,2)</f>
        <v>0</v>
      </c>
      <c r="BL304" s="20" t="s">
        <v>285</v>
      </c>
      <c r="BM304" s="210" t="s">
        <v>1395</v>
      </c>
    </row>
    <row r="305" s="2" customFormat="1">
      <c r="A305" s="41"/>
      <c r="B305" s="42"/>
      <c r="C305" s="43"/>
      <c r="D305" s="225" t="s">
        <v>202</v>
      </c>
      <c r="E305" s="43"/>
      <c r="F305" s="226" t="s">
        <v>433</v>
      </c>
      <c r="G305" s="43"/>
      <c r="H305" s="43"/>
      <c r="I305" s="227"/>
      <c r="J305" s="43"/>
      <c r="K305" s="43"/>
      <c r="L305" s="47"/>
      <c r="M305" s="228"/>
      <c r="N305" s="229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202</v>
      </c>
      <c r="AU305" s="20" t="s">
        <v>82</v>
      </c>
    </row>
    <row r="306" s="13" customFormat="1">
      <c r="A306" s="13"/>
      <c r="B306" s="230"/>
      <c r="C306" s="231"/>
      <c r="D306" s="232" t="s">
        <v>208</v>
      </c>
      <c r="E306" s="233" t="s">
        <v>19</v>
      </c>
      <c r="F306" s="234" t="s">
        <v>294</v>
      </c>
      <c r="G306" s="231"/>
      <c r="H306" s="233" t="s">
        <v>19</v>
      </c>
      <c r="I306" s="235"/>
      <c r="J306" s="231"/>
      <c r="K306" s="231"/>
      <c r="L306" s="236"/>
      <c r="M306" s="237"/>
      <c r="N306" s="238"/>
      <c r="O306" s="238"/>
      <c r="P306" s="238"/>
      <c r="Q306" s="238"/>
      <c r="R306" s="238"/>
      <c r="S306" s="238"/>
      <c r="T306" s="23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0" t="s">
        <v>208</v>
      </c>
      <c r="AU306" s="240" t="s">
        <v>82</v>
      </c>
      <c r="AV306" s="13" t="s">
        <v>80</v>
      </c>
      <c r="AW306" s="13" t="s">
        <v>33</v>
      </c>
      <c r="AX306" s="13" t="s">
        <v>72</v>
      </c>
      <c r="AY306" s="240" t="s">
        <v>130</v>
      </c>
    </row>
    <row r="307" s="14" customFormat="1">
      <c r="A307" s="14"/>
      <c r="B307" s="241"/>
      <c r="C307" s="242"/>
      <c r="D307" s="232" t="s">
        <v>208</v>
      </c>
      <c r="E307" s="243" t="s">
        <v>19</v>
      </c>
      <c r="F307" s="244" t="s">
        <v>1396</v>
      </c>
      <c r="G307" s="242"/>
      <c r="H307" s="245">
        <v>145.78899999999999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1" t="s">
        <v>208</v>
      </c>
      <c r="AU307" s="251" t="s">
        <v>82</v>
      </c>
      <c r="AV307" s="14" t="s">
        <v>82</v>
      </c>
      <c r="AW307" s="14" t="s">
        <v>33</v>
      </c>
      <c r="AX307" s="14" t="s">
        <v>72</v>
      </c>
      <c r="AY307" s="251" t="s">
        <v>130</v>
      </c>
    </row>
    <row r="308" s="14" customFormat="1">
      <c r="A308" s="14"/>
      <c r="B308" s="241"/>
      <c r="C308" s="242"/>
      <c r="D308" s="232" t="s">
        <v>208</v>
      </c>
      <c r="E308" s="243" t="s">
        <v>19</v>
      </c>
      <c r="F308" s="244" t="s">
        <v>1397</v>
      </c>
      <c r="G308" s="242"/>
      <c r="H308" s="245">
        <v>25.126000000000001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1" t="s">
        <v>208</v>
      </c>
      <c r="AU308" s="251" t="s">
        <v>82</v>
      </c>
      <c r="AV308" s="14" t="s">
        <v>82</v>
      </c>
      <c r="AW308" s="14" t="s">
        <v>33</v>
      </c>
      <c r="AX308" s="14" t="s">
        <v>72</v>
      </c>
      <c r="AY308" s="251" t="s">
        <v>130</v>
      </c>
    </row>
    <row r="309" s="14" customFormat="1">
      <c r="A309" s="14"/>
      <c r="B309" s="241"/>
      <c r="C309" s="242"/>
      <c r="D309" s="232" t="s">
        <v>208</v>
      </c>
      <c r="E309" s="243" t="s">
        <v>19</v>
      </c>
      <c r="F309" s="244" t="s">
        <v>1398</v>
      </c>
      <c r="G309" s="242"/>
      <c r="H309" s="245">
        <v>13.715999999999999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1" t="s">
        <v>208</v>
      </c>
      <c r="AU309" s="251" t="s">
        <v>82</v>
      </c>
      <c r="AV309" s="14" t="s">
        <v>82</v>
      </c>
      <c r="AW309" s="14" t="s">
        <v>33</v>
      </c>
      <c r="AX309" s="14" t="s">
        <v>72</v>
      </c>
      <c r="AY309" s="251" t="s">
        <v>130</v>
      </c>
    </row>
    <row r="310" s="15" customFormat="1">
      <c r="A310" s="15"/>
      <c r="B310" s="252"/>
      <c r="C310" s="253"/>
      <c r="D310" s="232" t="s">
        <v>208</v>
      </c>
      <c r="E310" s="254" t="s">
        <v>19</v>
      </c>
      <c r="F310" s="255" t="s">
        <v>212</v>
      </c>
      <c r="G310" s="253"/>
      <c r="H310" s="256">
        <v>184.631</v>
      </c>
      <c r="I310" s="257"/>
      <c r="J310" s="253"/>
      <c r="K310" s="253"/>
      <c r="L310" s="258"/>
      <c r="M310" s="259"/>
      <c r="N310" s="260"/>
      <c r="O310" s="260"/>
      <c r="P310" s="260"/>
      <c r="Q310" s="260"/>
      <c r="R310" s="260"/>
      <c r="S310" s="260"/>
      <c r="T310" s="261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2" t="s">
        <v>208</v>
      </c>
      <c r="AU310" s="262" t="s">
        <v>82</v>
      </c>
      <c r="AV310" s="15" t="s">
        <v>144</v>
      </c>
      <c r="AW310" s="15" t="s">
        <v>33</v>
      </c>
      <c r="AX310" s="15" t="s">
        <v>80</v>
      </c>
      <c r="AY310" s="262" t="s">
        <v>130</v>
      </c>
    </row>
    <row r="311" s="2" customFormat="1" ht="21.75" customHeight="1">
      <c r="A311" s="41"/>
      <c r="B311" s="42"/>
      <c r="C311" s="199" t="s">
        <v>471</v>
      </c>
      <c r="D311" s="199" t="s">
        <v>131</v>
      </c>
      <c r="E311" s="200" t="s">
        <v>437</v>
      </c>
      <c r="F311" s="201" t="s">
        <v>438</v>
      </c>
      <c r="G311" s="202" t="s">
        <v>162</v>
      </c>
      <c r="H311" s="203">
        <v>7</v>
      </c>
      <c r="I311" s="204"/>
      <c r="J311" s="205">
        <f>ROUND(I311*H311,2)</f>
        <v>0</v>
      </c>
      <c r="K311" s="201" t="s">
        <v>19</v>
      </c>
      <c r="L311" s="47"/>
      <c r="M311" s="206" t="s">
        <v>19</v>
      </c>
      <c r="N311" s="207" t="s">
        <v>43</v>
      </c>
      <c r="O311" s="87"/>
      <c r="P311" s="208">
        <f>O311*H311</f>
        <v>0</v>
      </c>
      <c r="Q311" s="208">
        <v>0</v>
      </c>
      <c r="R311" s="208">
        <f>Q311*H311</f>
        <v>0</v>
      </c>
      <c r="S311" s="208">
        <v>0</v>
      </c>
      <c r="T311" s="209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0" t="s">
        <v>285</v>
      </c>
      <c r="AT311" s="210" t="s">
        <v>131</v>
      </c>
      <c r="AU311" s="210" t="s">
        <v>82</v>
      </c>
      <c r="AY311" s="20" t="s">
        <v>130</v>
      </c>
      <c r="BE311" s="211">
        <f>IF(N311="základní",J311,0)</f>
        <v>0</v>
      </c>
      <c r="BF311" s="211">
        <f>IF(N311="snížená",J311,0)</f>
        <v>0</v>
      </c>
      <c r="BG311" s="211">
        <f>IF(N311="zákl. přenesená",J311,0)</f>
        <v>0</v>
      </c>
      <c r="BH311" s="211">
        <f>IF(N311="sníž. přenesená",J311,0)</f>
        <v>0</v>
      </c>
      <c r="BI311" s="211">
        <f>IF(N311="nulová",J311,0)</f>
        <v>0</v>
      </c>
      <c r="BJ311" s="20" t="s">
        <v>80</v>
      </c>
      <c r="BK311" s="211">
        <f>ROUND(I311*H311,2)</f>
        <v>0</v>
      </c>
      <c r="BL311" s="20" t="s">
        <v>285</v>
      </c>
      <c r="BM311" s="210" t="s">
        <v>1399</v>
      </c>
    </row>
    <row r="312" s="13" customFormat="1">
      <c r="A312" s="13"/>
      <c r="B312" s="230"/>
      <c r="C312" s="231"/>
      <c r="D312" s="232" t="s">
        <v>208</v>
      </c>
      <c r="E312" s="233" t="s">
        <v>19</v>
      </c>
      <c r="F312" s="234" t="s">
        <v>294</v>
      </c>
      <c r="G312" s="231"/>
      <c r="H312" s="233" t="s">
        <v>19</v>
      </c>
      <c r="I312" s="235"/>
      <c r="J312" s="231"/>
      <c r="K312" s="231"/>
      <c r="L312" s="236"/>
      <c r="M312" s="237"/>
      <c r="N312" s="238"/>
      <c r="O312" s="238"/>
      <c r="P312" s="238"/>
      <c r="Q312" s="238"/>
      <c r="R312" s="238"/>
      <c r="S312" s="238"/>
      <c r="T312" s="23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0" t="s">
        <v>208</v>
      </c>
      <c r="AU312" s="240" t="s">
        <v>82</v>
      </c>
      <c r="AV312" s="13" t="s">
        <v>80</v>
      </c>
      <c r="AW312" s="13" t="s">
        <v>33</v>
      </c>
      <c r="AX312" s="13" t="s">
        <v>72</v>
      </c>
      <c r="AY312" s="240" t="s">
        <v>130</v>
      </c>
    </row>
    <row r="313" s="14" customFormat="1">
      <c r="A313" s="14"/>
      <c r="B313" s="241"/>
      <c r="C313" s="242"/>
      <c r="D313" s="232" t="s">
        <v>208</v>
      </c>
      <c r="E313" s="243" t="s">
        <v>19</v>
      </c>
      <c r="F313" s="244" t="s">
        <v>1335</v>
      </c>
      <c r="G313" s="242"/>
      <c r="H313" s="245">
        <v>7</v>
      </c>
      <c r="I313" s="246"/>
      <c r="J313" s="242"/>
      <c r="K313" s="242"/>
      <c r="L313" s="247"/>
      <c r="M313" s="248"/>
      <c r="N313" s="249"/>
      <c r="O313" s="249"/>
      <c r="P313" s="249"/>
      <c r="Q313" s="249"/>
      <c r="R313" s="249"/>
      <c r="S313" s="249"/>
      <c r="T313" s="25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1" t="s">
        <v>208</v>
      </c>
      <c r="AU313" s="251" t="s">
        <v>82</v>
      </c>
      <c r="AV313" s="14" t="s">
        <v>82</v>
      </c>
      <c r="AW313" s="14" t="s">
        <v>33</v>
      </c>
      <c r="AX313" s="14" t="s">
        <v>72</v>
      </c>
      <c r="AY313" s="251" t="s">
        <v>130</v>
      </c>
    </row>
    <row r="314" s="15" customFormat="1">
      <c r="A314" s="15"/>
      <c r="B314" s="252"/>
      <c r="C314" s="253"/>
      <c r="D314" s="232" t="s">
        <v>208</v>
      </c>
      <c r="E314" s="254" t="s">
        <v>19</v>
      </c>
      <c r="F314" s="255" t="s">
        <v>212</v>
      </c>
      <c r="G314" s="253"/>
      <c r="H314" s="256">
        <v>7</v>
      </c>
      <c r="I314" s="257"/>
      <c r="J314" s="253"/>
      <c r="K314" s="253"/>
      <c r="L314" s="258"/>
      <c r="M314" s="259"/>
      <c r="N314" s="260"/>
      <c r="O314" s="260"/>
      <c r="P314" s="260"/>
      <c r="Q314" s="260"/>
      <c r="R314" s="260"/>
      <c r="S314" s="260"/>
      <c r="T314" s="261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2" t="s">
        <v>208</v>
      </c>
      <c r="AU314" s="262" t="s">
        <v>82</v>
      </c>
      <c r="AV314" s="15" t="s">
        <v>144</v>
      </c>
      <c r="AW314" s="15" t="s">
        <v>33</v>
      </c>
      <c r="AX314" s="15" t="s">
        <v>80</v>
      </c>
      <c r="AY314" s="262" t="s">
        <v>130</v>
      </c>
    </row>
    <row r="315" s="2" customFormat="1" ht="24.15" customHeight="1">
      <c r="A315" s="41"/>
      <c r="B315" s="42"/>
      <c r="C315" s="199" t="s">
        <v>478</v>
      </c>
      <c r="D315" s="199" t="s">
        <v>131</v>
      </c>
      <c r="E315" s="200" t="s">
        <v>762</v>
      </c>
      <c r="F315" s="201" t="s">
        <v>763</v>
      </c>
      <c r="G315" s="202" t="s">
        <v>443</v>
      </c>
      <c r="H315" s="284"/>
      <c r="I315" s="204"/>
      <c r="J315" s="205">
        <f>ROUND(I315*H315,2)</f>
        <v>0</v>
      </c>
      <c r="K315" s="201" t="s">
        <v>200</v>
      </c>
      <c r="L315" s="47"/>
      <c r="M315" s="206" t="s">
        <v>19</v>
      </c>
      <c r="N315" s="207" t="s">
        <v>43</v>
      </c>
      <c r="O315" s="87"/>
      <c r="P315" s="208">
        <f>O315*H315</f>
        <v>0</v>
      </c>
      <c r="Q315" s="208">
        <v>0</v>
      </c>
      <c r="R315" s="208">
        <f>Q315*H315</f>
        <v>0</v>
      </c>
      <c r="S315" s="208">
        <v>0</v>
      </c>
      <c r="T315" s="209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0" t="s">
        <v>285</v>
      </c>
      <c r="AT315" s="210" t="s">
        <v>131</v>
      </c>
      <c r="AU315" s="210" t="s">
        <v>82</v>
      </c>
      <c r="AY315" s="20" t="s">
        <v>130</v>
      </c>
      <c r="BE315" s="211">
        <f>IF(N315="základní",J315,0)</f>
        <v>0</v>
      </c>
      <c r="BF315" s="211">
        <f>IF(N315="snížená",J315,0)</f>
        <v>0</v>
      </c>
      <c r="BG315" s="211">
        <f>IF(N315="zákl. přenesená",J315,0)</f>
        <v>0</v>
      </c>
      <c r="BH315" s="211">
        <f>IF(N315="sníž. přenesená",J315,0)</f>
        <v>0</v>
      </c>
      <c r="BI315" s="211">
        <f>IF(N315="nulová",J315,0)</f>
        <v>0</v>
      </c>
      <c r="BJ315" s="20" t="s">
        <v>80</v>
      </c>
      <c r="BK315" s="211">
        <f>ROUND(I315*H315,2)</f>
        <v>0</v>
      </c>
      <c r="BL315" s="20" t="s">
        <v>285</v>
      </c>
      <c r="BM315" s="210" t="s">
        <v>1400</v>
      </c>
    </row>
    <row r="316" s="2" customFormat="1">
      <c r="A316" s="41"/>
      <c r="B316" s="42"/>
      <c r="C316" s="43"/>
      <c r="D316" s="225" t="s">
        <v>202</v>
      </c>
      <c r="E316" s="43"/>
      <c r="F316" s="226" t="s">
        <v>765</v>
      </c>
      <c r="G316" s="43"/>
      <c r="H316" s="43"/>
      <c r="I316" s="227"/>
      <c r="J316" s="43"/>
      <c r="K316" s="43"/>
      <c r="L316" s="47"/>
      <c r="M316" s="228"/>
      <c r="N316" s="229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202</v>
      </c>
      <c r="AU316" s="20" t="s">
        <v>82</v>
      </c>
    </row>
    <row r="317" s="11" customFormat="1" ht="22.8" customHeight="1">
      <c r="A317" s="11"/>
      <c r="B317" s="185"/>
      <c r="C317" s="186"/>
      <c r="D317" s="187" t="s">
        <v>71</v>
      </c>
      <c r="E317" s="223" t="s">
        <v>446</v>
      </c>
      <c r="F317" s="223" t="s">
        <v>447</v>
      </c>
      <c r="G317" s="186"/>
      <c r="H317" s="186"/>
      <c r="I317" s="189"/>
      <c r="J317" s="224">
        <f>BK317</f>
        <v>0</v>
      </c>
      <c r="K317" s="186"/>
      <c r="L317" s="191"/>
      <c r="M317" s="192"/>
      <c r="N317" s="193"/>
      <c r="O317" s="193"/>
      <c r="P317" s="194">
        <f>SUM(P318:P391)</f>
        <v>0</v>
      </c>
      <c r="Q317" s="193"/>
      <c r="R317" s="194">
        <f>SUM(R318:R391)</f>
        <v>3.5876914899999996</v>
      </c>
      <c r="S317" s="193"/>
      <c r="T317" s="195">
        <f>SUM(T318:T391)</f>
        <v>0</v>
      </c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R317" s="196" t="s">
        <v>82</v>
      </c>
      <c r="AT317" s="197" t="s">
        <v>71</v>
      </c>
      <c r="AU317" s="197" t="s">
        <v>80</v>
      </c>
      <c r="AY317" s="196" t="s">
        <v>130</v>
      </c>
      <c r="BK317" s="198">
        <f>SUM(BK318:BK391)</f>
        <v>0</v>
      </c>
    </row>
    <row r="318" s="2" customFormat="1" ht="24.15" customHeight="1">
      <c r="A318" s="41"/>
      <c r="B318" s="42"/>
      <c r="C318" s="199" t="s">
        <v>483</v>
      </c>
      <c r="D318" s="199" t="s">
        <v>131</v>
      </c>
      <c r="E318" s="200" t="s">
        <v>449</v>
      </c>
      <c r="F318" s="201" t="s">
        <v>450</v>
      </c>
      <c r="G318" s="202" t="s">
        <v>199</v>
      </c>
      <c r="H318" s="203">
        <v>78.686999999999998</v>
      </c>
      <c r="I318" s="204"/>
      <c r="J318" s="205">
        <f>ROUND(I318*H318,2)</f>
        <v>0</v>
      </c>
      <c r="K318" s="201" t="s">
        <v>200</v>
      </c>
      <c r="L318" s="47"/>
      <c r="M318" s="206" t="s">
        <v>19</v>
      </c>
      <c r="N318" s="207" t="s">
        <v>43</v>
      </c>
      <c r="O318" s="87"/>
      <c r="P318" s="208">
        <f>O318*H318</f>
        <v>0</v>
      </c>
      <c r="Q318" s="208">
        <v>0.0061199999999999996</v>
      </c>
      <c r="R318" s="208">
        <f>Q318*H318</f>
        <v>0.48156443999999993</v>
      </c>
      <c r="S318" s="208">
        <v>0</v>
      </c>
      <c r="T318" s="209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0" t="s">
        <v>285</v>
      </c>
      <c r="AT318" s="210" t="s">
        <v>131</v>
      </c>
      <c r="AU318" s="210" t="s">
        <v>82</v>
      </c>
      <c r="AY318" s="20" t="s">
        <v>130</v>
      </c>
      <c r="BE318" s="211">
        <f>IF(N318="základní",J318,0)</f>
        <v>0</v>
      </c>
      <c r="BF318" s="211">
        <f>IF(N318="snížená",J318,0)</f>
        <v>0</v>
      </c>
      <c r="BG318" s="211">
        <f>IF(N318="zákl. přenesená",J318,0)</f>
        <v>0</v>
      </c>
      <c r="BH318" s="211">
        <f>IF(N318="sníž. přenesená",J318,0)</f>
        <v>0</v>
      </c>
      <c r="BI318" s="211">
        <f>IF(N318="nulová",J318,0)</f>
        <v>0</v>
      </c>
      <c r="BJ318" s="20" t="s">
        <v>80</v>
      </c>
      <c r="BK318" s="211">
        <f>ROUND(I318*H318,2)</f>
        <v>0</v>
      </c>
      <c r="BL318" s="20" t="s">
        <v>285</v>
      </c>
      <c r="BM318" s="210" t="s">
        <v>1401</v>
      </c>
    </row>
    <row r="319" s="2" customFormat="1">
      <c r="A319" s="41"/>
      <c r="B319" s="42"/>
      <c r="C319" s="43"/>
      <c r="D319" s="225" t="s">
        <v>202</v>
      </c>
      <c r="E319" s="43"/>
      <c r="F319" s="226" t="s">
        <v>452</v>
      </c>
      <c r="G319" s="43"/>
      <c r="H319" s="43"/>
      <c r="I319" s="227"/>
      <c r="J319" s="43"/>
      <c r="K319" s="43"/>
      <c r="L319" s="47"/>
      <c r="M319" s="228"/>
      <c r="N319" s="229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202</v>
      </c>
      <c r="AU319" s="20" t="s">
        <v>82</v>
      </c>
    </row>
    <row r="320" s="13" customFormat="1">
      <c r="A320" s="13"/>
      <c r="B320" s="230"/>
      <c r="C320" s="231"/>
      <c r="D320" s="232" t="s">
        <v>208</v>
      </c>
      <c r="E320" s="233" t="s">
        <v>19</v>
      </c>
      <c r="F320" s="234" t="s">
        <v>209</v>
      </c>
      <c r="G320" s="231"/>
      <c r="H320" s="233" t="s">
        <v>19</v>
      </c>
      <c r="I320" s="235"/>
      <c r="J320" s="231"/>
      <c r="K320" s="231"/>
      <c r="L320" s="236"/>
      <c r="M320" s="237"/>
      <c r="N320" s="238"/>
      <c r="O320" s="238"/>
      <c r="P320" s="238"/>
      <c r="Q320" s="238"/>
      <c r="R320" s="238"/>
      <c r="S320" s="238"/>
      <c r="T320" s="23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0" t="s">
        <v>208</v>
      </c>
      <c r="AU320" s="240" t="s">
        <v>82</v>
      </c>
      <c r="AV320" s="13" t="s">
        <v>80</v>
      </c>
      <c r="AW320" s="13" t="s">
        <v>33</v>
      </c>
      <c r="AX320" s="13" t="s">
        <v>72</v>
      </c>
      <c r="AY320" s="240" t="s">
        <v>130</v>
      </c>
    </row>
    <row r="321" s="13" customFormat="1">
      <c r="A321" s="13"/>
      <c r="B321" s="230"/>
      <c r="C321" s="231"/>
      <c r="D321" s="232" t="s">
        <v>208</v>
      </c>
      <c r="E321" s="233" t="s">
        <v>19</v>
      </c>
      <c r="F321" s="234" t="s">
        <v>294</v>
      </c>
      <c r="G321" s="231"/>
      <c r="H321" s="233" t="s">
        <v>19</v>
      </c>
      <c r="I321" s="235"/>
      <c r="J321" s="231"/>
      <c r="K321" s="231"/>
      <c r="L321" s="236"/>
      <c r="M321" s="237"/>
      <c r="N321" s="238"/>
      <c r="O321" s="238"/>
      <c r="P321" s="238"/>
      <c r="Q321" s="238"/>
      <c r="R321" s="238"/>
      <c r="S321" s="238"/>
      <c r="T321" s="23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0" t="s">
        <v>208</v>
      </c>
      <c r="AU321" s="240" t="s">
        <v>82</v>
      </c>
      <c r="AV321" s="13" t="s">
        <v>80</v>
      </c>
      <c r="AW321" s="13" t="s">
        <v>33</v>
      </c>
      <c r="AX321" s="13" t="s">
        <v>72</v>
      </c>
      <c r="AY321" s="240" t="s">
        <v>130</v>
      </c>
    </row>
    <row r="322" s="14" customFormat="1">
      <c r="A322" s="14"/>
      <c r="B322" s="241"/>
      <c r="C322" s="242"/>
      <c r="D322" s="232" t="s">
        <v>208</v>
      </c>
      <c r="E322" s="243" t="s">
        <v>19</v>
      </c>
      <c r="F322" s="244" t="s">
        <v>1402</v>
      </c>
      <c r="G322" s="242"/>
      <c r="H322" s="245">
        <v>54.279000000000003</v>
      </c>
      <c r="I322" s="246"/>
      <c r="J322" s="242"/>
      <c r="K322" s="242"/>
      <c r="L322" s="247"/>
      <c r="M322" s="248"/>
      <c r="N322" s="249"/>
      <c r="O322" s="249"/>
      <c r="P322" s="249"/>
      <c r="Q322" s="249"/>
      <c r="R322" s="249"/>
      <c r="S322" s="249"/>
      <c r="T322" s="25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1" t="s">
        <v>208</v>
      </c>
      <c r="AU322" s="251" t="s">
        <v>82</v>
      </c>
      <c r="AV322" s="14" t="s">
        <v>82</v>
      </c>
      <c r="AW322" s="14" t="s">
        <v>33</v>
      </c>
      <c r="AX322" s="14" t="s">
        <v>72</v>
      </c>
      <c r="AY322" s="251" t="s">
        <v>130</v>
      </c>
    </row>
    <row r="323" s="14" customFormat="1">
      <c r="A323" s="14"/>
      <c r="B323" s="241"/>
      <c r="C323" s="242"/>
      <c r="D323" s="232" t="s">
        <v>208</v>
      </c>
      <c r="E323" s="243" t="s">
        <v>19</v>
      </c>
      <c r="F323" s="244" t="s">
        <v>1403</v>
      </c>
      <c r="G323" s="242"/>
      <c r="H323" s="245">
        <v>5.0800000000000001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1" t="s">
        <v>208</v>
      </c>
      <c r="AU323" s="251" t="s">
        <v>82</v>
      </c>
      <c r="AV323" s="14" t="s">
        <v>82</v>
      </c>
      <c r="AW323" s="14" t="s">
        <v>33</v>
      </c>
      <c r="AX323" s="14" t="s">
        <v>72</v>
      </c>
      <c r="AY323" s="251" t="s">
        <v>130</v>
      </c>
    </row>
    <row r="324" s="14" customFormat="1">
      <c r="A324" s="14"/>
      <c r="B324" s="241"/>
      <c r="C324" s="242"/>
      <c r="D324" s="232" t="s">
        <v>208</v>
      </c>
      <c r="E324" s="243" t="s">
        <v>19</v>
      </c>
      <c r="F324" s="244" t="s">
        <v>1404</v>
      </c>
      <c r="G324" s="242"/>
      <c r="H324" s="245">
        <v>19.327999999999999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1" t="s">
        <v>208</v>
      </c>
      <c r="AU324" s="251" t="s">
        <v>82</v>
      </c>
      <c r="AV324" s="14" t="s">
        <v>82</v>
      </c>
      <c r="AW324" s="14" t="s">
        <v>33</v>
      </c>
      <c r="AX324" s="14" t="s">
        <v>72</v>
      </c>
      <c r="AY324" s="251" t="s">
        <v>130</v>
      </c>
    </row>
    <row r="325" s="15" customFormat="1">
      <c r="A325" s="15"/>
      <c r="B325" s="252"/>
      <c r="C325" s="253"/>
      <c r="D325" s="232" t="s">
        <v>208</v>
      </c>
      <c r="E325" s="254" t="s">
        <v>19</v>
      </c>
      <c r="F325" s="255" t="s">
        <v>212</v>
      </c>
      <c r="G325" s="253"/>
      <c r="H325" s="256">
        <v>78.686999999999998</v>
      </c>
      <c r="I325" s="257"/>
      <c r="J325" s="253"/>
      <c r="K325" s="253"/>
      <c r="L325" s="258"/>
      <c r="M325" s="259"/>
      <c r="N325" s="260"/>
      <c r="O325" s="260"/>
      <c r="P325" s="260"/>
      <c r="Q325" s="260"/>
      <c r="R325" s="260"/>
      <c r="S325" s="260"/>
      <c r="T325" s="261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2" t="s">
        <v>208</v>
      </c>
      <c r="AU325" s="262" t="s">
        <v>82</v>
      </c>
      <c r="AV325" s="15" t="s">
        <v>144</v>
      </c>
      <c r="AW325" s="15" t="s">
        <v>33</v>
      </c>
      <c r="AX325" s="15" t="s">
        <v>80</v>
      </c>
      <c r="AY325" s="262" t="s">
        <v>130</v>
      </c>
    </row>
    <row r="326" s="2" customFormat="1" ht="16.5" customHeight="1">
      <c r="A326" s="41"/>
      <c r="B326" s="42"/>
      <c r="C326" s="263" t="s">
        <v>489</v>
      </c>
      <c r="D326" s="263" t="s">
        <v>213</v>
      </c>
      <c r="E326" s="264" t="s">
        <v>455</v>
      </c>
      <c r="F326" s="265" t="s">
        <v>456</v>
      </c>
      <c r="G326" s="266" t="s">
        <v>199</v>
      </c>
      <c r="H326" s="267">
        <v>82.620999999999995</v>
      </c>
      <c r="I326" s="268"/>
      <c r="J326" s="269">
        <f>ROUND(I326*H326,2)</f>
        <v>0</v>
      </c>
      <c r="K326" s="265" t="s">
        <v>200</v>
      </c>
      <c r="L326" s="270"/>
      <c r="M326" s="271" t="s">
        <v>19</v>
      </c>
      <c r="N326" s="272" t="s">
        <v>43</v>
      </c>
      <c r="O326" s="87"/>
      <c r="P326" s="208">
        <f>O326*H326</f>
        <v>0</v>
      </c>
      <c r="Q326" s="208">
        <v>0.0028999999999999998</v>
      </c>
      <c r="R326" s="208">
        <f>Q326*H326</f>
        <v>0.23960089999999998</v>
      </c>
      <c r="S326" s="208">
        <v>0</v>
      </c>
      <c r="T326" s="209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0" t="s">
        <v>306</v>
      </c>
      <c r="AT326" s="210" t="s">
        <v>213</v>
      </c>
      <c r="AU326" s="210" t="s">
        <v>82</v>
      </c>
      <c r="AY326" s="20" t="s">
        <v>130</v>
      </c>
      <c r="BE326" s="211">
        <f>IF(N326="základní",J326,0)</f>
        <v>0</v>
      </c>
      <c r="BF326" s="211">
        <f>IF(N326="snížená",J326,0)</f>
        <v>0</v>
      </c>
      <c r="BG326" s="211">
        <f>IF(N326="zákl. přenesená",J326,0)</f>
        <v>0</v>
      </c>
      <c r="BH326" s="211">
        <f>IF(N326="sníž. přenesená",J326,0)</f>
        <v>0</v>
      </c>
      <c r="BI326" s="211">
        <f>IF(N326="nulová",J326,0)</f>
        <v>0</v>
      </c>
      <c r="BJ326" s="20" t="s">
        <v>80</v>
      </c>
      <c r="BK326" s="211">
        <f>ROUND(I326*H326,2)</f>
        <v>0</v>
      </c>
      <c r="BL326" s="20" t="s">
        <v>285</v>
      </c>
      <c r="BM326" s="210" t="s">
        <v>1405</v>
      </c>
    </row>
    <row r="327" s="13" customFormat="1">
      <c r="A327" s="13"/>
      <c r="B327" s="230"/>
      <c r="C327" s="231"/>
      <c r="D327" s="232" t="s">
        <v>208</v>
      </c>
      <c r="E327" s="233" t="s">
        <v>19</v>
      </c>
      <c r="F327" s="234" t="s">
        <v>217</v>
      </c>
      <c r="G327" s="231"/>
      <c r="H327" s="233" t="s">
        <v>19</v>
      </c>
      <c r="I327" s="235"/>
      <c r="J327" s="231"/>
      <c r="K327" s="231"/>
      <c r="L327" s="236"/>
      <c r="M327" s="237"/>
      <c r="N327" s="238"/>
      <c r="O327" s="238"/>
      <c r="P327" s="238"/>
      <c r="Q327" s="238"/>
      <c r="R327" s="238"/>
      <c r="S327" s="238"/>
      <c r="T327" s="23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0" t="s">
        <v>208</v>
      </c>
      <c r="AU327" s="240" t="s">
        <v>82</v>
      </c>
      <c r="AV327" s="13" t="s">
        <v>80</v>
      </c>
      <c r="AW327" s="13" t="s">
        <v>33</v>
      </c>
      <c r="AX327" s="13" t="s">
        <v>72</v>
      </c>
      <c r="AY327" s="240" t="s">
        <v>130</v>
      </c>
    </row>
    <row r="328" s="13" customFormat="1">
      <c r="A328" s="13"/>
      <c r="B328" s="230"/>
      <c r="C328" s="231"/>
      <c r="D328" s="232" t="s">
        <v>208</v>
      </c>
      <c r="E328" s="233" t="s">
        <v>19</v>
      </c>
      <c r="F328" s="234" t="s">
        <v>209</v>
      </c>
      <c r="G328" s="231"/>
      <c r="H328" s="233" t="s">
        <v>19</v>
      </c>
      <c r="I328" s="235"/>
      <c r="J328" s="231"/>
      <c r="K328" s="231"/>
      <c r="L328" s="236"/>
      <c r="M328" s="237"/>
      <c r="N328" s="238"/>
      <c r="O328" s="238"/>
      <c r="P328" s="238"/>
      <c r="Q328" s="238"/>
      <c r="R328" s="238"/>
      <c r="S328" s="238"/>
      <c r="T328" s="23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0" t="s">
        <v>208</v>
      </c>
      <c r="AU328" s="240" t="s">
        <v>82</v>
      </c>
      <c r="AV328" s="13" t="s">
        <v>80</v>
      </c>
      <c r="AW328" s="13" t="s">
        <v>33</v>
      </c>
      <c r="AX328" s="13" t="s">
        <v>72</v>
      </c>
      <c r="AY328" s="240" t="s">
        <v>130</v>
      </c>
    </row>
    <row r="329" s="13" customFormat="1">
      <c r="A329" s="13"/>
      <c r="B329" s="230"/>
      <c r="C329" s="231"/>
      <c r="D329" s="232" t="s">
        <v>208</v>
      </c>
      <c r="E329" s="233" t="s">
        <v>19</v>
      </c>
      <c r="F329" s="234" t="s">
        <v>294</v>
      </c>
      <c r="G329" s="231"/>
      <c r="H329" s="233" t="s">
        <v>19</v>
      </c>
      <c r="I329" s="235"/>
      <c r="J329" s="231"/>
      <c r="K329" s="231"/>
      <c r="L329" s="236"/>
      <c r="M329" s="237"/>
      <c r="N329" s="238"/>
      <c r="O329" s="238"/>
      <c r="P329" s="238"/>
      <c r="Q329" s="238"/>
      <c r="R329" s="238"/>
      <c r="S329" s="238"/>
      <c r="T329" s="23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0" t="s">
        <v>208</v>
      </c>
      <c r="AU329" s="240" t="s">
        <v>82</v>
      </c>
      <c r="AV329" s="13" t="s">
        <v>80</v>
      </c>
      <c r="AW329" s="13" t="s">
        <v>33</v>
      </c>
      <c r="AX329" s="13" t="s">
        <v>72</v>
      </c>
      <c r="AY329" s="240" t="s">
        <v>130</v>
      </c>
    </row>
    <row r="330" s="14" customFormat="1">
      <c r="A330" s="14"/>
      <c r="B330" s="241"/>
      <c r="C330" s="242"/>
      <c r="D330" s="232" t="s">
        <v>208</v>
      </c>
      <c r="E330" s="243" t="s">
        <v>19</v>
      </c>
      <c r="F330" s="244" t="s">
        <v>1402</v>
      </c>
      <c r="G330" s="242"/>
      <c r="H330" s="245">
        <v>54.279000000000003</v>
      </c>
      <c r="I330" s="246"/>
      <c r="J330" s="242"/>
      <c r="K330" s="242"/>
      <c r="L330" s="247"/>
      <c r="M330" s="248"/>
      <c r="N330" s="249"/>
      <c r="O330" s="249"/>
      <c r="P330" s="249"/>
      <c r="Q330" s="249"/>
      <c r="R330" s="249"/>
      <c r="S330" s="249"/>
      <c r="T330" s="250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1" t="s">
        <v>208</v>
      </c>
      <c r="AU330" s="251" t="s">
        <v>82</v>
      </c>
      <c r="AV330" s="14" t="s">
        <v>82</v>
      </c>
      <c r="AW330" s="14" t="s">
        <v>33</v>
      </c>
      <c r="AX330" s="14" t="s">
        <v>72</v>
      </c>
      <c r="AY330" s="251" t="s">
        <v>130</v>
      </c>
    </row>
    <row r="331" s="14" customFormat="1">
      <c r="A331" s="14"/>
      <c r="B331" s="241"/>
      <c r="C331" s="242"/>
      <c r="D331" s="232" t="s">
        <v>208</v>
      </c>
      <c r="E331" s="243" t="s">
        <v>19</v>
      </c>
      <c r="F331" s="244" t="s">
        <v>1403</v>
      </c>
      <c r="G331" s="242"/>
      <c r="H331" s="245">
        <v>5.0800000000000001</v>
      </c>
      <c r="I331" s="246"/>
      <c r="J331" s="242"/>
      <c r="K331" s="242"/>
      <c r="L331" s="247"/>
      <c r="M331" s="248"/>
      <c r="N331" s="249"/>
      <c r="O331" s="249"/>
      <c r="P331" s="249"/>
      <c r="Q331" s="249"/>
      <c r="R331" s="249"/>
      <c r="S331" s="249"/>
      <c r="T331" s="25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1" t="s">
        <v>208</v>
      </c>
      <c r="AU331" s="251" t="s">
        <v>82</v>
      </c>
      <c r="AV331" s="14" t="s">
        <v>82</v>
      </c>
      <c r="AW331" s="14" t="s">
        <v>33</v>
      </c>
      <c r="AX331" s="14" t="s">
        <v>72</v>
      </c>
      <c r="AY331" s="251" t="s">
        <v>130</v>
      </c>
    </row>
    <row r="332" s="14" customFormat="1">
      <c r="A332" s="14"/>
      <c r="B332" s="241"/>
      <c r="C332" s="242"/>
      <c r="D332" s="232" t="s">
        <v>208</v>
      </c>
      <c r="E332" s="243" t="s">
        <v>19</v>
      </c>
      <c r="F332" s="244" t="s">
        <v>1404</v>
      </c>
      <c r="G332" s="242"/>
      <c r="H332" s="245">
        <v>19.327999999999999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1" t="s">
        <v>208</v>
      </c>
      <c r="AU332" s="251" t="s">
        <v>82</v>
      </c>
      <c r="AV332" s="14" t="s">
        <v>82</v>
      </c>
      <c r="AW332" s="14" t="s">
        <v>33</v>
      </c>
      <c r="AX332" s="14" t="s">
        <v>72</v>
      </c>
      <c r="AY332" s="251" t="s">
        <v>130</v>
      </c>
    </row>
    <row r="333" s="15" customFormat="1">
      <c r="A333" s="15"/>
      <c r="B333" s="252"/>
      <c r="C333" s="253"/>
      <c r="D333" s="232" t="s">
        <v>208</v>
      </c>
      <c r="E333" s="254" t="s">
        <v>19</v>
      </c>
      <c r="F333" s="255" t="s">
        <v>212</v>
      </c>
      <c r="G333" s="253"/>
      <c r="H333" s="256">
        <v>78.686999999999998</v>
      </c>
      <c r="I333" s="257"/>
      <c r="J333" s="253"/>
      <c r="K333" s="253"/>
      <c r="L333" s="258"/>
      <c r="M333" s="259"/>
      <c r="N333" s="260"/>
      <c r="O333" s="260"/>
      <c r="P333" s="260"/>
      <c r="Q333" s="260"/>
      <c r="R333" s="260"/>
      <c r="S333" s="260"/>
      <c r="T333" s="261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2" t="s">
        <v>208</v>
      </c>
      <c r="AU333" s="262" t="s">
        <v>82</v>
      </c>
      <c r="AV333" s="15" t="s">
        <v>144</v>
      </c>
      <c r="AW333" s="15" t="s">
        <v>33</v>
      </c>
      <c r="AX333" s="15" t="s">
        <v>80</v>
      </c>
      <c r="AY333" s="262" t="s">
        <v>130</v>
      </c>
    </row>
    <row r="334" s="14" customFormat="1">
      <c r="A334" s="14"/>
      <c r="B334" s="241"/>
      <c r="C334" s="242"/>
      <c r="D334" s="232" t="s">
        <v>208</v>
      </c>
      <c r="E334" s="242"/>
      <c r="F334" s="244" t="s">
        <v>1406</v>
      </c>
      <c r="G334" s="242"/>
      <c r="H334" s="245">
        <v>82.620999999999995</v>
      </c>
      <c r="I334" s="246"/>
      <c r="J334" s="242"/>
      <c r="K334" s="242"/>
      <c r="L334" s="247"/>
      <c r="M334" s="248"/>
      <c r="N334" s="249"/>
      <c r="O334" s="249"/>
      <c r="P334" s="249"/>
      <c r="Q334" s="249"/>
      <c r="R334" s="249"/>
      <c r="S334" s="249"/>
      <c r="T334" s="25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1" t="s">
        <v>208</v>
      </c>
      <c r="AU334" s="251" t="s">
        <v>82</v>
      </c>
      <c r="AV334" s="14" t="s">
        <v>82</v>
      </c>
      <c r="AW334" s="14" t="s">
        <v>4</v>
      </c>
      <c r="AX334" s="14" t="s">
        <v>80</v>
      </c>
      <c r="AY334" s="251" t="s">
        <v>130</v>
      </c>
    </row>
    <row r="335" s="2" customFormat="1" ht="24.15" customHeight="1">
      <c r="A335" s="41"/>
      <c r="B335" s="42"/>
      <c r="C335" s="199" t="s">
        <v>496</v>
      </c>
      <c r="D335" s="199" t="s">
        <v>131</v>
      </c>
      <c r="E335" s="200" t="s">
        <v>460</v>
      </c>
      <c r="F335" s="201" t="s">
        <v>461</v>
      </c>
      <c r="G335" s="202" t="s">
        <v>199</v>
      </c>
      <c r="H335" s="203">
        <v>718.42499999999995</v>
      </c>
      <c r="I335" s="204"/>
      <c r="J335" s="205">
        <f>ROUND(I335*H335,2)</f>
        <v>0</v>
      </c>
      <c r="K335" s="201" t="s">
        <v>200</v>
      </c>
      <c r="L335" s="47"/>
      <c r="M335" s="206" t="s">
        <v>19</v>
      </c>
      <c r="N335" s="207" t="s">
        <v>43</v>
      </c>
      <c r="O335" s="87"/>
      <c r="P335" s="208">
        <f>O335*H335</f>
        <v>0</v>
      </c>
      <c r="Q335" s="208">
        <v>0.00058</v>
      </c>
      <c r="R335" s="208">
        <f>Q335*H335</f>
        <v>0.41668649999999996</v>
      </c>
      <c r="S335" s="208">
        <v>0</v>
      </c>
      <c r="T335" s="209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0" t="s">
        <v>285</v>
      </c>
      <c r="AT335" s="210" t="s">
        <v>131</v>
      </c>
      <c r="AU335" s="210" t="s">
        <v>82</v>
      </c>
      <c r="AY335" s="20" t="s">
        <v>130</v>
      </c>
      <c r="BE335" s="211">
        <f>IF(N335="základní",J335,0)</f>
        <v>0</v>
      </c>
      <c r="BF335" s="211">
        <f>IF(N335="snížená",J335,0)</f>
        <v>0</v>
      </c>
      <c r="BG335" s="211">
        <f>IF(N335="zákl. přenesená",J335,0)</f>
        <v>0</v>
      </c>
      <c r="BH335" s="211">
        <f>IF(N335="sníž. přenesená",J335,0)</f>
        <v>0</v>
      </c>
      <c r="BI335" s="211">
        <f>IF(N335="nulová",J335,0)</f>
        <v>0</v>
      </c>
      <c r="BJ335" s="20" t="s">
        <v>80</v>
      </c>
      <c r="BK335" s="211">
        <f>ROUND(I335*H335,2)</f>
        <v>0</v>
      </c>
      <c r="BL335" s="20" t="s">
        <v>285</v>
      </c>
      <c r="BM335" s="210" t="s">
        <v>1407</v>
      </c>
    </row>
    <row r="336" s="2" customFormat="1">
      <c r="A336" s="41"/>
      <c r="B336" s="42"/>
      <c r="C336" s="43"/>
      <c r="D336" s="225" t="s">
        <v>202</v>
      </c>
      <c r="E336" s="43"/>
      <c r="F336" s="226" t="s">
        <v>463</v>
      </c>
      <c r="G336" s="43"/>
      <c r="H336" s="43"/>
      <c r="I336" s="227"/>
      <c r="J336" s="43"/>
      <c r="K336" s="43"/>
      <c r="L336" s="47"/>
      <c r="M336" s="228"/>
      <c r="N336" s="229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202</v>
      </c>
      <c r="AU336" s="20" t="s">
        <v>82</v>
      </c>
    </row>
    <row r="337" s="13" customFormat="1">
      <c r="A337" s="13"/>
      <c r="B337" s="230"/>
      <c r="C337" s="231"/>
      <c r="D337" s="232" t="s">
        <v>208</v>
      </c>
      <c r="E337" s="233" t="s">
        <v>19</v>
      </c>
      <c r="F337" s="234" t="s">
        <v>464</v>
      </c>
      <c r="G337" s="231"/>
      <c r="H337" s="233" t="s">
        <v>19</v>
      </c>
      <c r="I337" s="235"/>
      <c r="J337" s="231"/>
      <c r="K337" s="231"/>
      <c r="L337" s="236"/>
      <c r="M337" s="237"/>
      <c r="N337" s="238"/>
      <c r="O337" s="238"/>
      <c r="P337" s="238"/>
      <c r="Q337" s="238"/>
      <c r="R337" s="238"/>
      <c r="S337" s="238"/>
      <c r="T337" s="23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0" t="s">
        <v>208</v>
      </c>
      <c r="AU337" s="240" t="s">
        <v>82</v>
      </c>
      <c r="AV337" s="13" t="s">
        <v>80</v>
      </c>
      <c r="AW337" s="13" t="s">
        <v>33</v>
      </c>
      <c r="AX337" s="13" t="s">
        <v>72</v>
      </c>
      <c r="AY337" s="240" t="s">
        <v>130</v>
      </c>
    </row>
    <row r="338" s="13" customFormat="1">
      <c r="A338" s="13"/>
      <c r="B338" s="230"/>
      <c r="C338" s="231"/>
      <c r="D338" s="232" t="s">
        <v>208</v>
      </c>
      <c r="E338" s="233" t="s">
        <v>19</v>
      </c>
      <c r="F338" s="234" t="s">
        <v>294</v>
      </c>
      <c r="G338" s="231"/>
      <c r="H338" s="233" t="s">
        <v>19</v>
      </c>
      <c r="I338" s="235"/>
      <c r="J338" s="231"/>
      <c r="K338" s="231"/>
      <c r="L338" s="236"/>
      <c r="M338" s="237"/>
      <c r="N338" s="238"/>
      <c r="O338" s="238"/>
      <c r="P338" s="238"/>
      <c r="Q338" s="238"/>
      <c r="R338" s="238"/>
      <c r="S338" s="238"/>
      <c r="T338" s="23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0" t="s">
        <v>208</v>
      </c>
      <c r="AU338" s="240" t="s">
        <v>82</v>
      </c>
      <c r="AV338" s="13" t="s">
        <v>80</v>
      </c>
      <c r="AW338" s="13" t="s">
        <v>33</v>
      </c>
      <c r="AX338" s="13" t="s">
        <v>72</v>
      </c>
      <c r="AY338" s="240" t="s">
        <v>130</v>
      </c>
    </row>
    <row r="339" s="14" customFormat="1">
      <c r="A339" s="14"/>
      <c r="B339" s="241"/>
      <c r="C339" s="242"/>
      <c r="D339" s="232" t="s">
        <v>208</v>
      </c>
      <c r="E339" s="243" t="s">
        <v>19</v>
      </c>
      <c r="F339" s="244" t="s">
        <v>1408</v>
      </c>
      <c r="G339" s="242"/>
      <c r="H339" s="245">
        <v>718.42499999999995</v>
      </c>
      <c r="I339" s="246"/>
      <c r="J339" s="242"/>
      <c r="K339" s="242"/>
      <c r="L339" s="247"/>
      <c r="M339" s="248"/>
      <c r="N339" s="249"/>
      <c r="O339" s="249"/>
      <c r="P339" s="249"/>
      <c r="Q339" s="249"/>
      <c r="R339" s="249"/>
      <c r="S339" s="249"/>
      <c r="T339" s="25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1" t="s">
        <v>208</v>
      </c>
      <c r="AU339" s="251" t="s">
        <v>82</v>
      </c>
      <c r="AV339" s="14" t="s">
        <v>82</v>
      </c>
      <c r="AW339" s="14" t="s">
        <v>33</v>
      </c>
      <c r="AX339" s="14" t="s">
        <v>72</v>
      </c>
      <c r="AY339" s="251" t="s">
        <v>130</v>
      </c>
    </row>
    <row r="340" s="15" customFormat="1">
      <c r="A340" s="15"/>
      <c r="B340" s="252"/>
      <c r="C340" s="253"/>
      <c r="D340" s="232" t="s">
        <v>208</v>
      </c>
      <c r="E340" s="254" t="s">
        <v>19</v>
      </c>
      <c r="F340" s="255" t="s">
        <v>212</v>
      </c>
      <c r="G340" s="253"/>
      <c r="H340" s="256">
        <v>718.42499999999995</v>
      </c>
      <c r="I340" s="257"/>
      <c r="J340" s="253"/>
      <c r="K340" s="253"/>
      <c r="L340" s="258"/>
      <c r="M340" s="259"/>
      <c r="N340" s="260"/>
      <c r="O340" s="260"/>
      <c r="P340" s="260"/>
      <c r="Q340" s="260"/>
      <c r="R340" s="260"/>
      <c r="S340" s="260"/>
      <c r="T340" s="261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2" t="s">
        <v>208</v>
      </c>
      <c r="AU340" s="262" t="s">
        <v>82</v>
      </c>
      <c r="AV340" s="15" t="s">
        <v>144</v>
      </c>
      <c r="AW340" s="15" t="s">
        <v>33</v>
      </c>
      <c r="AX340" s="15" t="s">
        <v>80</v>
      </c>
      <c r="AY340" s="262" t="s">
        <v>130</v>
      </c>
    </row>
    <row r="341" s="2" customFormat="1" ht="24.15" customHeight="1">
      <c r="A341" s="41"/>
      <c r="B341" s="42"/>
      <c r="C341" s="199" t="s">
        <v>503</v>
      </c>
      <c r="D341" s="199" t="s">
        <v>131</v>
      </c>
      <c r="E341" s="200" t="s">
        <v>467</v>
      </c>
      <c r="F341" s="201" t="s">
        <v>468</v>
      </c>
      <c r="G341" s="202" t="s">
        <v>199</v>
      </c>
      <c r="H341" s="203">
        <v>718.42499999999995</v>
      </c>
      <c r="I341" s="204"/>
      <c r="J341" s="205">
        <f>ROUND(I341*H341,2)</f>
        <v>0</v>
      </c>
      <c r="K341" s="201" t="s">
        <v>200</v>
      </c>
      <c r="L341" s="47"/>
      <c r="M341" s="206" t="s">
        <v>19</v>
      </c>
      <c r="N341" s="207" t="s">
        <v>43</v>
      </c>
      <c r="O341" s="87"/>
      <c r="P341" s="208">
        <f>O341*H341</f>
        <v>0</v>
      </c>
      <c r="Q341" s="208">
        <v>0</v>
      </c>
      <c r="R341" s="208">
        <f>Q341*H341</f>
        <v>0</v>
      </c>
      <c r="S341" s="208">
        <v>0</v>
      </c>
      <c r="T341" s="209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0" t="s">
        <v>285</v>
      </c>
      <c r="AT341" s="210" t="s">
        <v>131</v>
      </c>
      <c r="AU341" s="210" t="s">
        <v>82</v>
      </c>
      <c r="AY341" s="20" t="s">
        <v>130</v>
      </c>
      <c r="BE341" s="211">
        <f>IF(N341="základní",J341,0)</f>
        <v>0</v>
      </c>
      <c r="BF341" s="211">
        <f>IF(N341="snížená",J341,0)</f>
        <v>0</v>
      </c>
      <c r="BG341" s="211">
        <f>IF(N341="zákl. přenesená",J341,0)</f>
        <v>0</v>
      </c>
      <c r="BH341" s="211">
        <f>IF(N341="sníž. přenesená",J341,0)</f>
        <v>0</v>
      </c>
      <c r="BI341" s="211">
        <f>IF(N341="nulová",J341,0)</f>
        <v>0</v>
      </c>
      <c r="BJ341" s="20" t="s">
        <v>80</v>
      </c>
      <c r="BK341" s="211">
        <f>ROUND(I341*H341,2)</f>
        <v>0</v>
      </c>
      <c r="BL341" s="20" t="s">
        <v>285</v>
      </c>
      <c r="BM341" s="210" t="s">
        <v>1409</v>
      </c>
    </row>
    <row r="342" s="2" customFormat="1">
      <c r="A342" s="41"/>
      <c r="B342" s="42"/>
      <c r="C342" s="43"/>
      <c r="D342" s="225" t="s">
        <v>202</v>
      </c>
      <c r="E342" s="43"/>
      <c r="F342" s="226" t="s">
        <v>470</v>
      </c>
      <c r="G342" s="43"/>
      <c r="H342" s="43"/>
      <c r="I342" s="227"/>
      <c r="J342" s="43"/>
      <c r="K342" s="43"/>
      <c r="L342" s="47"/>
      <c r="M342" s="228"/>
      <c r="N342" s="229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202</v>
      </c>
      <c r="AU342" s="20" t="s">
        <v>82</v>
      </c>
    </row>
    <row r="343" s="2" customFormat="1" ht="16.5" customHeight="1">
      <c r="A343" s="41"/>
      <c r="B343" s="42"/>
      <c r="C343" s="263" t="s">
        <v>507</v>
      </c>
      <c r="D343" s="263" t="s">
        <v>213</v>
      </c>
      <c r="E343" s="264" t="s">
        <v>472</v>
      </c>
      <c r="F343" s="265" t="s">
        <v>473</v>
      </c>
      <c r="G343" s="266" t="s">
        <v>199</v>
      </c>
      <c r="H343" s="267">
        <v>1508.694</v>
      </c>
      <c r="I343" s="268"/>
      <c r="J343" s="269">
        <f>ROUND(I343*H343,2)</f>
        <v>0</v>
      </c>
      <c r="K343" s="265" t="s">
        <v>200</v>
      </c>
      <c r="L343" s="270"/>
      <c r="M343" s="271" t="s">
        <v>19</v>
      </c>
      <c r="N343" s="272" t="s">
        <v>43</v>
      </c>
      <c r="O343" s="87"/>
      <c r="P343" s="208">
        <f>O343*H343</f>
        <v>0</v>
      </c>
      <c r="Q343" s="208">
        <v>0.0015</v>
      </c>
      <c r="R343" s="208">
        <f>Q343*H343</f>
        <v>2.2630409999999999</v>
      </c>
      <c r="S343" s="208">
        <v>0</v>
      </c>
      <c r="T343" s="209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0" t="s">
        <v>306</v>
      </c>
      <c r="AT343" s="210" t="s">
        <v>213</v>
      </c>
      <c r="AU343" s="210" t="s">
        <v>82</v>
      </c>
      <c r="AY343" s="20" t="s">
        <v>130</v>
      </c>
      <c r="BE343" s="211">
        <f>IF(N343="základní",J343,0)</f>
        <v>0</v>
      </c>
      <c r="BF343" s="211">
        <f>IF(N343="snížená",J343,0)</f>
        <v>0</v>
      </c>
      <c r="BG343" s="211">
        <f>IF(N343="zákl. přenesená",J343,0)</f>
        <v>0</v>
      </c>
      <c r="BH343" s="211">
        <f>IF(N343="sníž. přenesená",J343,0)</f>
        <v>0</v>
      </c>
      <c r="BI343" s="211">
        <f>IF(N343="nulová",J343,0)</f>
        <v>0</v>
      </c>
      <c r="BJ343" s="20" t="s">
        <v>80</v>
      </c>
      <c r="BK343" s="211">
        <f>ROUND(I343*H343,2)</f>
        <v>0</v>
      </c>
      <c r="BL343" s="20" t="s">
        <v>285</v>
      </c>
      <c r="BM343" s="210" t="s">
        <v>1410</v>
      </c>
    </row>
    <row r="344" s="13" customFormat="1">
      <c r="A344" s="13"/>
      <c r="B344" s="230"/>
      <c r="C344" s="231"/>
      <c r="D344" s="232" t="s">
        <v>208</v>
      </c>
      <c r="E344" s="233" t="s">
        <v>19</v>
      </c>
      <c r="F344" s="234" t="s">
        <v>217</v>
      </c>
      <c r="G344" s="231"/>
      <c r="H344" s="233" t="s">
        <v>19</v>
      </c>
      <c r="I344" s="235"/>
      <c r="J344" s="231"/>
      <c r="K344" s="231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208</v>
      </c>
      <c r="AU344" s="240" t="s">
        <v>82</v>
      </c>
      <c r="AV344" s="13" t="s">
        <v>80</v>
      </c>
      <c r="AW344" s="13" t="s">
        <v>33</v>
      </c>
      <c r="AX344" s="13" t="s">
        <v>72</v>
      </c>
      <c r="AY344" s="240" t="s">
        <v>130</v>
      </c>
    </row>
    <row r="345" s="13" customFormat="1">
      <c r="A345" s="13"/>
      <c r="B345" s="230"/>
      <c r="C345" s="231"/>
      <c r="D345" s="232" t="s">
        <v>208</v>
      </c>
      <c r="E345" s="233" t="s">
        <v>19</v>
      </c>
      <c r="F345" s="234" t="s">
        <v>475</v>
      </c>
      <c r="G345" s="231"/>
      <c r="H345" s="233" t="s">
        <v>19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0" t="s">
        <v>208</v>
      </c>
      <c r="AU345" s="240" t="s">
        <v>82</v>
      </c>
      <c r="AV345" s="13" t="s">
        <v>80</v>
      </c>
      <c r="AW345" s="13" t="s">
        <v>33</v>
      </c>
      <c r="AX345" s="13" t="s">
        <v>72</v>
      </c>
      <c r="AY345" s="240" t="s">
        <v>130</v>
      </c>
    </row>
    <row r="346" s="13" customFormat="1">
      <c r="A346" s="13"/>
      <c r="B346" s="230"/>
      <c r="C346" s="231"/>
      <c r="D346" s="232" t="s">
        <v>208</v>
      </c>
      <c r="E346" s="233" t="s">
        <v>19</v>
      </c>
      <c r="F346" s="234" t="s">
        <v>294</v>
      </c>
      <c r="G346" s="231"/>
      <c r="H346" s="233" t="s">
        <v>19</v>
      </c>
      <c r="I346" s="235"/>
      <c r="J346" s="231"/>
      <c r="K346" s="231"/>
      <c r="L346" s="236"/>
      <c r="M346" s="237"/>
      <c r="N346" s="238"/>
      <c r="O346" s="238"/>
      <c r="P346" s="238"/>
      <c r="Q346" s="238"/>
      <c r="R346" s="238"/>
      <c r="S346" s="238"/>
      <c r="T346" s="23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0" t="s">
        <v>208</v>
      </c>
      <c r="AU346" s="240" t="s">
        <v>82</v>
      </c>
      <c r="AV346" s="13" t="s">
        <v>80</v>
      </c>
      <c r="AW346" s="13" t="s">
        <v>33</v>
      </c>
      <c r="AX346" s="13" t="s">
        <v>72</v>
      </c>
      <c r="AY346" s="240" t="s">
        <v>130</v>
      </c>
    </row>
    <row r="347" s="14" customFormat="1">
      <c r="A347" s="14"/>
      <c r="B347" s="241"/>
      <c r="C347" s="242"/>
      <c r="D347" s="232" t="s">
        <v>208</v>
      </c>
      <c r="E347" s="243" t="s">
        <v>19</v>
      </c>
      <c r="F347" s="244" t="s">
        <v>1411</v>
      </c>
      <c r="G347" s="242"/>
      <c r="H347" s="245">
        <v>1436.8510000000001</v>
      </c>
      <c r="I347" s="246"/>
      <c r="J347" s="242"/>
      <c r="K347" s="242"/>
      <c r="L347" s="247"/>
      <c r="M347" s="248"/>
      <c r="N347" s="249"/>
      <c r="O347" s="249"/>
      <c r="P347" s="249"/>
      <c r="Q347" s="249"/>
      <c r="R347" s="249"/>
      <c r="S347" s="249"/>
      <c r="T347" s="25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1" t="s">
        <v>208</v>
      </c>
      <c r="AU347" s="251" t="s">
        <v>82</v>
      </c>
      <c r="AV347" s="14" t="s">
        <v>82</v>
      </c>
      <c r="AW347" s="14" t="s">
        <v>33</v>
      </c>
      <c r="AX347" s="14" t="s">
        <v>72</v>
      </c>
      <c r="AY347" s="251" t="s">
        <v>130</v>
      </c>
    </row>
    <row r="348" s="15" customFormat="1">
      <c r="A348" s="15"/>
      <c r="B348" s="252"/>
      <c r="C348" s="253"/>
      <c r="D348" s="232" t="s">
        <v>208</v>
      </c>
      <c r="E348" s="254" t="s">
        <v>19</v>
      </c>
      <c r="F348" s="255" t="s">
        <v>212</v>
      </c>
      <c r="G348" s="253"/>
      <c r="H348" s="256">
        <v>1436.8510000000001</v>
      </c>
      <c r="I348" s="257"/>
      <c r="J348" s="253"/>
      <c r="K348" s="253"/>
      <c r="L348" s="258"/>
      <c r="M348" s="259"/>
      <c r="N348" s="260"/>
      <c r="O348" s="260"/>
      <c r="P348" s="260"/>
      <c r="Q348" s="260"/>
      <c r="R348" s="260"/>
      <c r="S348" s="260"/>
      <c r="T348" s="261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2" t="s">
        <v>208</v>
      </c>
      <c r="AU348" s="262" t="s">
        <v>82</v>
      </c>
      <c r="AV348" s="15" t="s">
        <v>144</v>
      </c>
      <c r="AW348" s="15" t="s">
        <v>33</v>
      </c>
      <c r="AX348" s="15" t="s">
        <v>80</v>
      </c>
      <c r="AY348" s="262" t="s">
        <v>130</v>
      </c>
    </row>
    <row r="349" s="14" customFormat="1">
      <c r="A349" s="14"/>
      <c r="B349" s="241"/>
      <c r="C349" s="242"/>
      <c r="D349" s="232" t="s">
        <v>208</v>
      </c>
      <c r="E349" s="242"/>
      <c r="F349" s="244" t="s">
        <v>1412</v>
      </c>
      <c r="G349" s="242"/>
      <c r="H349" s="245">
        <v>1508.694</v>
      </c>
      <c r="I349" s="246"/>
      <c r="J349" s="242"/>
      <c r="K349" s="242"/>
      <c r="L349" s="247"/>
      <c r="M349" s="248"/>
      <c r="N349" s="249"/>
      <c r="O349" s="249"/>
      <c r="P349" s="249"/>
      <c r="Q349" s="249"/>
      <c r="R349" s="249"/>
      <c r="S349" s="249"/>
      <c r="T349" s="25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1" t="s">
        <v>208</v>
      </c>
      <c r="AU349" s="251" t="s">
        <v>82</v>
      </c>
      <c r="AV349" s="14" t="s">
        <v>82</v>
      </c>
      <c r="AW349" s="14" t="s">
        <v>4</v>
      </c>
      <c r="AX349" s="14" t="s">
        <v>80</v>
      </c>
      <c r="AY349" s="251" t="s">
        <v>130</v>
      </c>
    </row>
    <row r="350" s="2" customFormat="1" ht="24.15" customHeight="1">
      <c r="A350" s="41"/>
      <c r="B350" s="42"/>
      <c r="C350" s="199" t="s">
        <v>512</v>
      </c>
      <c r="D350" s="199" t="s">
        <v>131</v>
      </c>
      <c r="E350" s="200" t="s">
        <v>479</v>
      </c>
      <c r="F350" s="201" t="s">
        <v>480</v>
      </c>
      <c r="G350" s="202" t="s">
        <v>199</v>
      </c>
      <c r="H350" s="203">
        <v>718.42499999999995</v>
      </c>
      <c r="I350" s="204"/>
      <c r="J350" s="205">
        <f>ROUND(I350*H350,2)</f>
        <v>0</v>
      </c>
      <c r="K350" s="201" t="s">
        <v>200</v>
      </c>
      <c r="L350" s="47"/>
      <c r="M350" s="206" t="s">
        <v>19</v>
      </c>
      <c r="N350" s="207" t="s">
        <v>43</v>
      </c>
      <c r="O350" s="87"/>
      <c r="P350" s="208">
        <f>O350*H350</f>
        <v>0</v>
      </c>
      <c r="Q350" s="208">
        <v>3.0000000000000001E-05</v>
      </c>
      <c r="R350" s="208">
        <f>Q350*H350</f>
        <v>0.021552749999999999</v>
      </c>
      <c r="S350" s="208">
        <v>0</v>
      </c>
      <c r="T350" s="209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0" t="s">
        <v>285</v>
      </c>
      <c r="AT350" s="210" t="s">
        <v>131</v>
      </c>
      <c r="AU350" s="210" t="s">
        <v>82</v>
      </c>
      <c r="AY350" s="20" t="s">
        <v>130</v>
      </c>
      <c r="BE350" s="211">
        <f>IF(N350="základní",J350,0)</f>
        <v>0</v>
      </c>
      <c r="BF350" s="211">
        <f>IF(N350="snížená",J350,0)</f>
        <v>0</v>
      </c>
      <c r="BG350" s="211">
        <f>IF(N350="zákl. přenesená",J350,0)</f>
        <v>0</v>
      </c>
      <c r="BH350" s="211">
        <f>IF(N350="sníž. přenesená",J350,0)</f>
        <v>0</v>
      </c>
      <c r="BI350" s="211">
        <f>IF(N350="nulová",J350,0)</f>
        <v>0</v>
      </c>
      <c r="BJ350" s="20" t="s">
        <v>80</v>
      </c>
      <c r="BK350" s="211">
        <f>ROUND(I350*H350,2)</f>
        <v>0</v>
      </c>
      <c r="BL350" s="20" t="s">
        <v>285</v>
      </c>
      <c r="BM350" s="210" t="s">
        <v>1413</v>
      </c>
    </row>
    <row r="351" s="2" customFormat="1">
      <c r="A351" s="41"/>
      <c r="B351" s="42"/>
      <c r="C351" s="43"/>
      <c r="D351" s="225" t="s">
        <v>202</v>
      </c>
      <c r="E351" s="43"/>
      <c r="F351" s="226" t="s">
        <v>482</v>
      </c>
      <c r="G351" s="43"/>
      <c r="H351" s="43"/>
      <c r="I351" s="227"/>
      <c r="J351" s="43"/>
      <c r="K351" s="43"/>
      <c r="L351" s="47"/>
      <c r="M351" s="228"/>
      <c r="N351" s="229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202</v>
      </c>
      <c r="AU351" s="20" t="s">
        <v>82</v>
      </c>
    </row>
    <row r="352" s="2" customFormat="1" ht="16.5" customHeight="1">
      <c r="A352" s="41"/>
      <c r="B352" s="42"/>
      <c r="C352" s="199" t="s">
        <v>519</v>
      </c>
      <c r="D352" s="199" t="s">
        <v>131</v>
      </c>
      <c r="E352" s="200" t="s">
        <v>484</v>
      </c>
      <c r="F352" s="201" t="s">
        <v>485</v>
      </c>
      <c r="G352" s="202" t="s">
        <v>199</v>
      </c>
      <c r="H352" s="203">
        <v>6.0999999999999996</v>
      </c>
      <c r="I352" s="204"/>
      <c r="J352" s="205">
        <f>ROUND(I352*H352,2)</f>
        <v>0</v>
      </c>
      <c r="K352" s="201" t="s">
        <v>200</v>
      </c>
      <c r="L352" s="47"/>
      <c r="M352" s="206" t="s">
        <v>19</v>
      </c>
      <c r="N352" s="207" t="s">
        <v>43</v>
      </c>
      <c r="O352" s="87"/>
      <c r="P352" s="208">
        <f>O352*H352</f>
        <v>0</v>
      </c>
      <c r="Q352" s="208">
        <v>0.00058</v>
      </c>
      <c r="R352" s="208">
        <f>Q352*H352</f>
        <v>0.0035379999999999999</v>
      </c>
      <c r="S352" s="208">
        <v>0</v>
      </c>
      <c r="T352" s="209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0" t="s">
        <v>285</v>
      </c>
      <c r="AT352" s="210" t="s">
        <v>131</v>
      </c>
      <c r="AU352" s="210" t="s">
        <v>82</v>
      </c>
      <c r="AY352" s="20" t="s">
        <v>130</v>
      </c>
      <c r="BE352" s="211">
        <f>IF(N352="základní",J352,0)</f>
        <v>0</v>
      </c>
      <c r="BF352" s="211">
        <f>IF(N352="snížená",J352,0)</f>
        <v>0</v>
      </c>
      <c r="BG352" s="211">
        <f>IF(N352="zákl. přenesená",J352,0)</f>
        <v>0</v>
      </c>
      <c r="BH352" s="211">
        <f>IF(N352="sníž. přenesená",J352,0)</f>
        <v>0</v>
      </c>
      <c r="BI352" s="211">
        <f>IF(N352="nulová",J352,0)</f>
        <v>0</v>
      </c>
      <c r="BJ352" s="20" t="s">
        <v>80</v>
      </c>
      <c r="BK352" s="211">
        <f>ROUND(I352*H352,2)</f>
        <v>0</v>
      </c>
      <c r="BL352" s="20" t="s">
        <v>285</v>
      </c>
      <c r="BM352" s="210" t="s">
        <v>1414</v>
      </c>
    </row>
    <row r="353" s="2" customFormat="1">
      <c r="A353" s="41"/>
      <c r="B353" s="42"/>
      <c r="C353" s="43"/>
      <c r="D353" s="225" t="s">
        <v>202</v>
      </c>
      <c r="E353" s="43"/>
      <c r="F353" s="226" t="s">
        <v>487</v>
      </c>
      <c r="G353" s="43"/>
      <c r="H353" s="43"/>
      <c r="I353" s="227"/>
      <c r="J353" s="43"/>
      <c r="K353" s="43"/>
      <c r="L353" s="47"/>
      <c r="M353" s="228"/>
      <c r="N353" s="229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202</v>
      </c>
      <c r="AU353" s="20" t="s">
        <v>82</v>
      </c>
    </row>
    <row r="354" s="13" customFormat="1">
      <c r="A354" s="13"/>
      <c r="B354" s="230"/>
      <c r="C354" s="231"/>
      <c r="D354" s="232" t="s">
        <v>208</v>
      </c>
      <c r="E354" s="233" t="s">
        <v>19</v>
      </c>
      <c r="F354" s="234" t="s">
        <v>209</v>
      </c>
      <c r="G354" s="231"/>
      <c r="H354" s="233" t="s">
        <v>19</v>
      </c>
      <c r="I354" s="235"/>
      <c r="J354" s="231"/>
      <c r="K354" s="231"/>
      <c r="L354" s="236"/>
      <c r="M354" s="237"/>
      <c r="N354" s="238"/>
      <c r="O354" s="238"/>
      <c r="P354" s="238"/>
      <c r="Q354" s="238"/>
      <c r="R354" s="238"/>
      <c r="S354" s="238"/>
      <c r="T354" s="23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0" t="s">
        <v>208</v>
      </c>
      <c r="AU354" s="240" t="s">
        <v>82</v>
      </c>
      <c r="AV354" s="13" t="s">
        <v>80</v>
      </c>
      <c r="AW354" s="13" t="s">
        <v>33</v>
      </c>
      <c r="AX354" s="13" t="s">
        <v>72</v>
      </c>
      <c r="AY354" s="240" t="s">
        <v>130</v>
      </c>
    </row>
    <row r="355" s="13" customFormat="1">
      <c r="A355" s="13"/>
      <c r="B355" s="230"/>
      <c r="C355" s="231"/>
      <c r="D355" s="232" t="s">
        <v>208</v>
      </c>
      <c r="E355" s="233" t="s">
        <v>19</v>
      </c>
      <c r="F355" s="234" t="s">
        <v>294</v>
      </c>
      <c r="G355" s="231"/>
      <c r="H355" s="233" t="s">
        <v>19</v>
      </c>
      <c r="I355" s="235"/>
      <c r="J355" s="231"/>
      <c r="K355" s="231"/>
      <c r="L355" s="236"/>
      <c r="M355" s="237"/>
      <c r="N355" s="238"/>
      <c r="O355" s="238"/>
      <c r="P355" s="238"/>
      <c r="Q355" s="238"/>
      <c r="R355" s="238"/>
      <c r="S355" s="238"/>
      <c r="T355" s="23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0" t="s">
        <v>208</v>
      </c>
      <c r="AU355" s="240" t="s">
        <v>82</v>
      </c>
      <c r="AV355" s="13" t="s">
        <v>80</v>
      </c>
      <c r="AW355" s="13" t="s">
        <v>33</v>
      </c>
      <c r="AX355" s="13" t="s">
        <v>72</v>
      </c>
      <c r="AY355" s="240" t="s">
        <v>130</v>
      </c>
    </row>
    <row r="356" s="14" customFormat="1">
      <c r="A356" s="14"/>
      <c r="B356" s="241"/>
      <c r="C356" s="242"/>
      <c r="D356" s="232" t="s">
        <v>208</v>
      </c>
      <c r="E356" s="243" t="s">
        <v>19</v>
      </c>
      <c r="F356" s="244" t="s">
        <v>1415</v>
      </c>
      <c r="G356" s="242"/>
      <c r="H356" s="245">
        <v>6.0999999999999996</v>
      </c>
      <c r="I356" s="246"/>
      <c r="J356" s="242"/>
      <c r="K356" s="242"/>
      <c r="L356" s="247"/>
      <c r="M356" s="248"/>
      <c r="N356" s="249"/>
      <c r="O356" s="249"/>
      <c r="P356" s="249"/>
      <c r="Q356" s="249"/>
      <c r="R356" s="249"/>
      <c r="S356" s="249"/>
      <c r="T356" s="25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1" t="s">
        <v>208</v>
      </c>
      <c r="AU356" s="251" t="s">
        <v>82</v>
      </c>
      <c r="AV356" s="14" t="s">
        <v>82</v>
      </c>
      <c r="AW356" s="14" t="s">
        <v>33</v>
      </c>
      <c r="AX356" s="14" t="s">
        <v>72</v>
      </c>
      <c r="AY356" s="251" t="s">
        <v>130</v>
      </c>
    </row>
    <row r="357" s="15" customFormat="1">
      <c r="A357" s="15"/>
      <c r="B357" s="252"/>
      <c r="C357" s="253"/>
      <c r="D357" s="232" t="s">
        <v>208</v>
      </c>
      <c r="E357" s="254" t="s">
        <v>19</v>
      </c>
      <c r="F357" s="255" t="s">
        <v>212</v>
      </c>
      <c r="G357" s="253"/>
      <c r="H357" s="256">
        <v>6.0999999999999996</v>
      </c>
      <c r="I357" s="257"/>
      <c r="J357" s="253"/>
      <c r="K357" s="253"/>
      <c r="L357" s="258"/>
      <c r="M357" s="259"/>
      <c r="N357" s="260"/>
      <c r="O357" s="260"/>
      <c r="P357" s="260"/>
      <c r="Q357" s="260"/>
      <c r="R357" s="260"/>
      <c r="S357" s="260"/>
      <c r="T357" s="261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2" t="s">
        <v>208</v>
      </c>
      <c r="AU357" s="262" t="s">
        <v>82</v>
      </c>
      <c r="AV357" s="15" t="s">
        <v>144</v>
      </c>
      <c r="AW357" s="15" t="s">
        <v>33</v>
      </c>
      <c r="AX357" s="15" t="s">
        <v>80</v>
      </c>
      <c r="AY357" s="262" t="s">
        <v>130</v>
      </c>
    </row>
    <row r="358" s="2" customFormat="1" ht="16.5" customHeight="1">
      <c r="A358" s="41"/>
      <c r="B358" s="42"/>
      <c r="C358" s="263" t="s">
        <v>524</v>
      </c>
      <c r="D358" s="263" t="s">
        <v>213</v>
      </c>
      <c r="E358" s="264" t="s">
        <v>490</v>
      </c>
      <c r="F358" s="265" t="s">
        <v>491</v>
      </c>
      <c r="G358" s="266" t="s">
        <v>492</v>
      </c>
      <c r="H358" s="267">
        <v>0.64100000000000001</v>
      </c>
      <c r="I358" s="268"/>
      <c r="J358" s="269">
        <f>ROUND(I358*H358,2)</f>
        <v>0</v>
      </c>
      <c r="K358" s="265" t="s">
        <v>200</v>
      </c>
      <c r="L358" s="270"/>
      <c r="M358" s="271" t="s">
        <v>19</v>
      </c>
      <c r="N358" s="272" t="s">
        <v>43</v>
      </c>
      <c r="O358" s="87"/>
      <c r="P358" s="208">
        <f>O358*H358</f>
        <v>0</v>
      </c>
      <c r="Q358" s="208">
        <v>0.025000000000000001</v>
      </c>
      <c r="R358" s="208">
        <f>Q358*H358</f>
        <v>0.016025000000000001</v>
      </c>
      <c r="S358" s="208">
        <v>0</v>
      </c>
      <c r="T358" s="209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0" t="s">
        <v>306</v>
      </c>
      <c r="AT358" s="210" t="s">
        <v>213</v>
      </c>
      <c r="AU358" s="210" t="s">
        <v>82</v>
      </c>
      <c r="AY358" s="20" t="s">
        <v>130</v>
      </c>
      <c r="BE358" s="211">
        <f>IF(N358="základní",J358,0)</f>
        <v>0</v>
      </c>
      <c r="BF358" s="211">
        <f>IF(N358="snížená",J358,0)</f>
        <v>0</v>
      </c>
      <c r="BG358" s="211">
        <f>IF(N358="zákl. přenesená",J358,0)</f>
        <v>0</v>
      </c>
      <c r="BH358" s="211">
        <f>IF(N358="sníž. přenesená",J358,0)</f>
        <v>0</v>
      </c>
      <c r="BI358" s="211">
        <f>IF(N358="nulová",J358,0)</f>
        <v>0</v>
      </c>
      <c r="BJ358" s="20" t="s">
        <v>80</v>
      </c>
      <c r="BK358" s="211">
        <f>ROUND(I358*H358,2)</f>
        <v>0</v>
      </c>
      <c r="BL358" s="20" t="s">
        <v>285</v>
      </c>
      <c r="BM358" s="210" t="s">
        <v>1416</v>
      </c>
    </row>
    <row r="359" s="13" customFormat="1">
      <c r="A359" s="13"/>
      <c r="B359" s="230"/>
      <c r="C359" s="231"/>
      <c r="D359" s="232" t="s">
        <v>208</v>
      </c>
      <c r="E359" s="233" t="s">
        <v>19</v>
      </c>
      <c r="F359" s="234" t="s">
        <v>217</v>
      </c>
      <c r="G359" s="231"/>
      <c r="H359" s="233" t="s">
        <v>19</v>
      </c>
      <c r="I359" s="235"/>
      <c r="J359" s="231"/>
      <c r="K359" s="231"/>
      <c r="L359" s="236"/>
      <c r="M359" s="237"/>
      <c r="N359" s="238"/>
      <c r="O359" s="238"/>
      <c r="P359" s="238"/>
      <c r="Q359" s="238"/>
      <c r="R359" s="238"/>
      <c r="S359" s="238"/>
      <c r="T359" s="23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0" t="s">
        <v>208</v>
      </c>
      <c r="AU359" s="240" t="s">
        <v>82</v>
      </c>
      <c r="AV359" s="13" t="s">
        <v>80</v>
      </c>
      <c r="AW359" s="13" t="s">
        <v>33</v>
      </c>
      <c r="AX359" s="13" t="s">
        <v>72</v>
      </c>
      <c r="AY359" s="240" t="s">
        <v>130</v>
      </c>
    </row>
    <row r="360" s="13" customFormat="1">
      <c r="A360" s="13"/>
      <c r="B360" s="230"/>
      <c r="C360" s="231"/>
      <c r="D360" s="232" t="s">
        <v>208</v>
      </c>
      <c r="E360" s="233" t="s">
        <v>19</v>
      </c>
      <c r="F360" s="234" t="s">
        <v>209</v>
      </c>
      <c r="G360" s="231"/>
      <c r="H360" s="233" t="s">
        <v>19</v>
      </c>
      <c r="I360" s="235"/>
      <c r="J360" s="231"/>
      <c r="K360" s="231"/>
      <c r="L360" s="236"/>
      <c r="M360" s="237"/>
      <c r="N360" s="238"/>
      <c r="O360" s="238"/>
      <c r="P360" s="238"/>
      <c r="Q360" s="238"/>
      <c r="R360" s="238"/>
      <c r="S360" s="238"/>
      <c r="T360" s="23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0" t="s">
        <v>208</v>
      </c>
      <c r="AU360" s="240" t="s">
        <v>82</v>
      </c>
      <c r="AV360" s="13" t="s">
        <v>80</v>
      </c>
      <c r="AW360" s="13" t="s">
        <v>33</v>
      </c>
      <c r="AX360" s="13" t="s">
        <v>72</v>
      </c>
      <c r="AY360" s="240" t="s">
        <v>130</v>
      </c>
    </row>
    <row r="361" s="13" customFormat="1">
      <c r="A361" s="13"/>
      <c r="B361" s="230"/>
      <c r="C361" s="231"/>
      <c r="D361" s="232" t="s">
        <v>208</v>
      </c>
      <c r="E361" s="233" t="s">
        <v>19</v>
      </c>
      <c r="F361" s="234" t="s">
        <v>294</v>
      </c>
      <c r="G361" s="231"/>
      <c r="H361" s="233" t="s">
        <v>19</v>
      </c>
      <c r="I361" s="235"/>
      <c r="J361" s="231"/>
      <c r="K361" s="231"/>
      <c r="L361" s="236"/>
      <c r="M361" s="237"/>
      <c r="N361" s="238"/>
      <c r="O361" s="238"/>
      <c r="P361" s="238"/>
      <c r="Q361" s="238"/>
      <c r="R361" s="238"/>
      <c r="S361" s="238"/>
      <c r="T361" s="239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0" t="s">
        <v>208</v>
      </c>
      <c r="AU361" s="240" t="s">
        <v>82</v>
      </c>
      <c r="AV361" s="13" t="s">
        <v>80</v>
      </c>
      <c r="AW361" s="13" t="s">
        <v>33</v>
      </c>
      <c r="AX361" s="13" t="s">
        <v>72</v>
      </c>
      <c r="AY361" s="240" t="s">
        <v>130</v>
      </c>
    </row>
    <row r="362" s="14" customFormat="1">
      <c r="A362" s="14"/>
      <c r="B362" s="241"/>
      <c r="C362" s="242"/>
      <c r="D362" s="232" t="s">
        <v>208</v>
      </c>
      <c r="E362" s="243" t="s">
        <v>19</v>
      </c>
      <c r="F362" s="244" t="s">
        <v>1417</v>
      </c>
      <c r="G362" s="242"/>
      <c r="H362" s="245">
        <v>0.60999999999999999</v>
      </c>
      <c r="I362" s="246"/>
      <c r="J362" s="242"/>
      <c r="K362" s="242"/>
      <c r="L362" s="247"/>
      <c r="M362" s="248"/>
      <c r="N362" s="249"/>
      <c r="O362" s="249"/>
      <c r="P362" s="249"/>
      <c r="Q362" s="249"/>
      <c r="R362" s="249"/>
      <c r="S362" s="249"/>
      <c r="T362" s="25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1" t="s">
        <v>208</v>
      </c>
      <c r="AU362" s="251" t="s">
        <v>82</v>
      </c>
      <c r="AV362" s="14" t="s">
        <v>82</v>
      </c>
      <c r="AW362" s="14" t="s">
        <v>33</v>
      </c>
      <c r="AX362" s="14" t="s">
        <v>72</v>
      </c>
      <c r="AY362" s="251" t="s">
        <v>130</v>
      </c>
    </row>
    <row r="363" s="15" customFormat="1">
      <c r="A363" s="15"/>
      <c r="B363" s="252"/>
      <c r="C363" s="253"/>
      <c r="D363" s="232" t="s">
        <v>208</v>
      </c>
      <c r="E363" s="254" t="s">
        <v>19</v>
      </c>
      <c r="F363" s="255" t="s">
        <v>212</v>
      </c>
      <c r="G363" s="253"/>
      <c r="H363" s="256">
        <v>0.60999999999999999</v>
      </c>
      <c r="I363" s="257"/>
      <c r="J363" s="253"/>
      <c r="K363" s="253"/>
      <c r="L363" s="258"/>
      <c r="M363" s="259"/>
      <c r="N363" s="260"/>
      <c r="O363" s="260"/>
      <c r="P363" s="260"/>
      <c r="Q363" s="260"/>
      <c r="R363" s="260"/>
      <c r="S363" s="260"/>
      <c r="T363" s="261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2" t="s">
        <v>208</v>
      </c>
      <c r="AU363" s="262" t="s">
        <v>82</v>
      </c>
      <c r="AV363" s="15" t="s">
        <v>144</v>
      </c>
      <c r="AW363" s="15" t="s">
        <v>33</v>
      </c>
      <c r="AX363" s="15" t="s">
        <v>80</v>
      </c>
      <c r="AY363" s="262" t="s">
        <v>130</v>
      </c>
    </row>
    <row r="364" s="14" customFormat="1">
      <c r="A364" s="14"/>
      <c r="B364" s="241"/>
      <c r="C364" s="242"/>
      <c r="D364" s="232" t="s">
        <v>208</v>
      </c>
      <c r="E364" s="242"/>
      <c r="F364" s="244" t="s">
        <v>1418</v>
      </c>
      <c r="G364" s="242"/>
      <c r="H364" s="245">
        <v>0.64100000000000001</v>
      </c>
      <c r="I364" s="246"/>
      <c r="J364" s="242"/>
      <c r="K364" s="242"/>
      <c r="L364" s="247"/>
      <c r="M364" s="248"/>
      <c r="N364" s="249"/>
      <c r="O364" s="249"/>
      <c r="P364" s="249"/>
      <c r="Q364" s="249"/>
      <c r="R364" s="249"/>
      <c r="S364" s="249"/>
      <c r="T364" s="250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1" t="s">
        <v>208</v>
      </c>
      <c r="AU364" s="251" t="s">
        <v>82</v>
      </c>
      <c r="AV364" s="14" t="s">
        <v>82</v>
      </c>
      <c r="AW364" s="14" t="s">
        <v>4</v>
      </c>
      <c r="AX364" s="14" t="s">
        <v>80</v>
      </c>
      <c r="AY364" s="251" t="s">
        <v>130</v>
      </c>
    </row>
    <row r="365" s="2" customFormat="1" ht="24.15" customHeight="1">
      <c r="A365" s="41"/>
      <c r="B365" s="42"/>
      <c r="C365" s="199" t="s">
        <v>531</v>
      </c>
      <c r="D365" s="199" t="s">
        <v>131</v>
      </c>
      <c r="E365" s="200" t="s">
        <v>1104</v>
      </c>
      <c r="F365" s="201" t="s">
        <v>1105</v>
      </c>
      <c r="G365" s="202" t="s">
        <v>328</v>
      </c>
      <c r="H365" s="203">
        <v>12.699999999999999</v>
      </c>
      <c r="I365" s="204"/>
      <c r="J365" s="205">
        <f>ROUND(I365*H365,2)</f>
        <v>0</v>
      </c>
      <c r="K365" s="201" t="s">
        <v>200</v>
      </c>
      <c r="L365" s="47"/>
      <c r="M365" s="206" t="s">
        <v>19</v>
      </c>
      <c r="N365" s="207" t="s">
        <v>43</v>
      </c>
      <c r="O365" s="87"/>
      <c r="P365" s="208">
        <f>O365*H365</f>
        <v>0</v>
      </c>
      <c r="Q365" s="208">
        <v>0.00010000000000000001</v>
      </c>
      <c r="R365" s="208">
        <f>Q365*H365</f>
        <v>0.0012700000000000001</v>
      </c>
      <c r="S365" s="208">
        <v>0</v>
      </c>
      <c r="T365" s="209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0" t="s">
        <v>285</v>
      </c>
      <c r="AT365" s="210" t="s">
        <v>131</v>
      </c>
      <c r="AU365" s="210" t="s">
        <v>82</v>
      </c>
      <c r="AY365" s="20" t="s">
        <v>130</v>
      </c>
      <c r="BE365" s="211">
        <f>IF(N365="základní",J365,0)</f>
        <v>0</v>
      </c>
      <c r="BF365" s="211">
        <f>IF(N365="snížená",J365,0)</f>
        <v>0</v>
      </c>
      <c r="BG365" s="211">
        <f>IF(N365="zákl. přenesená",J365,0)</f>
        <v>0</v>
      </c>
      <c r="BH365" s="211">
        <f>IF(N365="sníž. přenesená",J365,0)</f>
        <v>0</v>
      </c>
      <c r="BI365" s="211">
        <f>IF(N365="nulová",J365,0)</f>
        <v>0</v>
      </c>
      <c r="BJ365" s="20" t="s">
        <v>80</v>
      </c>
      <c r="BK365" s="211">
        <f>ROUND(I365*H365,2)</f>
        <v>0</v>
      </c>
      <c r="BL365" s="20" t="s">
        <v>285</v>
      </c>
      <c r="BM365" s="210" t="s">
        <v>1419</v>
      </c>
    </row>
    <row r="366" s="2" customFormat="1">
      <c r="A366" s="41"/>
      <c r="B366" s="42"/>
      <c r="C366" s="43"/>
      <c r="D366" s="225" t="s">
        <v>202</v>
      </c>
      <c r="E366" s="43"/>
      <c r="F366" s="226" t="s">
        <v>1107</v>
      </c>
      <c r="G366" s="43"/>
      <c r="H366" s="43"/>
      <c r="I366" s="227"/>
      <c r="J366" s="43"/>
      <c r="K366" s="43"/>
      <c r="L366" s="47"/>
      <c r="M366" s="228"/>
      <c r="N366" s="229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202</v>
      </c>
      <c r="AU366" s="20" t="s">
        <v>82</v>
      </c>
    </row>
    <row r="367" s="13" customFormat="1">
      <c r="A367" s="13"/>
      <c r="B367" s="230"/>
      <c r="C367" s="231"/>
      <c r="D367" s="232" t="s">
        <v>208</v>
      </c>
      <c r="E367" s="233" t="s">
        <v>19</v>
      </c>
      <c r="F367" s="234" t="s">
        <v>501</v>
      </c>
      <c r="G367" s="231"/>
      <c r="H367" s="233" t="s">
        <v>19</v>
      </c>
      <c r="I367" s="235"/>
      <c r="J367" s="231"/>
      <c r="K367" s="231"/>
      <c r="L367" s="236"/>
      <c r="M367" s="237"/>
      <c r="N367" s="238"/>
      <c r="O367" s="238"/>
      <c r="P367" s="238"/>
      <c r="Q367" s="238"/>
      <c r="R367" s="238"/>
      <c r="S367" s="238"/>
      <c r="T367" s="23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0" t="s">
        <v>208</v>
      </c>
      <c r="AU367" s="240" t="s">
        <v>82</v>
      </c>
      <c r="AV367" s="13" t="s">
        <v>80</v>
      </c>
      <c r="AW367" s="13" t="s">
        <v>33</v>
      </c>
      <c r="AX367" s="13" t="s">
        <v>72</v>
      </c>
      <c r="AY367" s="240" t="s">
        <v>130</v>
      </c>
    </row>
    <row r="368" s="13" customFormat="1">
      <c r="A368" s="13"/>
      <c r="B368" s="230"/>
      <c r="C368" s="231"/>
      <c r="D368" s="232" t="s">
        <v>208</v>
      </c>
      <c r="E368" s="233" t="s">
        <v>19</v>
      </c>
      <c r="F368" s="234" t="s">
        <v>294</v>
      </c>
      <c r="G368" s="231"/>
      <c r="H368" s="233" t="s">
        <v>19</v>
      </c>
      <c r="I368" s="235"/>
      <c r="J368" s="231"/>
      <c r="K368" s="231"/>
      <c r="L368" s="236"/>
      <c r="M368" s="237"/>
      <c r="N368" s="238"/>
      <c r="O368" s="238"/>
      <c r="P368" s="238"/>
      <c r="Q368" s="238"/>
      <c r="R368" s="238"/>
      <c r="S368" s="238"/>
      <c r="T368" s="23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0" t="s">
        <v>208</v>
      </c>
      <c r="AU368" s="240" t="s">
        <v>82</v>
      </c>
      <c r="AV368" s="13" t="s">
        <v>80</v>
      </c>
      <c r="AW368" s="13" t="s">
        <v>33</v>
      </c>
      <c r="AX368" s="13" t="s">
        <v>72</v>
      </c>
      <c r="AY368" s="240" t="s">
        <v>130</v>
      </c>
    </row>
    <row r="369" s="14" customFormat="1">
      <c r="A369" s="14"/>
      <c r="B369" s="241"/>
      <c r="C369" s="242"/>
      <c r="D369" s="232" t="s">
        <v>208</v>
      </c>
      <c r="E369" s="243" t="s">
        <v>19</v>
      </c>
      <c r="F369" s="244" t="s">
        <v>1420</v>
      </c>
      <c r="G369" s="242"/>
      <c r="H369" s="245">
        <v>12.699999999999999</v>
      </c>
      <c r="I369" s="246"/>
      <c r="J369" s="242"/>
      <c r="K369" s="242"/>
      <c r="L369" s="247"/>
      <c r="M369" s="248"/>
      <c r="N369" s="249"/>
      <c r="O369" s="249"/>
      <c r="P369" s="249"/>
      <c r="Q369" s="249"/>
      <c r="R369" s="249"/>
      <c r="S369" s="249"/>
      <c r="T369" s="25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1" t="s">
        <v>208</v>
      </c>
      <c r="AU369" s="251" t="s">
        <v>82</v>
      </c>
      <c r="AV369" s="14" t="s">
        <v>82</v>
      </c>
      <c r="AW369" s="14" t="s">
        <v>33</v>
      </c>
      <c r="AX369" s="14" t="s">
        <v>72</v>
      </c>
      <c r="AY369" s="251" t="s">
        <v>130</v>
      </c>
    </row>
    <row r="370" s="15" customFormat="1">
      <c r="A370" s="15"/>
      <c r="B370" s="252"/>
      <c r="C370" s="253"/>
      <c r="D370" s="232" t="s">
        <v>208</v>
      </c>
      <c r="E370" s="254" t="s">
        <v>19</v>
      </c>
      <c r="F370" s="255" t="s">
        <v>212</v>
      </c>
      <c r="G370" s="253"/>
      <c r="H370" s="256">
        <v>12.699999999999999</v>
      </c>
      <c r="I370" s="257"/>
      <c r="J370" s="253"/>
      <c r="K370" s="253"/>
      <c r="L370" s="258"/>
      <c r="M370" s="259"/>
      <c r="N370" s="260"/>
      <c r="O370" s="260"/>
      <c r="P370" s="260"/>
      <c r="Q370" s="260"/>
      <c r="R370" s="260"/>
      <c r="S370" s="260"/>
      <c r="T370" s="261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2" t="s">
        <v>208</v>
      </c>
      <c r="AU370" s="262" t="s">
        <v>82</v>
      </c>
      <c r="AV370" s="15" t="s">
        <v>144</v>
      </c>
      <c r="AW370" s="15" t="s">
        <v>33</v>
      </c>
      <c r="AX370" s="15" t="s">
        <v>80</v>
      </c>
      <c r="AY370" s="262" t="s">
        <v>130</v>
      </c>
    </row>
    <row r="371" s="2" customFormat="1" ht="24.15" customHeight="1">
      <c r="A371" s="41"/>
      <c r="B371" s="42"/>
      <c r="C371" s="199" t="s">
        <v>535</v>
      </c>
      <c r="D371" s="199" t="s">
        <v>131</v>
      </c>
      <c r="E371" s="200" t="s">
        <v>497</v>
      </c>
      <c r="F371" s="201" t="s">
        <v>498</v>
      </c>
      <c r="G371" s="202" t="s">
        <v>328</v>
      </c>
      <c r="H371" s="203">
        <v>126.99</v>
      </c>
      <c r="I371" s="204"/>
      <c r="J371" s="205">
        <f>ROUND(I371*H371,2)</f>
        <v>0</v>
      </c>
      <c r="K371" s="201" t="s">
        <v>200</v>
      </c>
      <c r="L371" s="47"/>
      <c r="M371" s="206" t="s">
        <v>19</v>
      </c>
      <c r="N371" s="207" t="s">
        <v>43</v>
      </c>
      <c r="O371" s="87"/>
      <c r="P371" s="208">
        <f>O371*H371</f>
        <v>0</v>
      </c>
      <c r="Q371" s="208">
        <v>0.00021000000000000001</v>
      </c>
      <c r="R371" s="208">
        <f>Q371*H371</f>
        <v>0.026667900000000001</v>
      </c>
      <c r="S371" s="208">
        <v>0</v>
      </c>
      <c r="T371" s="209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0" t="s">
        <v>285</v>
      </c>
      <c r="AT371" s="210" t="s">
        <v>131</v>
      </c>
      <c r="AU371" s="210" t="s">
        <v>82</v>
      </c>
      <c r="AY371" s="20" t="s">
        <v>130</v>
      </c>
      <c r="BE371" s="211">
        <f>IF(N371="základní",J371,0)</f>
        <v>0</v>
      </c>
      <c r="BF371" s="211">
        <f>IF(N371="snížená",J371,0)</f>
        <v>0</v>
      </c>
      <c r="BG371" s="211">
        <f>IF(N371="zákl. přenesená",J371,0)</f>
        <v>0</v>
      </c>
      <c r="BH371" s="211">
        <f>IF(N371="sníž. přenesená",J371,0)</f>
        <v>0</v>
      </c>
      <c r="BI371" s="211">
        <f>IF(N371="nulová",J371,0)</f>
        <v>0</v>
      </c>
      <c r="BJ371" s="20" t="s">
        <v>80</v>
      </c>
      <c r="BK371" s="211">
        <f>ROUND(I371*H371,2)</f>
        <v>0</v>
      </c>
      <c r="BL371" s="20" t="s">
        <v>285</v>
      </c>
      <c r="BM371" s="210" t="s">
        <v>1421</v>
      </c>
    </row>
    <row r="372" s="2" customFormat="1">
      <c r="A372" s="41"/>
      <c r="B372" s="42"/>
      <c r="C372" s="43"/>
      <c r="D372" s="225" t="s">
        <v>202</v>
      </c>
      <c r="E372" s="43"/>
      <c r="F372" s="226" t="s">
        <v>500</v>
      </c>
      <c r="G372" s="43"/>
      <c r="H372" s="43"/>
      <c r="I372" s="227"/>
      <c r="J372" s="43"/>
      <c r="K372" s="43"/>
      <c r="L372" s="47"/>
      <c r="M372" s="228"/>
      <c r="N372" s="229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202</v>
      </c>
      <c r="AU372" s="20" t="s">
        <v>82</v>
      </c>
    </row>
    <row r="373" s="13" customFormat="1">
      <c r="A373" s="13"/>
      <c r="B373" s="230"/>
      <c r="C373" s="231"/>
      <c r="D373" s="232" t="s">
        <v>208</v>
      </c>
      <c r="E373" s="233" t="s">
        <v>19</v>
      </c>
      <c r="F373" s="234" t="s">
        <v>501</v>
      </c>
      <c r="G373" s="231"/>
      <c r="H373" s="233" t="s">
        <v>19</v>
      </c>
      <c r="I373" s="235"/>
      <c r="J373" s="231"/>
      <c r="K373" s="231"/>
      <c r="L373" s="236"/>
      <c r="M373" s="237"/>
      <c r="N373" s="238"/>
      <c r="O373" s="238"/>
      <c r="P373" s="238"/>
      <c r="Q373" s="238"/>
      <c r="R373" s="238"/>
      <c r="S373" s="238"/>
      <c r="T373" s="23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0" t="s">
        <v>208</v>
      </c>
      <c r="AU373" s="240" t="s">
        <v>82</v>
      </c>
      <c r="AV373" s="13" t="s">
        <v>80</v>
      </c>
      <c r="AW373" s="13" t="s">
        <v>33</v>
      </c>
      <c r="AX373" s="13" t="s">
        <v>72</v>
      </c>
      <c r="AY373" s="240" t="s">
        <v>130</v>
      </c>
    </row>
    <row r="374" s="13" customFormat="1">
      <c r="A374" s="13"/>
      <c r="B374" s="230"/>
      <c r="C374" s="231"/>
      <c r="D374" s="232" t="s">
        <v>208</v>
      </c>
      <c r="E374" s="233" t="s">
        <v>19</v>
      </c>
      <c r="F374" s="234" t="s">
        <v>294</v>
      </c>
      <c r="G374" s="231"/>
      <c r="H374" s="233" t="s">
        <v>19</v>
      </c>
      <c r="I374" s="235"/>
      <c r="J374" s="231"/>
      <c r="K374" s="231"/>
      <c r="L374" s="236"/>
      <c r="M374" s="237"/>
      <c r="N374" s="238"/>
      <c r="O374" s="238"/>
      <c r="P374" s="238"/>
      <c r="Q374" s="238"/>
      <c r="R374" s="238"/>
      <c r="S374" s="238"/>
      <c r="T374" s="239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0" t="s">
        <v>208</v>
      </c>
      <c r="AU374" s="240" t="s">
        <v>82</v>
      </c>
      <c r="AV374" s="13" t="s">
        <v>80</v>
      </c>
      <c r="AW374" s="13" t="s">
        <v>33</v>
      </c>
      <c r="AX374" s="13" t="s">
        <v>72</v>
      </c>
      <c r="AY374" s="240" t="s">
        <v>130</v>
      </c>
    </row>
    <row r="375" s="14" customFormat="1">
      <c r="A375" s="14"/>
      <c r="B375" s="241"/>
      <c r="C375" s="242"/>
      <c r="D375" s="232" t="s">
        <v>208</v>
      </c>
      <c r="E375" s="243" t="s">
        <v>19</v>
      </c>
      <c r="F375" s="244" t="s">
        <v>1422</v>
      </c>
      <c r="G375" s="242"/>
      <c r="H375" s="245">
        <v>126.99</v>
      </c>
      <c r="I375" s="246"/>
      <c r="J375" s="242"/>
      <c r="K375" s="242"/>
      <c r="L375" s="247"/>
      <c r="M375" s="248"/>
      <c r="N375" s="249"/>
      <c r="O375" s="249"/>
      <c r="P375" s="249"/>
      <c r="Q375" s="249"/>
      <c r="R375" s="249"/>
      <c r="S375" s="249"/>
      <c r="T375" s="25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1" t="s">
        <v>208</v>
      </c>
      <c r="AU375" s="251" t="s">
        <v>82</v>
      </c>
      <c r="AV375" s="14" t="s">
        <v>82</v>
      </c>
      <c r="AW375" s="14" t="s">
        <v>33</v>
      </c>
      <c r="AX375" s="14" t="s">
        <v>72</v>
      </c>
      <c r="AY375" s="251" t="s">
        <v>130</v>
      </c>
    </row>
    <row r="376" s="15" customFormat="1">
      <c r="A376" s="15"/>
      <c r="B376" s="252"/>
      <c r="C376" s="253"/>
      <c r="D376" s="232" t="s">
        <v>208</v>
      </c>
      <c r="E376" s="254" t="s">
        <v>19</v>
      </c>
      <c r="F376" s="255" t="s">
        <v>212</v>
      </c>
      <c r="G376" s="253"/>
      <c r="H376" s="256">
        <v>126.99</v>
      </c>
      <c r="I376" s="257"/>
      <c r="J376" s="253"/>
      <c r="K376" s="253"/>
      <c r="L376" s="258"/>
      <c r="M376" s="259"/>
      <c r="N376" s="260"/>
      <c r="O376" s="260"/>
      <c r="P376" s="260"/>
      <c r="Q376" s="260"/>
      <c r="R376" s="260"/>
      <c r="S376" s="260"/>
      <c r="T376" s="261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2" t="s">
        <v>208</v>
      </c>
      <c r="AU376" s="262" t="s">
        <v>82</v>
      </c>
      <c r="AV376" s="15" t="s">
        <v>144</v>
      </c>
      <c r="AW376" s="15" t="s">
        <v>33</v>
      </c>
      <c r="AX376" s="15" t="s">
        <v>80</v>
      </c>
      <c r="AY376" s="262" t="s">
        <v>130</v>
      </c>
    </row>
    <row r="377" s="2" customFormat="1" ht="16.5" customHeight="1">
      <c r="A377" s="41"/>
      <c r="B377" s="42"/>
      <c r="C377" s="263" t="s">
        <v>539</v>
      </c>
      <c r="D377" s="263" t="s">
        <v>213</v>
      </c>
      <c r="E377" s="264" t="s">
        <v>490</v>
      </c>
      <c r="F377" s="265" t="s">
        <v>491</v>
      </c>
      <c r="G377" s="266" t="s">
        <v>492</v>
      </c>
      <c r="H377" s="267">
        <v>4.6609999999999996</v>
      </c>
      <c r="I377" s="268"/>
      <c r="J377" s="269">
        <f>ROUND(I377*H377,2)</f>
        <v>0</v>
      </c>
      <c r="K377" s="265" t="s">
        <v>200</v>
      </c>
      <c r="L377" s="270"/>
      <c r="M377" s="271" t="s">
        <v>19</v>
      </c>
      <c r="N377" s="272" t="s">
        <v>43</v>
      </c>
      <c r="O377" s="87"/>
      <c r="P377" s="208">
        <f>O377*H377</f>
        <v>0</v>
      </c>
      <c r="Q377" s="208">
        <v>0.025000000000000001</v>
      </c>
      <c r="R377" s="208">
        <f>Q377*H377</f>
        <v>0.11652499999999999</v>
      </c>
      <c r="S377" s="208">
        <v>0</v>
      </c>
      <c r="T377" s="209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0" t="s">
        <v>306</v>
      </c>
      <c r="AT377" s="210" t="s">
        <v>213</v>
      </c>
      <c r="AU377" s="210" t="s">
        <v>82</v>
      </c>
      <c r="AY377" s="20" t="s">
        <v>130</v>
      </c>
      <c r="BE377" s="211">
        <f>IF(N377="základní",J377,0)</f>
        <v>0</v>
      </c>
      <c r="BF377" s="211">
        <f>IF(N377="snížená",J377,0)</f>
        <v>0</v>
      </c>
      <c r="BG377" s="211">
        <f>IF(N377="zákl. přenesená",J377,0)</f>
        <v>0</v>
      </c>
      <c r="BH377" s="211">
        <f>IF(N377="sníž. přenesená",J377,0)</f>
        <v>0</v>
      </c>
      <c r="BI377" s="211">
        <f>IF(N377="nulová",J377,0)</f>
        <v>0</v>
      </c>
      <c r="BJ377" s="20" t="s">
        <v>80</v>
      </c>
      <c r="BK377" s="211">
        <f>ROUND(I377*H377,2)</f>
        <v>0</v>
      </c>
      <c r="BL377" s="20" t="s">
        <v>285</v>
      </c>
      <c r="BM377" s="210" t="s">
        <v>1423</v>
      </c>
    </row>
    <row r="378" s="13" customFormat="1">
      <c r="A378" s="13"/>
      <c r="B378" s="230"/>
      <c r="C378" s="231"/>
      <c r="D378" s="232" t="s">
        <v>208</v>
      </c>
      <c r="E378" s="233" t="s">
        <v>19</v>
      </c>
      <c r="F378" s="234" t="s">
        <v>217</v>
      </c>
      <c r="G378" s="231"/>
      <c r="H378" s="233" t="s">
        <v>19</v>
      </c>
      <c r="I378" s="235"/>
      <c r="J378" s="231"/>
      <c r="K378" s="231"/>
      <c r="L378" s="236"/>
      <c r="M378" s="237"/>
      <c r="N378" s="238"/>
      <c r="O378" s="238"/>
      <c r="P378" s="238"/>
      <c r="Q378" s="238"/>
      <c r="R378" s="238"/>
      <c r="S378" s="238"/>
      <c r="T378" s="239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0" t="s">
        <v>208</v>
      </c>
      <c r="AU378" s="240" t="s">
        <v>82</v>
      </c>
      <c r="AV378" s="13" t="s">
        <v>80</v>
      </c>
      <c r="AW378" s="13" t="s">
        <v>33</v>
      </c>
      <c r="AX378" s="13" t="s">
        <v>72</v>
      </c>
      <c r="AY378" s="240" t="s">
        <v>130</v>
      </c>
    </row>
    <row r="379" s="13" customFormat="1">
      <c r="A379" s="13"/>
      <c r="B379" s="230"/>
      <c r="C379" s="231"/>
      <c r="D379" s="232" t="s">
        <v>208</v>
      </c>
      <c r="E379" s="233" t="s">
        <v>19</v>
      </c>
      <c r="F379" s="234" t="s">
        <v>501</v>
      </c>
      <c r="G379" s="231"/>
      <c r="H379" s="233" t="s">
        <v>19</v>
      </c>
      <c r="I379" s="235"/>
      <c r="J379" s="231"/>
      <c r="K379" s="231"/>
      <c r="L379" s="236"/>
      <c r="M379" s="237"/>
      <c r="N379" s="238"/>
      <c r="O379" s="238"/>
      <c r="P379" s="238"/>
      <c r="Q379" s="238"/>
      <c r="R379" s="238"/>
      <c r="S379" s="238"/>
      <c r="T379" s="23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0" t="s">
        <v>208</v>
      </c>
      <c r="AU379" s="240" t="s">
        <v>82</v>
      </c>
      <c r="AV379" s="13" t="s">
        <v>80</v>
      </c>
      <c r="AW379" s="13" t="s">
        <v>33</v>
      </c>
      <c r="AX379" s="13" t="s">
        <v>72</v>
      </c>
      <c r="AY379" s="240" t="s">
        <v>130</v>
      </c>
    </row>
    <row r="380" s="13" customFormat="1">
      <c r="A380" s="13"/>
      <c r="B380" s="230"/>
      <c r="C380" s="231"/>
      <c r="D380" s="232" t="s">
        <v>208</v>
      </c>
      <c r="E380" s="233" t="s">
        <v>19</v>
      </c>
      <c r="F380" s="234" t="s">
        <v>294</v>
      </c>
      <c r="G380" s="231"/>
      <c r="H380" s="233" t="s">
        <v>19</v>
      </c>
      <c r="I380" s="235"/>
      <c r="J380" s="231"/>
      <c r="K380" s="231"/>
      <c r="L380" s="236"/>
      <c r="M380" s="237"/>
      <c r="N380" s="238"/>
      <c r="O380" s="238"/>
      <c r="P380" s="238"/>
      <c r="Q380" s="238"/>
      <c r="R380" s="238"/>
      <c r="S380" s="238"/>
      <c r="T380" s="239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0" t="s">
        <v>208</v>
      </c>
      <c r="AU380" s="240" t="s">
        <v>82</v>
      </c>
      <c r="AV380" s="13" t="s">
        <v>80</v>
      </c>
      <c r="AW380" s="13" t="s">
        <v>33</v>
      </c>
      <c r="AX380" s="13" t="s">
        <v>72</v>
      </c>
      <c r="AY380" s="240" t="s">
        <v>130</v>
      </c>
    </row>
    <row r="381" s="14" customFormat="1">
      <c r="A381" s="14"/>
      <c r="B381" s="241"/>
      <c r="C381" s="242"/>
      <c r="D381" s="232" t="s">
        <v>208</v>
      </c>
      <c r="E381" s="243" t="s">
        <v>19</v>
      </c>
      <c r="F381" s="244" t="s">
        <v>1424</v>
      </c>
      <c r="G381" s="242"/>
      <c r="H381" s="245">
        <v>0.32500000000000001</v>
      </c>
      <c r="I381" s="246"/>
      <c r="J381" s="242"/>
      <c r="K381" s="242"/>
      <c r="L381" s="247"/>
      <c r="M381" s="248"/>
      <c r="N381" s="249"/>
      <c r="O381" s="249"/>
      <c r="P381" s="249"/>
      <c r="Q381" s="249"/>
      <c r="R381" s="249"/>
      <c r="S381" s="249"/>
      <c r="T381" s="250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1" t="s">
        <v>208</v>
      </c>
      <c r="AU381" s="251" t="s">
        <v>82</v>
      </c>
      <c r="AV381" s="14" t="s">
        <v>82</v>
      </c>
      <c r="AW381" s="14" t="s">
        <v>33</v>
      </c>
      <c r="AX381" s="14" t="s">
        <v>72</v>
      </c>
      <c r="AY381" s="251" t="s">
        <v>130</v>
      </c>
    </row>
    <row r="382" s="14" customFormat="1">
      <c r="A382" s="14"/>
      <c r="B382" s="241"/>
      <c r="C382" s="242"/>
      <c r="D382" s="232" t="s">
        <v>208</v>
      </c>
      <c r="E382" s="243" t="s">
        <v>19</v>
      </c>
      <c r="F382" s="244" t="s">
        <v>1425</v>
      </c>
      <c r="G382" s="242"/>
      <c r="H382" s="245">
        <v>4.1139999999999999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1" t="s">
        <v>208</v>
      </c>
      <c r="AU382" s="251" t="s">
        <v>82</v>
      </c>
      <c r="AV382" s="14" t="s">
        <v>82</v>
      </c>
      <c r="AW382" s="14" t="s">
        <v>33</v>
      </c>
      <c r="AX382" s="14" t="s">
        <v>72</v>
      </c>
      <c r="AY382" s="251" t="s">
        <v>130</v>
      </c>
    </row>
    <row r="383" s="15" customFormat="1">
      <c r="A383" s="15"/>
      <c r="B383" s="252"/>
      <c r="C383" s="253"/>
      <c r="D383" s="232" t="s">
        <v>208</v>
      </c>
      <c r="E383" s="254" t="s">
        <v>19</v>
      </c>
      <c r="F383" s="255" t="s">
        <v>212</v>
      </c>
      <c r="G383" s="253"/>
      <c r="H383" s="256">
        <v>4.4390000000000001</v>
      </c>
      <c r="I383" s="257"/>
      <c r="J383" s="253"/>
      <c r="K383" s="253"/>
      <c r="L383" s="258"/>
      <c r="M383" s="259"/>
      <c r="N383" s="260"/>
      <c r="O383" s="260"/>
      <c r="P383" s="260"/>
      <c r="Q383" s="260"/>
      <c r="R383" s="260"/>
      <c r="S383" s="260"/>
      <c r="T383" s="261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2" t="s">
        <v>208</v>
      </c>
      <c r="AU383" s="262" t="s">
        <v>82</v>
      </c>
      <c r="AV383" s="15" t="s">
        <v>144</v>
      </c>
      <c r="AW383" s="15" t="s">
        <v>33</v>
      </c>
      <c r="AX383" s="15" t="s">
        <v>80</v>
      </c>
      <c r="AY383" s="262" t="s">
        <v>130</v>
      </c>
    </row>
    <row r="384" s="14" customFormat="1">
      <c r="A384" s="14"/>
      <c r="B384" s="241"/>
      <c r="C384" s="242"/>
      <c r="D384" s="232" t="s">
        <v>208</v>
      </c>
      <c r="E384" s="242"/>
      <c r="F384" s="244" t="s">
        <v>1426</v>
      </c>
      <c r="G384" s="242"/>
      <c r="H384" s="245">
        <v>4.6609999999999996</v>
      </c>
      <c r="I384" s="246"/>
      <c r="J384" s="242"/>
      <c r="K384" s="242"/>
      <c r="L384" s="247"/>
      <c r="M384" s="248"/>
      <c r="N384" s="249"/>
      <c r="O384" s="249"/>
      <c r="P384" s="249"/>
      <c r="Q384" s="249"/>
      <c r="R384" s="249"/>
      <c r="S384" s="249"/>
      <c r="T384" s="25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1" t="s">
        <v>208</v>
      </c>
      <c r="AU384" s="251" t="s">
        <v>82</v>
      </c>
      <c r="AV384" s="14" t="s">
        <v>82</v>
      </c>
      <c r="AW384" s="14" t="s">
        <v>4</v>
      </c>
      <c r="AX384" s="14" t="s">
        <v>80</v>
      </c>
      <c r="AY384" s="251" t="s">
        <v>130</v>
      </c>
    </row>
    <row r="385" s="2" customFormat="1" ht="37.8" customHeight="1">
      <c r="A385" s="41"/>
      <c r="B385" s="42"/>
      <c r="C385" s="199" t="s">
        <v>544</v>
      </c>
      <c r="D385" s="199" t="s">
        <v>131</v>
      </c>
      <c r="E385" s="200" t="s">
        <v>508</v>
      </c>
      <c r="F385" s="201" t="s">
        <v>509</v>
      </c>
      <c r="G385" s="202" t="s">
        <v>199</v>
      </c>
      <c r="H385" s="203">
        <v>6.0999999999999996</v>
      </c>
      <c r="I385" s="204"/>
      <c r="J385" s="205">
        <f>ROUND(I385*H385,2)</f>
        <v>0</v>
      </c>
      <c r="K385" s="201" t="s">
        <v>200</v>
      </c>
      <c r="L385" s="47"/>
      <c r="M385" s="206" t="s">
        <v>19</v>
      </c>
      <c r="N385" s="207" t="s">
        <v>43</v>
      </c>
      <c r="O385" s="87"/>
      <c r="P385" s="208">
        <f>O385*H385</f>
        <v>0</v>
      </c>
      <c r="Q385" s="208">
        <v>0.00020000000000000001</v>
      </c>
      <c r="R385" s="208">
        <f>Q385*H385</f>
        <v>0.00122</v>
      </c>
      <c r="S385" s="208">
        <v>0</v>
      </c>
      <c r="T385" s="209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0" t="s">
        <v>285</v>
      </c>
      <c r="AT385" s="210" t="s">
        <v>131</v>
      </c>
      <c r="AU385" s="210" t="s">
        <v>82</v>
      </c>
      <c r="AY385" s="20" t="s">
        <v>130</v>
      </c>
      <c r="BE385" s="211">
        <f>IF(N385="základní",J385,0)</f>
        <v>0</v>
      </c>
      <c r="BF385" s="211">
        <f>IF(N385="snížená",J385,0)</f>
        <v>0</v>
      </c>
      <c r="BG385" s="211">
        <f>IF(N385="zákl. přenesená",J385,0)</f>
        <v>0</v>
      </c>
      <c r="BH385" s="211">
        <f>IF(N385="sníž. přenesená",J385,0)</f>
        <v>0</v>
      </c>
      <c r="BI385" s="211">
        <f>IF(N385="nulová",J385,0)</f>
        <v>0</v>
      </c>
      <c r="BJ385" s="20" t="s">
        <v>80</v>
      </c>
      <c r="BK385" s="211">
        <f>ROUND(I385*H385,2)</f>
        <v>0</v>
      </c>
      <c r="BL385" s="20" t="s">
        <v>285</v>
      </c>
      <c r="BM385" s="210" t="s">
        <v>1427</v>
      </c>
    </row>
    <row r="386" s="2" customFormat="1">
      <c r="A386" s="41"/>
      <c r="B386" s="42"/>
      <c r="C386" s="43"/>
      <c r="D386" s="225" t="s">
        <v>202</v>
      </c>
      <c r="E386" s="43"/>
      <c r="F386" s="226" t="s">
        <v>511</v>
      </c>
      <c r="G386" s="43"/>
      <c r="H386" s="43"/>
      <c r="I386" s="227"/>
      <c r="J386" s="43"/>
      <c r="K386" s="43"/>
      <c r="L386" s="47"/>
      <c r="M386" s="228"/>
      <c r="N386" s="229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202</v>
      </c>
      <c r="AU386" s="20" t="s">
        <v>82</v>
      </c>
    </row>
    <row r="387" s="13" customFormat="1">
      <c r="A387" s="13"/>
      <c r="B387" s="230"/>
      <c r="C387" s="231"/>
      <c r="D387" s="232" t="s">
        <v>208</v>
      </c>
      <c r="E387" s="233" t="s">
        <v>19</v>
      </c>
      <c r="F387" s="234" t="s">
        <v>294</v>
      </c>
      <c r="G387" s="231"/>
      <c r="H387" s="233" t="s">
        <v>19</v>
      </c>
      <c r="I387" s="235"/>
      <c r="J387" s="231"/>
      <c r="K387" s="231"/>
      <c r="L387" s="236"/>
      <c r="M387" s="237"/>
      <c r="N387" s="238"/>
      <c r="O387" s="238"/>
      <c r="P387" s="238"/>
      <c r="Q387" s="238"/>
      <c r="R387" s="238"/>
      <c r="S387" s="238"/>
      <c r="T387" s="239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0" t="s">
        <v>208</v>
      </c>
      <c r="AU387" s="240" t="s">
        <v>82</v>
      </c>
      <c r="AV387" s="13" t="s">
        <v>80</v>
      </c>
      <c r="AW387" s="13" t="s">
        <v>33</v>
      </c>
      <c r="AX387" s="13" t="s">
        <v>72</v>
      </c>
      <c r="AY387" s="240" t="s">
        <v>130</v>
      </c>
    </row>
    <row r="388" s="14" customFormat="1">
      <c r="A388" s="14"/>
      <c r="B388" s="241"/>
      <c r="C388" s="242"/>
      <c r="D388" s="232" t="s">
        <v>208</v>
      </c>
      <c r="E388" s="243" t="s">
        <v>19</v>
      </c>
      <c r="F388" s="244" t="s">
        <v>1347</v>
      </c>
      <c r="G388" s="242"/>
      <c r="H388" s="245">
        <v>6.0999999999999996</v>
      </c>
      <c r="I388" s="246"/>
      <c r="J388" s="242"/>
      <c r="K388" s="242"/>
      <c r="L388" s="247"/>
      <c r="M388" s="248"/>
      <c r="N388" s="249"/>
      <c r="O388" s="249"/>
      <c r="P388" s="249"/>
      <c r="Q388" s="249"/>
      <c r="R388" s="249"/>
      <c r="S388" s="249"/>
      <c r="T388" s="250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1" t="s">
        <v>208</v>
      </c>
      <c r="AU388" s="251" t="s">
        <v>82</v>
      </c>
      <c r="AV388" s="14" t="s">
        <v>82</v>
      </c>
      <c r="AW388" s="14" t="s">
        <v>33</v>
      </c>
      <c r="AX388" s="14" t="s">
        <v>72</v>
      </c>
      <c r="AY388" s="251" t="s">
        <v>130</v>
      </c>
    </row>
    <row r="389" s="15" customFormat="1">
      <c r="A389" s="15"/>
      <c r="B389" s="252"/>
      <c r="C389" s="253"/>
      <c r="D389" s="232" t="s">
        <v>208</v>
      </c>
      <c r="E389" s="254" t="s">
        <v>19</v>
      </c>
      <c r="F389" s="255" t="s">
        <v>212</v>
      </c>
      <c r="G389" s="253"/>
      <c r="H389" s="256">
        <v>6.0999999999999996</v>
      </c>
      <c r="I389" s="257"/>
      <c r="J389" s="253"/>
      <c r="K389" s="253"/>
      <c r="L389" s="258"/>
      <c r="M389" s="259"/>
      <c r="N389" s="260"/>
      <c r="O389" s="260"/>
      <c r="P389" s="260"/>
      <c r="Q389" s="260"/>
      <c r="R389" s="260"/>
      <c r="S389" s="260"/>
      <c r="T389" s="261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2" t="s">
        <v>208</v>
      </c>
      <c r="AU389" s="262" t="s">
        <v>82</v>
      </c>
      <c r="AV389" s="15" t="s">
        <v>144</v>
      </c>
      <c r="AW389" s="15" t="s">
        <v>33</v>
      </c>
      <c r="AX389" s="15" t="s">
        <v>80</v>
      </c>
      <c r="AY389" s="262" t="s">
        <v>130</v>
      </c>
    </row>
    <row r="390" s="2" customFormat="1" ht="24.15" customHeight="1">
      <c r="A390" s="41"/>
      <c r="B390" s="42"/>
      <c r="C390" s="199" t="s">
        <v>551</v>
      </c>
      <c r="D390" s="199" t="s">
        <v>131</v>
      </c>
      <c r="E390" s="200" t="s">
        <v>784</v>
      </c>
      <c r="F390" s="201" t="s">
        <v>785</v>
      </c>
      <c r="G390" s="202" t="s">
        <v>443</v>
      </c>
      <c r="H390" s="284"/>
      <c r="I390" s="204"/>
      <c r="J390" s="205">
        <f>ROUND(I390*H390,2)</f>
        <v>0</v>
      </c>
      <c r="K390" s="201" t="s">
        <v>200</v>
      </c>
      <c r="L390" s="47"/>
      <c r="M390" s="206" t="s">
        <v>19</v>
      </c>
      <c r="N390" s="207" t="s">
        <v>43</v>
      </c>
      <c r="O390" s="87"/>
      <c r="P390" s="208">
        <f>O390*H390</f>
        <v>0</v>
      </c>
      <c r="Q390" s="208">
        <v>0</v>
      </c>
      <c r="R390" s="208">
        <f>Q390*H390</f>
        <v>0</v>
      </c>
      <c r="S390" s="208">
        <v>0</v>
      </c>
      <c r="T390" s="209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0" t="s">
        <v>285</v>
      </c>
      <c r="AT390" s="210" t="s">
        <v>131</v>
      </c>
      <c r="AU390" s="210" t="s">
        <v>82</v>
      </c>
      <c r="AY390" s="20" t="s">
        <v>130</v>
      </c>
      <c r="BE390" s="211">
        <f>IF(N390="základní",J390,0)</f>
        <v>0</v>
      </c>
      <c r="BF390" s="211">
        <f>IF(N390="snížená",J390,0)</f>
        <v>0</v>
      </c>
      <c r="BG390" s="211">
        <f>IF(N390="zákl. přenesená",J390,0)</f>
        <v>0</v>
      </c>
      <c r="BH390" s="211">
        <f>IF(N390="sníž. přenesená",J390,0)</f>
        <v>0</v>
      </c>
      <c r="BI390" s="211">
        <f>IF(N390="nulová",J390,0)</f>
        <v>0</v>
      </c>
      <c r="BJ390" s="20" t="s">
        <v>80</v>
      </c>
      <c r="BK390" s="211">
        <f>ROUND(I390*H390,2)</f>
        <v>0</v>
      </c>
      <c r="BL390" s="20" t="s">
        <v>285</v>
      </c>
      <c r="BM390" s="210" t="s">
        <v>1428</v>
      </c>
    </row>
    <row r="391" s="2" customFormat="1">
      <c r="A391" s="41"/>
      <c r="B391" s="42"/>
      <c r="C391" s="43"/>
      <c r="D391" s="225" t="s">
        <v>202</v>
      </c>
      <c r="E391" s="43"/>
      <c r="F391" s="226" t="s">
        <v>787</v>
      </c>
      <c r="G391" s="43"/>
      <c r="H391" s="43"/>
      <c r="I391" s="227"/>
      <c r="J391" s="43"/>
      <c r="K391" s="43"/>
      <c r="L391" s="47"/>
      <c r="M391" s="228"/>
      <c r="N391" s="229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202</v>
      </c>
      <c r="AU391" s="20" t="s">
        <v>82</v>
      </c>
    </row>
    <row r="392" s="11" customFormat="1" ht="22.8" customHeight="1">
      <c r="A392" s="11"/>
      <c r="B392" s="185"/>
      <c r="C392" s="186"/>
      <c r="D392" s="187" t="s">
        <v>71</v>
      </c>
      <c r="E392" s="223" t="s">
        <v>517</v>
      </c>
      <c r="F392" s="223" t="s">
        <v>518</v>
      </c>
      <c r="G392" s="186"/>
      <c r="H392" s="186"/>
      <c r="I392" s="189"/>
      <c r="J392" s="224">
        <f>BK392</f>
        <v>0</v>
      </c>
      <c r="K392" s="186"/>
      <c r="L392" s="191"/>
      <c r="M392" s="192"/>
      <c r="N392" s="193"/>
      <c r="O392" s="193"/>
      <c r="P392" s="194">
        <f>SUM(P393:P418)</f>
        <v>0</v>
      </c>
      <c r="Q392" s="193"/>
      <c r="R392" s="194">
        <f>SUM(R393:R418)</f>
        <v>0.043749999999999997</v>
      </c>
      <c r="S392" s="193"/>
      <c r="T392" s="195">
        <f>SUM(T393:T418)</f>
        <v>0.11935</v>
      </c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R392" s="196" t="s">
        <v>82</v>
      </c>
      <c r="AT392" s="197" t="s">
        <v>71</v>
      </c>
      <c r="AU392" s="197" t="s">
        <v>80</v>
      </c>
      <c r="AY392" s="196" t="s">
        <v>130</v>
      </c>
      <c r="BK392" s="198">
        <f>SUM(BK393:BK418)</f>
        <v>0</v>
      </c>
    </row>
    <row r="393" s="2" customFormat="1" ht="16.5" customHeight="1">
      <c r="A393" s="41"/>
      <c r="B393" s="42"/>
      <c r="C393" s="199" t="s">
        <v>556</v>
      </c>
      <c r="D393" s="199" t="s">
        <v>131</v>
      </c>
      <c r="E393" s="200" t="s">
        <v>520</v>
      </c>
      <c r="F393" s="201" t="s">
        <v>521</v>
      </c>
      <c r="G393" s="202" t="s">
        <v>162</v>
      </c>
      <c r="H393" s="203">
        <v>7</v>
      </c>
      <c r="I393" s="204"/>
      <c r="J393" s="205">
        <f>ROUND(I393*H393,2)</f>
        <v>0</v>
      </c>
      <c r="K393" s="201" t="s">
        <v>200</v>
      </c>
      <c r="L393" s="47"/>
      <c r="M393" s="206" t="s">
        <v>19</v>
      </c>
      <c r="N393" s="207" t="s">
        <v>43</v>
      </c>
      <c r="O393" s="87"/>
      <c r="P393" s="208">
        <f>O393*H393</f>
        <v>0</v>
      </c>
      <c r="Q393" s="208">
        <v>0</v>
      </c>
      <c r="R393" s="208">
        <f>Q393*H393</f>
        <v>0</v>
      </c>
      <c r="S393" s="208">
        <v>0.017049999999999999</v>
      </c>
      <c r="T393" s="209">
        <f>S393*H393</f>
        <v>0.11935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0" t="s">
        <v>285</v>
      </c>
      <c r="AT393" s="210" t="s">
        <v>131</v>
      </c>
      <c r="AU393" s="210" t="s">
        <v>82</v>
      </c>
      <c r="AY393" s="20" t="s">
        <v>130</v>
      </c>
      <c r="BE393" s="211">
        <f>IF(N393="základní",J393,0)</f>
        <v>0</v>
      </c>
      <c r="BF393" s="211">
        <f>IF(N393="snížená",J393,0)</f>
        <v>0</v>
      </c>
      <c r="BG393" s="211">
        <f>IF(N393="zákl. přenesená",J393,0)</f>
        <v>0</v>
      </c>
      <c r="BH393" s="211">
        <f>IF(N393="sníž. přenesená",J393,0)</f>
        <v>0</v>
      </c>
      <c r="BI393" s="211">
        <f>IF(N393="nulová",J393,0)</f>
        <v>0</v>
      </c>
      <c r="BJ393" s="20" t="s">
        <v>80</v>
      </c>
      <c r="BK393" s="211">
        <f>ROUND(I393*H393,2)</f>
        <v>0</v>
      </c>
      <c r="BL393" s="20" t="s">
        <v>285</v>
      </c>
      <c r="BM393" s="210" t="s">
        <v>1429</v>
      </c>
    </row>
    <row r="394" s="2" customFormat="1">
      <c r="A394" s="41"/>
      <c r="B394" s="42"/>
      <c r="C394" s="43"/>
      <c r="D394" s="225" t="s">
        <v>202</v>
      </c>
      <c r="E394" s="43"/>
      <c r="F394" s="226" t="s">
        <v>523</v>
      </c>
      <c r="G394" s="43"/>
      <c r="H394" s="43"/>
      <c r="I394" s="227"/>
      <c r="J394" s="43"/>
      <c r="K394" s="43"/>
      <c r="L394" s="47"/>
      <c r="M394" s="228"/>
      <c r="N394" s="229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202</v>
      </c>
      <c r="AU394" s="20" t="s">
        <v>82</v>
      </c>
    </row>
    <row r="395" s="13" customFormat="1">
      <c r="A395" s="13"/>
      <c r="B395" s="230"/>
      <c r="C395" s="231"/>
      <c r="D395" s="232" t="s">
        <v>208</v>
      </c>
      <c r="E395" s="233" t="s">
        <v>19</v>
      </c>
      <c r="F395" s="234" t="s">
        <v>294</v>
      </c>
      <c r="G395" s="231"/>
      <c r="H395" s="233" t="s">
        <v>19</v>
      </c>
      <c r="I395" s="235"/>
      <c r="J395" s="231"/>
      <c r="K395" s="231"/>
      <c r="L395" s="236"/>
      <c r="M395" s="237"/>
      <c r="N395" s="238"/>
      <c r="O395" s="238"/>
      <c r="P395" s="238"/>
      <c r="Q395" s="238"/>
      <c r="R395" s="238"/>
      <c r="S395" s="238"/>
      <c r="T395" s="239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0" t="s">
        <v>208</v>
      </c>
      <c r="AU395" s="240" t="s">
        <v>82</v>
      </c>
      <c r="AV395" s="13" t="s">
        <v>80</v>
      </c>
      <c r="AW395" s="13" t="s">
        <v>33</v>
      </c>
      <c r="AX395" s="13" t="s">
        <v>72</v>
      </c>
      <c r="AY395" s="240" t="s">
        <v>130</v>
      </c>
    </row>
    <row r="396" s="14" customFormat="1">
      <c r="A396" s="14"/>
      <c r="B396" s="241"/>
      <c r="C396" s="242"/>
      <c r="D396" s="232" t="s">
        <v>208</v>
      </c>
      <c r="E396" s="243" t="s">
        <v>19</v>
      </c>
      <c r="F396" s="244" t="s">
        <v>1335</v>
      </c>
      <c r="G396" s="242"/>
      <c r="H396" s="245">
        <v>7</v>
      </c>
      <c r="I396" s="246"/>
      <c r="J396" s="242"/>
      <c r="K396" s="242"/>
      <c r="L396" s="247"/>
      <c r="M396" s="248"/>
      <c r="N396" s="249"/>
      <c r="O396" s="249"/>
      <c r="P396" s="249"/>
      <c r="Q396" s="249"/>
      <c r="R396" s="249"/>
      <c r="S396" s="249"/>
      <c r="T396" s="25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1" t="s">
        <v>208</v>
      </c>
      <c r="AU396" s="251" t="s">
        <v>82</v>
      </c>
      <c r="AV396" s="14" t="s">
        <v>82</v>
      </c>
      <c r="AW396" s="14" t="s">
        <v>33</v>
      </c>
      <c r="AX396" s="14" t="s">
        <v>72</v>
      </c>
      <c r="AY396" s="251" t="s">
        <v>130</v>
      </c>
    </row>
    <row r="397" s="15" customFormat="1">
      <c r="A397" s="15"/>
      <c r="B397" s="252"/>
      <c r="C397" s="253"/>
      <c r="D397" s="232" t="s">
        <v>208</v>
      </c>
      <c r="E397" s="254" t="s">
        <v>19</v>
      </c>
      <c r="F397" s="255" t="s">
        <v>212</v>
      </c>
      <c r="G397" s="253"/>
      <c r="H397" s="256">
        <v>7</v>
      </c>
      <c r="I397" s="257"/>
      <c r="J397" s="253"/>
      <c r="K397" s="253"/>
      <c r="L397" s="258"/>
      <c r="M397" s="259"/>
      <c r="N397" s="260"/>
      <c r="O397" s="260"/>
      <c r="P397" s="260"/>
      <c r="Q397" s="260"/>
      <c r="R397" s="260"/>
      <c r="S397" s="260"/>
      <c r="T397" s="261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2" t="s">
        <v>208</v>
      </c>
      <c r="AU397" s="262" t="s">
        <v>82</v>
      </c>
      <c r="AV397" s="15" t="s">
        <v>144</v>
      </c>
      <c r="AW397" s="15" t="s">
        <v>33</v>
      </c>
      <c r="AX397" s="15" t="s">
        <v>80</v>
      </c>
      <c r="AY397" s="262" t="s">
        <v>130</v>
      </c>
    </row>
    <row r="398" s="2" customFormat="1" ht="16.5" customHeight="1">
      <c r="A398" s="41"/>
      <c r="B398" s="42"/>
      <c r="C398" s="199" t="s">
        <v>564</v>
      </c>
      <c r="D398" s="199" t="s">
        <v>131</v>
      </c>
      <c r="E398" s="200" t="s">
        <v>525</v>
      </c>
      <c r="F398" s="201" t="s">
        <v>526</v>
      </c>
      <c r="G398" s="202" t="s">
        <v>162</v>
      </c>
      <c r="H398" s="203">
        <v>14</v>
      </c>
      <c r="I398" s="204"/>
      <c r="J398" s="205">
        <f>ROUND(I398*H398,2)</f>
        <v>0</v>
      </c>
      <c r="K398" s="201" t="s">
        <v>200</v>
      </c>
      <c r="L398" s="47"/>
      <c r="M398" s="206" t="s">
        <v>19</v>
      </c>
      <c r="N398" s="207" t="s">
        <v>43</v>
      </c>
      <c r="O398" s="87"/>
      <c r="P398" s="208">
        <f>O398*H398</f>
        <v>0</v>
      </c>
      <c r="Q398" s="208">
        <v>0.00115</v>
      </c>
      <c r="R398" s="208">
        <f>Q398*H398</f>
        <v>0.0161</v>
      </c>
      <c r="S398" s="208">
        <v>0</v>
      </c>
      <c r="T398" s="209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0" t="s">
        <v>285</v>
      </c>
      <c r="AT398" s="210" t="s">
        <v>131</v>
      </c>
      <c r="AU398" s="210" t="s">
        <v>82</v>
      </c>
      <c r="AY398" s="20" t="s">
        <v>130</v>
      </c>
      <c r="BE398" s="211">
        <f>IF(N398="základní",J398,0)</f>
        <v>0</v>
      </c>
      <c r="BF398" s="211">
        <f>IF(N398="snížená",J398,0)</f>
        <v>0</v>
      </c>
      <c r="BG398" s="211">
        <f>IF(N398="zákl. přenesená",J398,0)</f>
        <v>0</v>
      </c>
      <c r="BH398" s="211">
        <f>IF(N398="sníž. přenesená",J398,0)</f>
        <v>0</v>
      </c>
      <c r="BI398" s="211">
        <f>IF(N398="nulová",J398,0)</f>
        <v>0</v>
      </c>
      <c r="BJ398" s="20" t="s">
        <v>80</v>
      </c>
      <c r="BK398" s="211">
        <f>ROUND(I398*H398,2)</f>
        <v>0</v>
      </c>
      <c r="BL398" s="20" t="s">
        <v>285</v>
      </c>
      <c r="BM398" s="210" t="s">
        <v>1430</v>
      </c>
    </row>
    <row r="399" s="2" customFormat="1">
      <c r="A399" s="41"/>
      <c r="B399" s="42"/>
      <c r="C399" s="43"/>
      <c r="D399" s="225" t="s">
        <v>202</v>
      </c>
      <c r="E399" s="43"/>
      <c r="F399" s="226" t="s">
        <v>528</v>
      </c>
      <c r="G399" s="43"/>
      <c r="H399" s="43"/>
      <c r="I399" s="227"/>
      <c r="J399" s="43"/>
      <c r="K399" s="43"/>
      <c r="L399" s="47"/>
      <c r="M399" s="228"/>
      <c r="N399" s="229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202</v>
      </c>
      <c r="AU399" s="20" t="s">
        <v>82</v>
      </c>
    </row>
    <row r="400" s="13" customFormat="1">
      <c r="A400" s="13"/>
      <c r="B400" s="230"/>
      <c r="C400" s="231"/>
      <c r="D400" s="232" t="s">
        <v>208</v>
      </c>
      <c r="E400" s="233" t="s">
        <v>19</v>
      </c>
      <c r="F400" s="234" t="s">
        <v>529</v>
      </c>
      <c r="G400" s="231"/>
      <c r="H400" s="233" t="s">
        <v>19</v>
      </c>
      <c r="I400" s="235"/>
      <c r="J400" s="231"/>
      <c r="K400" s="231"/>
      <c r="L400" s="236"/>
      <c r="M400" s="237"/>
      <c r="N400" s="238"/>
      <c r="O400" s="238"/>
      <c r="P400" s="238"/>
      <c r="Q400" s="238"/>
      <c r="R400" s="238"/>
      <c r="S400" s="238"/>
      <c r="T400" s="239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0" t="s">
        <v>208</v>
      </c>
      <c r="AU400" s="240" t="s">
        <v>82</v>
      </c>
      <c r="AV400" s="13" t="s">
        <v>80</v>
      </c>
      <c r="AW400" s="13" t="s">
        <v>33</v>
      </c>
      <c r="AX400" s="13" t="s">
        <v>72</v>
      </c>
      <c r="AY400" s="240" t="s">
        <v>130</v>
      </c>
    </row>
    <row r="401" s="14" customFormat="1">
      <c r="A401" s="14"/>
      <c r="B401" s="241"/>
      <c r="C401" s="242"/>
      <c r="D401" s="232" t="s">
        <v>208</v>
      </c>
      <c r="E401" s="243" t="s">
        <v>19</v>
      </c>
      <c r="F401" s="244" t="s">
        <v>1431</v>
      </c>
      <c r="G401" s="242"/>
      <c r="H401" s="245">
        <v>14</v>
      </c>
      <c r="I401" s="246"/>
      <c r="J401" s="242"/>
      <c r="K401" s="242"/>
      <c r="L401" s="247"/>
      <c r="M401" s="248"/>
      <c r="N401" s="249"/>
      <c r="O401" s="249"/>
      <c r="P401" s="249"/>
      <c r="Q401" s="249"/>
      <c r="R401" s="249"/>
      <c r="S401" s="249"/>
      <c r="T401" s="250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1" t="s">
        <v>208</v>
      </c>
      <c r="AU401" s="251" t="s">
        <v>82</v>
      </c>
      <c r="AV401" s="14" t="s">
        <v>82</v>
      </c>
      <c r="AW401" s="14" t="s">
        <v>33</v>
      </c>
      <c r="AX401" s="14" t="s">
        <v>72</v>
      </c>
      <c r="AY401" s="251" t="s">
        <v>130</v>
      </c>
    </row>
    <row r="402" s="15" customFormat="1">
      <c r="A402" s="15"/>
      <c r="B402" s="252"/>
      <c r="C402" s="253"/>
      <c r="D402" s="232" t="s">
        <v>208</v>
      </c>
      <c r="E402" s="254" t="s">
        <v>19</v>
      </c>
      <c r="F402" s="255" t="s">
        <v>212</v>
      </c>
      <c r="G402" s="253"/>
      <c r="H402" s="256">
        <v>14</v>
      </c>
      <c r="I402" s="257"/>
      <c r="J402" s="253"/>
      <c r="K402" s="253"/>
      <c r="L402" s="258"/>
      <c r="M402" s="259"/>
      <c r="N402" s="260"/>
      <c r="O402" s="260"/>
      <c r="P402" s="260"/>
      <c r="Q402" s="260"/>
      <c r="R402" s="260"/>
      <c r="S402" s="260"/>
      <c r="T402" s="261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2" t="s">
        <v>208</v>
      </c>
      <c r="AU402" s="262" t="s">
        <v>82</v>
      </c>
      <c r="AV402" s="15" t="s">
        <v>144</v>
      </c>
      <c r="AW402" s="15" t="s">
        <v>33</v>
      </c>
      <c r="AX402" s="15" t="s">
        <v>80</v>
      </c>
      <c r="AY402" s="262" t="s">
        <v>130</v>
      </c>
    </row>
    <row r="403" s="2" customFormat="1" ht="16.5" customHeight="1">
      <c r="A403" s="41"/>
      <c r="B403" s="42"/>
      <c r="C403" s="263" t="s">
        <v>572</v>
      </c>
      <c r="D403" s="263" t="s">
        <v>213</v>
      </c>
      <c r="E403" s="264" t="s">
        <v>532</v>
      </c>
      <c r="F403" s="265" t="s">
        <v>533</v>
      </c>
      <c r="G403" s="266" t="s">
        <v>162</v>
      </c>
      <c r="H403" s="267">
        <v>7</v>
      </c>
      <c r="I403" s="268"/>
      <c r="J403" s="269">
        <f>ROUND(I403*H403,2)</f>
        <v>0</v>
      </c>
      <c r="K403" s="265" t="s">
        <v>200</v>
      </c>
      <c r="L403" s="270"/>
      <c r="M403" s="271" t="s">
        <v>19</v>
      </c>
      <c r="N403" s="272" t="s">
        <v>43</v>
      </c>
      <c r="O403" s="87"/>
      <c r="P403" s="208">
        <f>O403*H403</f>
        <v>0</v>
      </c>
      <c r="Q403" s="208">
        <v>0.00148</v>
      </c>
      <c r="R403" s="208">
        <f>Q403*H403</f>
        <v>0.010359999999999999</v>
      </c>
      <c r="S403" s="208">
        <v>0</v>
      </c>
      <c r="T403" s="209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0" t="s">
        <v>306</v>
      </c>
      <c r="AT403" s="210" t="s">
        <v>213</v>
      </c>
      <c r="AU403" s="210" t="s">
        <v>82</v>
      </c>
      <c r="AY403" s="20" t="s">
        <v>130</v>
      </c>
      <c r="BE403" s="211">
        <f>IF(N403="základní",J403,0)</f>
        <v>0</v>
      </c>
      <c r="BF403" s="211">
        <f>IF(N403="snížená",J403,0)</f>
        <v>0</v>
      </c>
      <c r="BG403" s="211">
        <f>IF(N403="zákl. přenesená",J403,0)</f>
        <v>0</v>
      </c>
      <c r="BH403" s="211">
        <f>IF(N403="sníž. přenesená",J403,0)</f>
        <v>0</v>
      </c>
      <c r="BI403" s="211">
        <f>IF(N403="nulová",J403,0)</f>
        <v>0</v>
      </c>
      <c r="BJ403" s="20" t="s">
        <v>80</v>
      </c>
      <c r="BK403" s="211">
        <f>ROUND(I403*H403,2)</f>
        <v>0</v>
      </c>
      <c r="BL403" s="20" t="s">
        <v>285</v>
      </c>
      <c r="BM403" s="210" t="s">
        <v>1432</v>
      </c>
    </row>
    <row r="404" s="13" customFormat="1">
      <c r="A404" s="13"/>
      <c r="B404" s="230"/>
      <c r="C404" s="231"/>
      <c r="D404" s="232" t="s">
        <v>208</v>
      </c>
      <c r="E404" s="233" t="s">
        <v>19</v>
      </c>
      <c r="F404" s="234" t="s">
        <v>217</v>
      </c>
      <c r="G404" s="231"/>
      <c r="H404" s="233" t="s">
        <v>19</v>
      </c>
      <c r="I404" s="235"/>
      <c r="J404" s="231"/>
      <c r="K404" s="231"/>
      <c r="L404" s="236"/>
      <c r="M404" s="237"/>
      <c r="N404" s="238"/>
      <c r="O404" s="238"/>
      <c r="P404" s="238"/>
      <c r="Q404" s="238"/>
      <c r="R404" s="238"/>
      <c r="S404" s="238"/>
      <c r="T404" s="23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0" t="s">
        <v>208</v>
      </c>
      <c r="AU404" s="240" t="s">
        <v>82</v>
      </c>
      <c r="AV404" s="13" t="s">
        <v>80</v>
      </c>
      <c r="AW404" s="13" t="s">
        <v>33</v>
      </c>
      <c r="AX404" s="13" t="s">
        <v>72</v>
      </c>
      <c r="AY404" s="240" t="s">
        <v>130</v>
      </c>
    </row>
    <row r="405" s="14" customFormat="1">
      <c r="A405" s="14"/>
      <c r="B405" s="241"/>
      <c r="C405" s="242"/>
      <c r="D405" s="232" t="s">
        <v>208</v>
      </c>
      <c r="E405" s="243" t="s">
        <v>19</v>
      </c>
      <c r="F405" s="244" t="s">
        <v>1335</v>
      </c>
      <c r="G405" s="242"/>
      <c r="H405" s="245">
        <v>7</v>
      </c>
      <c r="I405" s="246"/>
      <c r="J405" s="242"/>
      <c r="K405" s="242"/>
      <c r="L405" s="247"/>
      <c r="M405" s="248"/>
      <c r="N405" s="249"/>
      <c r="O405" s="249"/>
      <c r="P405" s="249"/>
      <c r="Q405" s="249"/>
      <c r="R405" s="249"/>
      <c r="S405" s="249"/>
      <c r="T405" s="25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1" t="s">
        <v>208</v>
      </c>
      <c r="AU405" s="251" t="s">
        <v>82</v>
      </c>
      <c r="AV405" s="14" t="s">
        <v>82</v>
      </c>
      <c r="AW405" s="14" t="s">
        <v>33</v>
      </c>
      <c r="AX405" s="14" t="s">
        <v>72</v>
      </c>
      <c r="AY405" s="251" t="s">
        <v>130</v>
      </c>
    </row>
    <row r="406" s="15" customFormat="1">
      <c r="A406" s="15"/>
      <c r="B406" s="252"/>
      <c r="C406" s="253"/>
      <c r="D406" s="232" t="s">
        <v>208</v>
      </c>
      <c r="E406" s="254" t="s">
        <v>19</v>
      </c>
      <c r="F406" s="255" t="s">
        <v>212</v>
      </c>
      <c r="G406" s="253"/>
      <c r="H406" s="256">
        <v>7</v>
      </c>
      <c r="I406" s="257"/>
      <c r="J406" s="253"/>
      <c r="K406" s="253"/>
      <c r="L406" s="258"/>
      <c r="M406" s="259"/>
      <c r="N406" s="260"/>
      <c r="O406" s="260"/>
      <c r="P406" s="260"/>
      <c r="Q406" s="260"/>
      <c r="R406" s="260"/>
      <c r="S406" s="260"/>
      <c r="T406" s="261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2" t="s">
        <v>208</v>
      </c>
      <c r="AU406" s="262" t="s">
        <v>82</v>
      </c>
      <c r="AV406" s="15" t="s">
        <v>144</v>
      </c>
      <c r="AW406" s="15" t="s">
        <v>33</v>
      </c>
      <c r="AX406" s="15" t="s">
        <v>80</v>
      </c>
      <c r="AY406" s="262" t="s">
        <v>130</v>
      </c>
    </row>
    <row r="407" s="2" customFormat="1" ht="16.5" customHeight="1">
      <c r="A407" s="41"/>
      <c r="B407" s="42"/>
      <c r="C407" s="263" t="s">
        <v>195</v>
      </c>
      <c r="D407" s="263" t="s">
        <v>213</v>
      </c>
      <c r="E407" s="264" t="s">
        <v>536</v>
      </c>
      <c r="F407" s="265" t="s">
        <v>537</v>
      </c>
      <c r="G407" s="266" t="s">
        <v>162</v>
      </c>
      <c r="H407" s="267">
        <v>7</v>
      </c>
      <c r="I407" s="268"/>
      <c r="J407" s="269">
        <f>ROUND(I407*H407,2)</f>
        <v>0</v>
      </c>
      <c r="K407" s="265" t="s">
        <v>200</v>
      </c>
      <c r="L407" s="270"/>
      <c r="M407" s="271" t="s">
        <v>19</v>
      </c>
      <c r="N407" s="272" t="s">
        <v>43</v>
      </c>
      <c r="O407" s="87"/>
      <c r="P407" s="208">
        <f>O407*H407</f>
        <v>0</v>
      </c>
      <c r="Q407" s="208">
        <v>0.00247</v>
      </c>
      <c r="R407" s="208">
        <f>Q407*H407</f>
        <v>0.01729</v>
      </c>
      <c r="S407" s="208">
        <v>0</v>
      </c>
      <c r="T407" s="209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0" t="s">
        <v>306</v>
      </c>
      <c r="AT407" s="210" t="s">
        <v>213</v>
      </c>
      <c r="AU407" s="210" t="s">
        <v>82</v>
      </c>
      <c r="AY407" s="20" t="s">
        <v>130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20" t="s">
        <v>80</v>
      </c>
      <c r="BK407" s="211">
        <f>ROUND(I407*H407,2)</f>
        <v>0</v>
      </c>
      <c r="BL407" s="20" t="s">
        <v>285</v>
      </c>
      <c r="BM407" s="210" t="s">
        <v>1433</v>
      </c>
    </row>
    <row r="408" s="13" customFormat="1">
      <c r="A408" s="13"/>
      <c r="B408" s="230"/>
      <c r="C408" s="231"/>
      <c r="D408" s="232" t="s">
        <v>208</v>
      </c>
      <c r="E408" s="233" t="s">
        <v>19</v>
      </c>
      <c r="F408" s="234" t="s">
        <v>217</v>
      </c>
      <c r="G408" s="231"/>
      <c r="H408" s="233" t="s">
        <v>19</v>
      </c>
      <c r="I408" s="235"/>
      <c r="J408" s="231"/>
      <c r="K408" s="231"/>
      <c r="L408" s="236"/>
      <c r="M408" s="237"/>
      <c r="N408" s="238"/>
      <c r="O408" s="238"/>
      <c r="P408" s="238"/>
      <c r="Q408" s="238"/>
      <c r="R408" s="238"/>
      <c r="S408" s="238"/>
      <c r="T408" s="23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0" t="s">
        <v>208</v>
      </c>
      <c r="AU408" s="240" t="s">
        <v>82</v>
      </c>
      <c r="AV408" s="13" t="s">
        <v>80</v>
      </c>
      <c r="AW408" s="13" t="s">
        <v>33</v>
      </c>
      <c r="AX408" s="13" t="s">
        <v>72</v>
      </c>
      <c r="AY408" s="240" t="s">
        <v>130</v>
      </c>
    </row>
    <row r="409" s="14" customFormat="1">
      <c r="A409" s="14"/>
      <c r="B409" s="241"/>
      <c r="C409" s="242"/>
      <c r="D409" s="232" t="s">
        <v>208</v>
      </c>
      <c r="E409" s="243" t="s">
        <v>19</v>
      </c>
      <c r="F409" s="244" t="s">
        <v>1335</v>
      </c>
      <c r="G409" s="242"/>
      <c r="H409" s="245">
        <v>7</v>
      </c>
      <c r="I409" s="246"/>
      <c r="J409" s="242"/>
      <c r="K409" s="242"/>
      <c r="L409" s="247"/>
      <c r="M409" s="248"/>
      <c r="N409" s="249"/>
      <c r="O409" s="249"/>
      <c r="P409" s="249"/>
      <c r="Q409" s="249"/>
      <c r="R409" s="249"/>
      <c r="S409" s="249"/>
      <c r="T409" s="25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1" t="s">
        <v>208</v>
      </c>
      <c r="AU409" s="251" t="s">
        <v>82</v>
      </c>
      <c r="AV409" s="14" t="s">
        <v>82</v>
      </c>
      <c r="AW409" s="14" t="s">
        <v>33</v>
      </c>
      <c r="AX409" s="14" t="s">
        <v>72</v>
      </c>
      <c r="AY409" s="251" t="s">
        <v>130</v>
      </c>
    </row>
    <row r="410" s="15" customFormat="1">
      <c r="A410" s="15"/>
      <c r="B410" s="252"/>
      <c r="C410" s="253"/>
      <c r="D410" s="232" t="s">
        <v>208</v>
      </c>
      <c r="E410" s="254" t="s">
        <v>19</v>
      </c>
      <c r="F410" s="255" t="s">
        <v>212</v>
      </c>
      <c r="G410" s="253"/>
      <c r="H410" s="256">
        <v>7</v>
      </c>
      <c r="I410" s="257"/>
      <c r="J410" s="253"/>
      <c r="K410" s="253"/>
      <c r="L410" s="258"/>
      <c r="M410" s="259"/>
      <c r="N410" s="260"/>
      <c r="O410" s="260"/>
      <c r="P410" s="260"/>
      <c r="Q410" s="260"/>
      <c r="R410" s="260"/>
      <c r="S410" s="260"/>
      <c r="T410" s="261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2" t="s">
        <v>208</v>
      </c>
      <c r="AU410" s="262" t="s">
        <v>82</v>
      </c>
      <c r="AV410" s="15" t="s">
        <v>144</v>
      </c>
      <c r="AW410" s="15" t="s">
        <v>33</v>
      </c>
      <c r="AX410" s="15" t="s">
        <v>80</v>
      </c>
      <c r="AY410" s="262" t="s">
        <v>130</v>
      </c>
    </row>
    <row r="411" s="2" customFormat="1" ht="16.5" customHeight="1">
      <c r="A411" s="41"/>
      <c r="B411" s="42"/>
      <c r="C411" s="199" t="s">
        <v>584</v>
      </c>
      <c r="D411" s="199" t="s">
        <v>131</v>
      </c>
      <c r="E411" s="200" t="s">
        <v>540</v>
      </c>
      <c r="F411" s="201" t="s">
        <v>541</v>
      </c>
      <c r="G411" s="202" t="s">
        <v>162</v>
      </c>
      <c r="H411" s="203">
        <v>18</v>
      </c>
      <c r="I411" s="204"/>
      <c r="J411" s="205">
        <f>ROUND(I411*H411,2)</f>
        <v>0</v>
      </c>
      <c r="K411" s="201" t="s">
        <v>19</v>
      </c>
      <c r="L411" s="47"/>
      <c r="M411" s="206" t="s">
        <v>19</v>
      </c>
      <c r="N411" s="207" t="s">
        <v>43</v>
      </c>
      <c r="O411" s="87"/>
      <c r="P411" s="208">
        <f>O411*H411</f>
        <v>0</v>
      </c>
      <c r="Q411" s="208">
        <v>0</v>
      </c>
      <c r="R411" s="208">
        <f>Q411*H411</f>
        <v>0</v>
      </c>
      <c r="S411" s="208">
        <v>0</v>
      </c>
      <c r="T411" s="209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0" t="s">
        <v>285</v>
      </c>
      <c r="AT411" s="210" t="s">
        <v>131</v>
      </c>
      <c r="AU411" s="210" t="s">
        <v>82</v>
      </c>
      <c r="AY411" s="20" t="s">
        <v>130</v>
      </c>
      <c r="BE411" s="211">
        <f>IF(N411="základní",J411,0)</f>
        <v>0</v>
      </c>
      <c r="BF411" s="211">
        <f>IF(N411="snížená",J411,0)</f>
        <v>0</v>
      </c>
      <c r="BG411" s="211">
        <f>IF(N411="zákl. přenesená",J411,0)</f>
        <v>0</v>
      </c>
      <c r="BH411" s="211">
        <f>IF(N411="sníž. přenesená",J411,0)</f>
        <v>0</v>
      </c>
      <c r="BI411" s="211">
        <f>IF(N411="nulová",J411,0)</f>
        <v>0</v>
      </c>
      <c r="BJ411" s="20" t="s">
        <v>80</v>
      </c>
      <c r="BK411" s="211">
        <f>ROUND(I411*H411,2)</f>
        <v>0</v>
      </c>
      <c r="BL411" s="20" t="s">
        <v>285</v>
      </c>
      <c r="BM411" s="210" t="s">
        <v>1434</v>
      </c>
    </row>
    <row r="412" s="13" customFormat="1">
      <c r="A412" s="13"/>
      <c r="B412" s="230"/>
      <c r="C412" s="231"/>
      <c r="D412" s="232" t="s">
        <v>208</v>
      </c>
      <c r="E412" s="233" t="s">
        <v>19</v>
      </c>
      <c r="F412" s="234" t="s">
        <v>529</v>
      </c>
      <c r="G412" s="231"/>
      <c r="H412" s="233" t="s">
        <v>19</v>
      </c>
      <c r="I412" s="235"/>
      <c r="J412" s="231"/>
      <c r="K412" s="231"/>
      <c r="L412" s="236"/>
      <c r="M412" s="237"/>
      <c r="N412" s="238"/>
      <c r="O412" s="238"/>
      <c r="P412" s="238"/>
      <c r="Q412" s="238"/>
      <c r="R412" s="238"/>
      <c r="S412" s="238"/>
      <c r="T412" s="23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0" t="s">
        <v>208</v>
      </c>
      <c r="AU412" s="240" t="s">
        <v>82</v>
      </c>
      <c r="AV412" s="13" t="s">
        <v>80</v>
      </c>
      <c r="AW412" s="13" t="s">
        <v>33</v>
      </c>
      <c r="AX412" s="13" t="s">
        <v>72</v>
      </c>
      <c r="AY412" s="240" t="s">
        <v>130</v>
      </c>
    </row>
    <row r="413" s="14" customFormat="1">
      <c r="A413" s="14"/>
      <c r="B413" s="241"/>
      <c r="C413" s="242"/>
      <c r="D413" s="232" t="s">
        <v>208</v>
      </c>
      <c r="E413" s="243" t="s">
        <v>19</v>
      </c>
      <c r="F413" s="244" t="s">
        <v>1435</v>
      </c>
      <c r="G413" s="242"/>
      <c r="H413" s="245">
        <v>14</v>
      </c>
      <c r="I413" s="246"/>
      <c r="J413" s="242"/>
      <c r="K413" s="242"/>
      <c r="L413" s="247"/>
      <c r="M413" s="248"/>
      <c r="N413" s="249"/>
      <c r="O413" s="249"/>
      <c r="P413" s="249"/>
      <c r="Q413" s="249"/>
      <c r="R413" s="249"/>
      <c r="S413" s="249"/>
      <c r="T413" s="25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1" t="s">
        <v>208</v>
      </c>
      <c r="AU413" s="251" t="s">
        <v>82</v>
      </c>
      <c r="AV413" s="14" t="s">
        <v>82</v>
      </c>
      <c r="AW413" s="14" t="s">
        <v>33</v>
      </c>
      <c r="AX413" s="14" t="s">
        <v>72</v>
      </c>
      <c r="AY413" s="251" t="s">
        <v>130</v>
      </c>
    </row>
    <row r="414" s="13" customFormat="1">
      <c r="A414" s="13"/>
      <c r="B414" s="230"/>
      <c r="C414" s="231"/>
      <c r="D414" s="232" t="s">
        <v>208</v>
      </c>
      <c r="E414" s="233" t="s">
        <v>19</v>
      </c>
      <c r="F414" s="234" t="s">
        <v>799</v>
      </c>
      <c r="G414" s="231"/>
      <c r="H414" s="233" t="s">
        <v>19</v>
      </c>
      <c r="I414" s="235"/>
      <c r="J414" s="231"/>
      <c r="K414" s="231"/>
      <c r="L414" s="236"/>
      <c r="M414" s="237"/>
      <c r="N414" s="238"/>
      <c r="O414" s="238"/>
      <c r="P414" s="238"/>
      <c r="Q414" s="238"/>
      <c r="R414" s="238"/>
      <c r="S414" s="238"/>
      <c r="T414" s="239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0" t="s">
        <v>208</v>
      </c>
      <c r="AU414" s="240" t="s">
        <v>82</v>
      </c>
      <c r="AV414" s="13" t="s">
        <v>80</v>
      </c>
      <c r="AW414" s="13" t="s">
        <v>33</v>
      </c>
      <c r="AX414" s="13" t="s">
        <v>72</v>
      </c>
      <c r="AY414" s="240" t="s">
        <v>130</v>
      </c>
    </row>
    <row r="415" s="14" customFormat="1">
      <c r="A415" s="14"/>
      <c r="B415" s="241"/>
      <c r="C415" s="242"/>
      <c r="D415" s="232" t="s">
        <v>208</v>
      </c>
      <c r="E415" s="243" t="s">
        <v>19</v>
      </c>
      <c r="F415" s="244" t="s">
        <v>1350</v>
      </c>
      <c r="G415" s="242"/>
      <c r="H415" s="245">
        <v>4</v>
      </c>
      <c r="I415" s="246"/>
      <c r="J415" s="242"/>
      <c r="K415" s="242"/>
      <c r="L415" s="247"/>
      <c r="M415" s="248"/>
      <c r="N415" s="249"/>
      <c r="O415" s="249"/>
      <c r="P415" s="249"/>
      <c r="Q415" s="249"/>
      <c r="R415" s="249"/>
      <c r="S415" s="249"/>
      <c r="T415" s="250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1" t="s">
        <v>208</v>
      </c>
      <c r="AU415" s="251" t="s">
        <v>82</v>
      </c>
      <c r="AV415" s="14" t="s">
        <v>82</v>
      </c>
      <c r="AW415" s="14" t="s">
        <v>33</v>
      </c>
      <c r="AX415" s="14" t="s">
        <v>72</v>
      </c>
      <c r="AY415" s="251" t="s">
        <v>130</v>
      </c>
    </row>
    <row r="416" s="15" customFormat="1">
      <c r="A416" s="15"/>
      <c r="B416" s="252"/>
      <c r="C416" s="253"/>
      <c r="D416" s="232" t="s">
        <v>208</v>
      </c>
      <c r="E416" s="254" t="s">
        <v>19</v>
      </c>
      <c r="F416" s="255" t="s">
        <v>212</v>
      </c>
      <c r="G416" s="253"/>
      <c r="H416" s="256">
        <v>18</v>
      </c>
      <c r="I416" s="257"/>
      <c r="J416" s="253"/>
      <c r="K416" s="253"/>
      <c r="L416" s="258"/>
      <c r="M416" s="259"/>
      <c r="N416" s="260"/>
      <c r="O416" s="260"/>
      <c r="P416" s="260"/>
      <c r="Q416" s="260"/>
      <c r="R416" s="260"/>
      <c r="S416" s="260"/>
      <c r="T416" s="261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2" t="s">
        <v>208</v>
      </c>
      <c r="AU416" s="262" t="s">
        <v>82</v>
      </c>
      <c r="AV416" s="15" t="s">
        <v>144</v>
      </c>
      <c r="AW416" s="15" t="s">
        <v>33</v>
      </c>
      <c r="AX416" s="15" t="s">
        <v>80</v>
      </c>
      <c r="AY416" s="262" t="s">
        <v>130</v>
      </c>
    </row>
    <row r="417" s="2" customFormat="1" ht="24.15" customHeight="1">
      <c r="A417" s="41"/>
      <c r="B417" s="42"/>
      <c r="C417" s="199" t="s">
        <v>591</v>
      </c>
      <c r="D417" s="199" t="s">
        <v>131</v>
      </c>
      <c r="E417" s="200" t="s">
        <v>800</v>
      </c>
      <c r="F417" s="201" t="s">
        <v>801</v>
      </c>
      <c r="G417" s="202" t="s">
        <v>443</v>
      </c>
      <c r="H417" s="284"/>
      <c r="I417" s="204"/>
      <c r="J417" s="205">
        <f>ROUND(I417*H417,2)</f>
        <v>0</v>
      </c>
      <c r="K417" s="201" t="s">
        <v>200</v>
      </c>
      <c r="L417" s="47"/>
      <c r="M417" s="206" t="s">
        <v>19</v>
      </c>
      <c r="N417" s="207" t="s">
        <v>43</v>
      </c>
      <c r="O417" s="87"/>
      <c r="P417" s="208">
        <f>O417*H417</f>
        <v>0</v>
      </c>
      <c r="Q417" s="208">
        <v>0</v>
      </c>
      <c r="R417" s="208">
        <f>Q417*H417</f>
        <v>0</v>
      </c>
      <c r="S417" s="208">
        <v>0</v>
      </c>
      <c r="T417" s="209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0" t="s">
        <v>285</v>
      </c>
      <c r="AT417" s="210" t="s">
        <v>131</v>
      </c>
      <c r="AU417" s="210" t="s">
        <v>82</v>
      </c>
      <c r="AY417" s="20" t="s">
        <v>130</v>
      </c>
      <c r="BE417" s="211">
        <f>IF(N417="základní",J417,0)</f>
        <v>0</v>
      </c>
      <c r="BF417" s="211">
        <f>IF(N417="snížená",J417,0)</f>
        <v>0</v>
      </c>
      <c r="BG417" s="211">
        <f>IF(N417="zákl. přenesená",J417,0)</f>
        <v>0</v>
      </c>
      <c r="BH417" s="211">
        <f>IF(N417="sníž. přenesená",J417,0)</f>
        <v>0</v>
      </c>
      <c r="BI417" s="211">
        <f>IF(N417="nulová",J417,0)</f>
        <v>0</v>
      </c>
      <c r="BJ417" s="20" t="s">
        <v>80</v>
      </c>
      <c r="BK417" s="211">
        <f>ROUND(I417*H417,2)</f>
        <v>0</v>
      </c>
      <c r="BL417" s="20" t="s">
        <v>285</v>
      </c>
      <c r="BM417" s="210" t="s">
        <v>1436</v>
      </c>
    </row>
    <row r="418" s="2" customFormat="1">
      <c r="A418" s="41"/>
      <c r="B418" s="42"/>
      <c r="C418" s="43"/>
      <c r="D418" s="225" t="s">
        <v>202</v>
      </c>
      <c r="E418" s="43"/>
      <c r="F418" s="226" t="s">
        <v>803</v>
      </c>
      <c r="G418" s="43"/>
      <c r="H418" s="43"/>
      <c r="I418" s="227"/>
      <c r="J418" s="43"/>
      <c r="K418" s="43"/>
      <c r="L418" s="47"/>
      <c r="M418" s="228"/>
      <c r="N418" s="229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202</v>
      </c>
      <c r="AU418" s="20" t="s">
        <v>82</v>
      </c>
    </row>
    <row r="419" s="11" customFormat="1" ht="22.8" customHeight="1">
      <c r="A419" s="11"/>
      <c r="B419" s="185"/>
      <c r="C419" s="186"/>
      <c r="D419" s="187" t="s">
        <v>71</v>
      </c>
      <c r="E419" s="223" t="s">
        <v>549</v>
      </c>
      <c r="F419" s="223" t="s">
        <v>550</v>
      </c>
      <c r="G419" s="186"/>
      <c r="H419" s="186"/>
      <c r="I419" s="189"/>
      <c r="J419" s="224">
        <f>BK419</f>
        <v>0</v>
      </c>
      <c r="K419" s="186"/>
      <c r="L419" s="191"/>
      <c r="M419" s="192"/>
      <c r="N419" s="193"/>
      <c r="O419" s="193"/>
      <c r="P419" s="194">
        <f>SUM(P420:P437)</f>
        <v>0</v>
      </c>
      <c r="Q419" s="193"/>
      <c r="R419" s="194">
        <f>SUM(R420:R437)</f>
        <v>0.074861000000000011</v>
      </c>
      <c r="S419" s="193"/>
      <c r="T419" s="195">
        <f>SUM(T420:T437)</f>
        <v>0.1105088</v>
      </c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R419" s="196" t="s">
        <v>82</v>
      </c>
      <c r="AT419" s="197" t="s">
        <v>71</v>
      </c>
      <c r="AU419" s="197" t="s">
        <v>80</v>
      </c>
      <c r="AY419" s="196" t="s">
        <v>130</v>
      </c>
      <c r="BK419" s="198">
        <f>SUM(BK420:BK437)</f>
        <v>0</v>
      </c>
    </row>
    <row r="420" s="2" customFormat="1" ht="24.15" customHeight="1">
      <c r="A420" s="41"/>
      <c r="B420" s="42"/>
      <c r="C420" s="199" t="s">
        <v>597</v>
      </c>
      <c r="D420" s="199" t="s">
        <v>131</v>
      </c>
      <c r="E420" s="200" t="s">
        <v>552</v>
      </c>
      <c r="F420" s="201" t="s">
        <v>553</v>
      </c>
      <c r="G420" s="202" t="s">
        <v>554</v>
      </c>
      <c r="H420" s="203">
        <v>1</v>
      </c>
      <c r="I420" s="204"/>
      <c r="J420" s="205">
        <f>ROUND(I420*H420,2)</f>
        <v>0</v>
      </c>
      <c r="K420" s="201" t="s">
        <v>19</v>
      </c>
      <c r="L420" s="47"/>
      <c r="M420" s="206" t="s">
        <v>19</v>
      </c>
      <c r="N420" s="207" t="s">
        <v>43</v>
      </c>
      <c r="O420" s="87"/>
      <c r="P420" s="208">
        <f>O420*H420</f>
        <v>0</v>
      </c>
      <c r="Q420" s="208">
        <v>0</v>
      </c>
      <c r="R420" s="208">
        <f>Q420*H420</f>
        <v>0</v>
      </c>
      <c r="S420" s="208">
        <v>0</v>
      </c>
      <c r="T420" s="209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10" t="s">
        <v>285</v>
      </c>
      <c r="AT420" s="210" t="s">
        <v>131</v>
      </c>
      <c r="AU420" s="210" t="s">
        <v>82</v>
      </c>
      <c r="AY420" s="20" t="s">
        <v>130</v>
      </c>
      <c r="BE420" s="211">
        <f>IF(N420="základní",J420,0)</f>
        <v>0</v>
      </c>
      <c r="BF420" s="211">
        <f>IF(N420="snížená",J420,0)</f>
        <v>0</v>
      </c>
      <c r="BG420" s="211">
        <f>IF(N420="zákl. přenesená",J420,0)</f>
        <v>0</v>
      </c>
      <c r="BH420" s="211">
        <f>IF(N420="sníž. přenesená",J420,0)</f>
        <v>0</v>
      </c>
      <c r="BI420" s="211">
        <f>IF(N420="nulová",J420,0)</f>
        <v>0</v>
      </c>
      <c r="BJ420" s="20" t="s">
        <v>80</v>
      </c>
      <c r="BK420" s="211">
        <f>ROUND(I420*H420,2)</f>
        <v>0</v>
      </c>
      <c r="BL420" s="20" t="s">
        <v>285</v>
      </c>
      <c r="BM420" s="210" t="s">
        <v>1437</v>
      </c>
    </row>
    <row r="421" s="2" customFormat="1" ht="16.5" customHeight="1">
      <c r="A421" s="41"/>
      <c r="B421" s="42"/>
      <c r="C421" s="199" t="s">
        <v>603</v>
      </c>
      <c r="D421" s="199" t="s">
        <v>131</v>
      </c>
      <c r="E421" s="200" t="s">
        <v>970</v>
      </c>
      <c r="F421" s="201" t="s">
        <v>971</v>
      </c>
      <c r="G421" s="202" t="s">
        <v>328</v>
      </c>
      <c r="H421" s="203">
        <v>178.24000000000001</v>
      </c>
      <c r="I421" s="204"/>
      <c r="J421" s="205">
        <f>ROUND(I421*H421,2)</f>
        <v>0</v>
      </c>
      <c r="K421" s="201" t="s">
        <v>200</v>
      </c>
      <c r="L421" s="47"/>
      <c r="M421" s="206" t="s">
        <v>19</v>
      </c>
      <c r="N421" s="207" t="s">
        <v>43</v>
      </c>
      <c r="O421" s="87"/>
      <c r="P421" s="208">
        <f>O421*H421</f>
        <v>0</v>
      </c>
      <c r="Q421" s="208">
        <v>0</v>
      </c>
      <c r="R421" s="208">
        <f>Q421*H421</f>
        <v>0</v>
      </c>
      <c r="S421" s="208">
        <v>0</v>
      </c>
      <c r="T421" s="209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0" t="s">
        <v>285</v>
      </c>
      <c r="AT421" s="210" t="s">
        <v>131</v>
      </c>
      <c r="AU421" s="210" t="s">
        <v>82</v>
      </c>
      <c r="AY421" s="20" t="s">
        <v>130</v>
      </c>
      <c r="BE421" s="211">
        <f>IF(N421="základní",J421,0)</f>
        <v>0</v>
      </c>
      <c r="BF421" s="211">
        <f>IF(N421="snížená",J421,0)</f>
        <v>0</v>
      </c>
      <c r="BG421" s="211">
        <f>IF(N421="zákl. přenesená",J421,0)</f>
        <v>0</v>
      </c>
      <c r="BH421" s="211">
        <f>IF(N421="sníž. přenesená",J421,0)</f>
        <v>0</v>
      </c>
      <c r="BI421" s="211">
        <f>IF(N421="nulová",J421,0)</f>
        <v>0</v>
      </c>
      <c r="BJ421" s="20" t="s">
        <v>80</v>
      </c>
      <c r="BK421" s="211">
        <f>ROUND(I421*H421,2)</f>
        <v>0</v>
      </c>
      <c r="BL421" s="20" t="s">
        <v>285</v>
      </c>
      <c r="BM421" s="210" t="s">
        <v>1438</v>
      </c>
    </row>
    <row r="422" s="2" customFormat="1">
      <c r="A422" s="41"/>
      <c r="B422" s="42"/>
      <c r="C422" s="43"/>
      <c r="D422" s="225" t="s">
        <v>202</v>
      </c>
      <c r="E422" s="43"/>
      <c r="F422" s="226" t="s">
        <v>973</v>
      </c>
      <c r="G422" s="43"/>
      <c r="H422" s="43"/>
      <c r="I422" s="227"/>
      <c r="J422" s="43"/>
      <c r="K422" s="43"/>
      <c r="L422" s="47"/>
      <c r="M422" s="228"/>
      <c r="N422" s="229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202</v>
      </c>
      <c r="AU422" s="20" t="s">
        <v>82</v>
      </c>
    </row>
    <row r="423" s="13" customFormat="1">
      <c r="A423" s="13"/>
      <c r="B423" s="230"/>
      <c r="C423" s="231"/>
      <c r="D423" s="232" t="s">
        <v>208</v>
      </c>
      <c r="E423" s="233" t="s">
        <v>19</v>
      </c>
      <c r="F423" s="234" t="s">
        <v>577</v>
      </c>
      <c r="G423" s="231"/>
      <c r="H423" s="233" t="s">
        <v>19</v>
      </c>
      <c r="I423" s="235"/>
      <c r="J423" s="231"/>
      <c r="K423" s="231"/>
      <c r="L423" s="236"/>
      <c r="M423" s="237"/>
      <c r="N423" s="238"/>
      <c r="O423" s="238"/>
      <c r="P423" s="238"/>
      <c r="Q423" s="238"/>
      <c r="R423" s="238"/>
      <c r="S423" s="238"/>
      <c r="T423" s="23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0" t="s">
        <v>208</v>
      </c>
      <c r="AU423" s="240" t="s">
        <v>82</v>
      </c>
      <c r="AV423" s="13" t="s">
        <v>80</v>
      </c>
      <c r="AW423" s="13" t="s">
        <v>33</v>
      </c>
      <c r="AX423" s="13" t="s">
        <v>72</v>
      </c>
      <c r="AY423" s="240" t="s">
        <v>130</v>
      </c>
    </row>
    <row r="424" s="14" customFormat="1">
      <c r="A424" s="14"/>
      <c r="B424" s="241"/>
      <c r="C424" s="242"/>
      <c r="D424" s="232" t="s">
        <v>208</v>
      </c>
      <c r="E424" s="243" t="s">
        <v>19</v>
      </c>
      <c r="F424" s="244" t="s">
        <v>1439</v>
      </c>
      <c r="G424" s="242"/>
      <c r="H424" s="245">
        <v>178.24000000000001</v>
      </c>
      <c r="I424" s="246"/>
      <c r="J424" s="242"/>
      <c r="K424" s="242"/>
      <c r="L424" s="247"/>
      <c r="M424" s="248"/>
      <c r="N424" s="249"/>
      <c r="O424" s="249"/>
      <c r="P424" s="249"/>
      <c r="Q424" s="249"/>
      <c r="R424" s="249"/>
      <c r="S424" s="249"/>
      <c r="T424" s="25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1" t="s">
        <v>208</v>
      </c>
      <c r="AU424" s="251" t="s">
        <v>82</v>
      </c>
      <c r="AV424" s="14" t="s">
        <v>82</v>
      </c>
      <c r="AW424" s="14" t="s">
        <v>33</v>
      </c>
      <c r="AX424" s="14" t="s">
        <v>72</v>
      </c>
      <c r="AY424" s="251" t="s">
        <v>130</v>
      </c>
    </row>
    <row r="425" s="15" customFormat="1">
      <c r="A425" s="15"/>
      <c r="B425" s="252"/>
      <c r="C425" s="253"/>
      <c r="D425" s="232" t="s">
        <v>208</v>
      </c>
      <c r="E425" s="254" t="s">
        <v>19</v>
      </c>
      <c r="F425" s="255" t="s">
        <v>212</v>
      </c>
      <c r="G425" s="253"/>
      <c r="H425" s="256">
        <v>178.24000000000001</v>
      </c>
      <c r="I425" s="257"/>
      <c r="J425" s="253"/>
      <c r="K425" s="253"/>
      <c r="L425" s="258"/>
      <c r="M425" s="259"/>
      <c r="N425" s="260"/>
      <c r="O425" s="260"/>
      <c r="P425" s="260"/>
      <c r="Q425" s="260"/>
      <c r="R425" s="260"/>
      <c r="S425" s="260"/>
      <c r="T425" s="261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2" t="s">
        <v>208</v>
      </c>
      <c r="AU425" s="262" t="s">
        <v>82</v>
      </c>
      <c r="AV425" s="15" t="s">
        <v>144</v>
      </c>
      <c r="AW425" s="15" t="s">
        <v>33</v>
      </c>
      <c r="AX425" s="15" t="s">
        <v>80</v>
      </c>
      <c r="AY425" s="262" t="s">
        <v>130</v>
      </c>
    </row>
    <row r="426" s="2" customFormat="1" ht="16.5" customHeight="1">
      <c r="A426" s="41"/>
      <c r="B426" s="42"/>
      <c r="C426" s="263" t="s">
        <v>610</v>
      </c>
      <c r="D426" s="263" t="s">
        <v>213</v>
      </c>
      <c r="E426" s="264" t="s">
        <v>565</v>
      </c>
      <c r="F426" s="265" t="s">
        <v>566</v>
      </c>
      <c r="G426" s="266" t="s">
        <v>567</v>
      </c>
      <c r="H426" s="267">
        <v>74.861000000000004</v>
      </c>
      <c r="I426" s="268"/>
      <c r="J426" s="269">
        <f>ROUND(I426*H426,2)</f>
        <v>0</v>
      </c>
      <c r="K426" s="265" t="s">
        <v>200</v>
      </c>
      <c r="L426" s="270"/>
      <c r="M426" s="271" t="s">
        <v>19</v>
      </c>
      <c r="N426" s="272" t="s">
        <v>43</v>
      </c>
      <c r="O426" s="87"/>
      <c r="P426" s="208">
        <f>O426*H426</f>
        <v>0</v>
      </c>
      <c r="Q426" s="208">
        <v>0.001</v>
      </c>
      <c r="R426" s="208">
        <f>Q426*H426</f>
        <v>0.074861000000000011</v>
      </c>
      <c r="S426" s="208">
        <v>0</v>
      </c>
      <c r="T426" s="209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0" t="s">
        <v>306</v>
      </c>
      <c r="AT426" s="210" t="s">
        <v>213</v>
      </c>
      <c r="AU426" s="210" t="s">
        <v>82</v>
      </c>
      <c r="AY426" s="20" t="s">
        <v>130</v>
      </c>
      <c r="BE426" s="211">
        <f>IF(N426="základní",J426,0)</f>
        <v>0</v>
      </c>
      <c r="BF426" s="211">
        <f>IF(N426="snížená",J426,0)</f>
        <v>0</v>
      </c>
      <c r="BG426" s="211">
        <f>IF(N426="zákl. přenesená",J426,0)</f>
        <v>0</v>
      </c>
      <c r="BH426" s="211">
        <f>IF(N426="sníž. přenesená",J426,0)</f>
        <v>0</v>
      </c>
      <c r="BI426" s="211">
        <f>IF(N426="nulová",J426,0)</f>
        <v>0</v>
      </c>
      <c r="BJ426" s="20" t="s">
        <v>80</v>
      </c>
      <c r="BK426" s="211">
        <f>ROUND(I426*H426,2)</f>
        <v>0</v>
      </c>
      <c r="BL426" s="20" t="s">
        <v>285</v>
      </c>
      <c r="BM426" s="210" t="s">
        <v>1440</v>
      </c>
    </row>
    <row r="427" s="13" customFormat="1">
      <c r="A427" s="13"/>
      <c r="B427" s="230"/>
      <c r="C427" s="231"/>
      <c r="D427" s="232" t="s">
        <v>208</v>
      </c>
      <c r="E427" s="233" t="s">
        <v>19</v>
      </c>
      <c r="F427" s="234" t="s">
        <v>569</v>
      </c>
      <c r="G427" s="231"/>
      <c r="H427" s="233" t="s">
        <v>19</v>
      </c>
      <c r="I427" s="235"/>
      <c r="J427" s="231"/>
      <c r="K427" s="231"/>
      <c r="L427" s="236"/>
      <c r="M427" s="237"/>
      <c r="N427" s="238"/>
      <c r="O427" s="238"/>
      <c r="P427" s="238"/>
      <c r="Q427" s="238"/>
      <c r="R427" s="238"/>
      <c r="S427" s="238"/>
      <c r="T427" s="23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0" t="s">
        <v>208</v>
      </c>
      <c r="AU427" s="240" t="s">
        <v>82</v>
      </c>
      <c r="AV427" s="13" t="s">
        <v>80</v>
      </c>
      <c r="AW427" s="13" t="s">
        <v>33</v>
      </c>
      <c r="AX427" s="13" t="s">
        <v>72</v>
      </c>
      <c r="AY427" s="240" t="s">
        <v>130</v>
      </c>
    </row>
    <row r="428" s="14" customFormat="1">
      <c r="A428" s="14"/>
      <c r="B428" s="241"/>
      <c r="C428" s="242"/>
      <c r="D428" s="232" t="s">
        <v>208</v>
      </c>
      <c r="E428" s="243" t="s">
        <v>19</v>
      </c>
      <c r="F428" s="244" t="s">
        <v>1441</v>
      </c>
      <c r="G428" s="242"/>
      <c r="H428" s="245">
        <v>71.296000000000006</v>
      </c>
      <c r="I428" s="246"/>
      <c r="J428" s="242"/>
      <c r="K428" s="242"/>
      <c r="L428" s="247"/>
      <c r="M428" s="248"/>
      <c r="N428" s="249"/>
      <c r="O428" s="249"/>
      <c r="P428" s="249"/>
      <c r="Q428" s="249"/>
      <c r="R428" s="249"/>
      <c r="S428" s="249"/>
      <c r="T428" s="25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1" t="s">
        <v>208</v>
      </c>
      <c r="AU428" s="251" t="s">
        <v>82</v>
      </c>
      <c r="AV428" s="14" t="s">
        <v>82</v>
      </c>
      <c r="AW428" s="14" t="s">
        <v>33</v>
      </c>
      <c r="AX428" s="14" t="s">
        <v>72</v>
      </c>
      <c r="AY428" s="251" t="s">
        <v>130</v>
      </c>
    </row>
    <row r="429" s="15" customFormat="1">
      <c r="A429" s="15"/>
      <c r="B429" s="252"/>
      <c r="C429" s="253"/>
      <c r="D429" s="232" t="s">
        <v>208</v>
      </c>
      <c r="E429" s="254" t="s">
        <v>19</v>
      </c>
      <c r="F429" s="255" t="s">
        <v>212</v>
      </c>
      <c r="G429" s="253"/>
      <c r="H429" s="256">
        <v>71.296000000000006</v>
      </c>
      <c r="I429" s="257"/>
      <c r="J429" s="253"/>
      <c r="K429" s="253"/>
      <c r="L429" s="258"/>
      <c r="M429" s="259"/>
      <c r="N429" s="260"/>
      <c r="O429" s="260"/>
      <c r="P429" s="260"/>
      <c r="Q429" s="260"/>
      <c r="R429" s="260"/>
      <c r="S429" s="260"/>
      <c r="T429" s="261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2" t="s">
        <v>208</v>
      </c>
      <c r="AU429" s="262" t="s">
        <v>82</v>
      </c>
      <c r="AV429" s="15" t="s">
        <v>144</v>
      </c>
      <c r="AW429" s="15" t="s">
        <v>33</v>
      </c>
      <c r="AX429" s="15" t="s">
        <v>80</v>
      </c>
      <c r="AY429" s="262" t="s">
        <v>130</v>
      </c>
    </row>
    <row r="430" s="14" customFormat="1">
      <c r="A430" s="14"/>
      <c r="B430" s="241"/>
      <c r="C430" s="242"/>
      <c r="D430" s="232" t="s">
        <v>208</v>
      </c>
      <c r="E430" s="242"/>
      <c r="F430" s="244" t="s">
        <v>1442</v>
      </c>
      <c r="G430" s="242"/>
      <c r="H430" s="245">
        <v>74.861000000000004</v>
      </c>
      <c r="I430" s="246"/>
      <c r="J430" s="242"/>
      <c r="K430" s="242"/>
      <c r="L430" s="247"/>
      <c r="M430" s="248"/>
      <c r="N430" s="249"/>
      <c r="O430" s="249"/>
      <c r="P430" s="249"/>
      <c r="Q430" s="249"/>
      <c r="R430" s="249"/>
      <c r="S430" s="249"/>
      <c r="T430" s="25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1" t="s">
        <v>208</v>
      </c>
      <c r="AU430" s="251" t="s">
        <v>82</v>
      </c>
      <c r="AV430" s="14" t="s">
        <v>82</v>
      </c>
      <c r="AW430" s="14" t="s">
        <v>4</v>
      </c>
      <c r="AX430" s="14" t="s">
        <v>80</v>
      </c>
      <c r="AY430" s="251" t="s">
        <v>130</v>
      </c>
    </row>
    <row r="431" s="2" customFormat="1" ht="24.15" customHeight="1">
      <c r="A431" s="41"/>
      <c r="B431" s="42"/>
      <c r="C431" s="199" t="s">
        <v>615</v>
      </c>
      <c r="D431" s="199" t="s">
        <v>131</v>
      </c>
      <c r="E431" s="200" t="s">
        <v>573</v>
      </c>
      <c r="F431" s="201" t="s">
        <v>574</v>
      </c>
      <c r="G431" s="202" t="s">
        <v>328</v>
      </c>
      <c r="H431" s="203">
        <v>178.24000000000001</v>
      </c>
      <c r="I431" s="204"/>
      <c r="J431" s="205">
        <f>ROUND(I431*H431,2)</f>
        <v>0</v>
      </c>
      <c r="K431" s="201" t="s">
        <v>200</v>
      </c>
      <c r="L431" s="47"/>
      <c r="M431" s="206" t="s">
        <v>19</v>
      </c>
      <c r="N431" s="207" t="s">
        <v>43</v>
      </c>
      <c r="O431" s="87"/>
      <c r="P431" s="208">
        <f>O431*H431</f>
        <v>0</v>
      </c>
      <c r="Q431" s="208">
        <v>0</v>
      </c>
      <c r="R431" s="208">
        <f>Q431*H431</f>
        <v>0</v>
      </c>
      <c r="S431" s="208">
        <v>0.00062</v>
      </c>
      <c r="T431" s="209">
        <f>S431*H431</f>
        <v>0.1105088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0" t="s">
        <v>285</v>
      </c>
      <c r="AT431" s="210" t="s">
        <v>131</v>
      </c>
      <c r="AU431" s="210" t="s">
        <v>82</v>
      </c>
      <c r="AY431" s="20" t="s">
        <v>130</v>
      </c>
      <c r="BE431" s="211">
        <f>IF(N431="základní",J431,0)</f>
        <v>0</v>
      </c>
      <c r="BF431" s="211">
        <f>IF(N431="snížená",J431,0)</f>
        <v>0</v>
      </c>
      <c r="BG431" s="211">
        <f>IF(N431="zákl. přenesená",J431,0)</f>
        <v>0</v>
      </c>
      <c r="BH431" s="211">
        <f>IF(N431="sníž. přenesená",J431,0)</f>
        <v>0</v>
      </c>
      <c r="BI431" s="211">
        <f>IF(N431="nulová",J431,0)</f>
        <v>0</v>
      </c>
      <c r="BJ431" s="20" t="s">
        <v>80</v>
      </c>
      <c r="BK431" s="211">
        <f>ROUND(I431*H431,2)</f>
        <v>0</v>
      </c>
      <c r="BL431" s="20" t="s">
        <v>285</v>
      </c>
      <c r="BM431" s="210" t="s">
        <v>1443</v>
      </c>
    </row>
    <row r="432" s="2" customFormat="1">
      <c r="A432" s="41"/>
      <c r="B432" s="42"/>
      <c r="C432" s="43"/>
      <c r="D432" s="225" t="s">
        <v>202</v>
      </c>
      <c r="E432" s="43"/>
      <c r="F432" s="226" t="s">
        <v>576</v>
      </c>
      <c r="G432" s="43"/>
      <c r="H432" s="43"/>
      <c r="I432" s="227"/>
      <c r="J432" s="43"/>
      <c r="K432" s="43"/>
      <c r="L432" s="47"/>
      <c r="M432" s="228"/>
      <c r="N432" s="229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202</v>
      </c>
      <c r="AU432" s="20" t="s">
        <v>82</v>
      </c>
    </row>
    <row r="433" s="13" customFormat="1">
      <c r="A433" s="13"/>
      <c r="B433" s="230"/>
      <c r="C433" s="231"/>
      <c r="D433" s="232" t="s">
        <v>208</v>
      </c>
      <c r="E433" s="233" t="s">
        <v>19</v>
      </c>
      <c r="F433" s="234" t="s">
        <v>577</v>
      </c>
      <c r="G433" s="231"/>
      <c r="H433" s="233" t="s">
        <v>19</v>
      </c>
      <c r="I433" s="235"/>
      <c r="J433" s="231"/>
      <c r="K433" s="231"/>
      <c r="L433" s="236"/>
      <c r="M433" s="237"/>
      <c r="N433" s="238"/>
      <c r="O433" s="238"/>
      <c r="P433" s="238"/>
      <c r="Q433" s="238"/>
      <c r="R433" s="238"/>
      <c r="S433" s="238"/>
      <c r="T433" s="239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0" t="s">
        <v>208</v>
      </c>
      <c r="AU433" s="240" t="s">
        <v>82</v>
      </c>
      <c r="AV433" s="13" t="s">
        <v>80</v>
      </c>
      <c r="AW433" s="13" t="s">
        <v>33</v>
      </c>
      <c r="AX433" s="13" t="s">
        <v>72</v>
      </c>
      <c r="AY433" s="240" t="s">
        <v>130</v>
      </c>
    </row>
    <row r="434" s="14" customFormat="1">
      <c r="A434" s="14"/>
      <c r="B434" s="241"/>
      <c r="C434" s="242"/>
      <c r="D434" s="232" t="s">
        <v>208</v>
      </c>
      <c r="E434" s="243" t="s">
        <v>19</v>
      </c>
      <c r="F434" s="244" t="s">
        <v>1439</v>
      </c>
      <c r="G434" s="242"/>
      <c r="H434" s="245">
        <v>178.24000000000001</v>
      </c>
      <c r="I434" s="246"/>
      <c r="J434" s="242"/>
      <c r="K434" s="242"/>
      <c r="L434" s="247"/>
      <c r="M434" s="248"/>
      <c r="N434" s="249"/>
      <c r="O434" s="249"/>
      <c r="P434" s="249"/>
      <c r="Q434" s="249"/>
      <c r="R434" s="249"/>
      <c r="S434" s="249"/>
      <c r="T434" s="250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1" t="s">
        <v>208</v>
      </c>
      <c r="AU434" s="251" t="s">
        <v>82</v>
      </c>
      <c r="AV434" s="14" t="s">
        <v>82</v>
      </c>
      <c r="AW434" s="14" t="s">
        <v>33</v>
      </c>
      <c r="AX434" s="14" t="s">
        <v>72</v>
      </c>
      <c r="AY434" s="251" t="s">
        <v>130</v>
      </c>
    </row>
    <row r="435" s="15" customFormat="1">
      <c r="A435" s="15"/>
      <c r="B435" s="252"/>
      <c r="C435" s="253"/>
      <c r="D435" s="232" t="s">
        <v>208</v>
      </c>
      <c r="E435" s="254" t="s">
        <v>19</v>
      </c>
      <c r="F435" s="255" t="s">
        <v>212</v>
      </c>
      <c r="G435" s="253"/>
      <c r="H435" s="256">
        <v>178.24000000000001</v>
      </c>
      <c r="I435" s="257"/>
      <c r="J435" s="253"/>
      <c r="K435" s="253"/>
      <c r="L435" s="258"/>
      <c r="M435" s="259"/>
      <c r="N435" s="260"/>
      <c r="O435" s="260"/>
      <c r="P435" s="260"/>
      <c r="Q435" s="260"/>
      <c r="R435" s="260"/>
      <c r="S435" s="260"/>
      <c r="T435" s="26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2" t="s">
        <v>208</v>
      </c>
      <c r="AU435" s="262" t="s">
        <v>82</v>
      </c>
      <c r="AV435" s="15" t="s">
        <v>144</v>
      </c>
      <c r="AW435" s="15" t="s">
        <v>33</v>
      </c>
      <c r="AX435" s="15" t="s">
        <v>80</v>
      </c>
      <c r="AY435" s="262" t="s">
        <v>130</v>
      </c>
    </row>
    <row r="436" s="2" customFormat="1" ht="24.15" customHeight="1">
      <c r="A436" s="41"/>
      <c r="B436" s="42"/>
      <c r="C436" s="199" t="s">
        <v>620</v>
      </c>
      <c r="D436" s="199" t="s">
        <v>131</v>
      </c>
      <c r="E436" s="200" t="s">
        <v>812</v>
      </c>
      <c r="F436" s="201" t="s">
        <v>813</v>
      </c>
      <c r="G436" s="202" t="s">
        <v>443</v>
      </c>
      <c r="H436" s="284"/>
      <c r="I436" s="204"/>
      <c r="J436" s="205">
        <f>ROUND(I436*H436,2)</f>
        <v>0</v>
      </c>
      <c r="K436" s="201" t="s">
        <v>200</v>
      </c>
      <c r="L436" s="47"/>
      <c r="M436" s="206" t="s">
        <v>19</v>
      </c>
      <c r="N436" s="207" t="s">
        <v>43</v>
      </c>
      <c r="O436" s="87"/>
      <c r="P436" s="208">
        <f>O436*H436</f>
        <v>0</v>
      </c>
      <c r="Q436" s="208">
        <v>0</v>
      </c>
      <c r="R436" s="208">
        <f>Q436*H436</f>
        <v>0</v>
      </c>
      <c r="S436" s="208">
        <v>0</v>
      </c>
      <c r="T436" s="209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10" t="s">
        <v>285</v>
      </c>
      <c r="AT436" s="210" t="s">
        <v>131</v>
      </c>
      <c r="AU436" s="210" t="s">
        <v>82</v>
      </c>
      <c r="AY436" s="20" t="s">
        <v>130</v>
      </c>
      <c r="BE436" s="211">
        <f>IF(N436="základní",J436,0)</f>
        <v>0</v>
      </c>
      <c r="BF436" s="211">
        <f>IF(N436="snížená",J436,0)</f>
        <v>0</v>
      </c>
      <c r="BG436" s="211">
        <f>IF(N436="zákl. přenesená",J436,0)</f>
        <v>0</v>
      </c>
      <c r="BH436" s="211">
        <f>IF(N436="sníž. přenesená",J436,0)</f>
        <v>0</v>
      </c>
      <c r="BI436" s="211">
        <f>IF(N436="nulová",J436,0)</f>
        <v>0</v>
      </c>
      <c r="BJ436" s="20" t="s">
        <v>80</v>
      </c>
      <c r="BK436" s="211">
        <f>ROUND(I436*H436,2)</f>
        <v>0</v>
      </c>
      <c r="BL436" s="20" t="s">
        <v>285</v>
      </c>
      <c r="BM436" s="210" t="s">
        <v>1444</v>
      </c>
    </row>
    <row r="437" s="2" customFormat="1">
      <c r="A437" s="41"/>
      <c r="B437" s="42"/>
      <c r="C437" s="43"/>
      <c r="D437" s="225" t="s">
        <v>202</v>
      </c>
      <c r="E437" s="43"/>
      <c r="F437" s="226" t="s">
        <v>815</v>
      </c>
      <c r="G437" s="43"/>
      <c r="H437" s="43"/>
      <c r="I437" s="227"/>
      <c r="J437" s="43"/>
      <c r="K437" s="43"/>
      <c r="L437" s="47"/>
      <c r="M437" s="228"/>
      <c r="N437" s="229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202</v>
      </c>
      <c r="AU437" s="20" t="s">
        <v>82</v>
      </c>
    </row>
    <row r="438" s="11" customFormat="1" ht="22.8" customHeight="1">
      <c r="A438" s="11"/>
      <c r="B438" s="185"/>
      <c r="C438" s="186"/>
      <c r="D438" s="187" t="s">
        <v>71</v>
      </c>
      <c r="E438" s="223" t="s">
        <v>582</v>
      </c>
      <c r="F438" s="223" t="s">
        <v>583</v>
      </c>
      <c r="G438" s="186"/>
      <c r="H438" s="186"/>
      <c r="I438" s="189"/>
      <c r="J438" s="224">
        <f>BK438</f>
        <v>0</v>
      </c>
      <c r="K438" s="186"/>
      <c r="L438" s="191"/>
      <c r="M438" s="192"/>
      <c r="N438" s="193"/>
      <c r="O438" s="193"/>
      <c r="P438" s="194">
        <f>SUM(P439:P455)</f>
        <v>0</v>
      </c>
      <c r="Q438" s="193"/>
      <c r="R438" s="194">
        <f>SUM(R439:R455)</f>
        <v>2.0835006999999997</v>
      </c>
      <c r="S438" s="193"/>
      <c r="T438" s="195">
        <f>SUM(T439:T455)</f>
        <v>0</v>
      </c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R438" s="196" t="s">
        <v>82</v>
      </c>
      <c r="AT438" s="197" t="s">
        <v>71</v>
      </c>
      <c r="AU438" s="197" t="s">
        <v>80</v>
      </c>
      <c r="AY438" s="196" t="s">
        <v>130</v>
      </c>
      <c r="BK438" s="198">
        <f>SUM(BK439:BK455)</f>
        <v>0</v>
      </c>
    </row>
    <row r="439" s="2" customFormat="1" ht="24.15" customHeight="1">
      <c r="A439" s="41"/>
      <c r="B439" s="42"/>
      <c r="C439" s="199" t="s">
        <v>626</v>
      </c>
      <c r="D439" s="199" t="s">
        <v>131</v>
      </c>
      <c r="E439" s="200" t="s">
        <v>585</v>
      </c>
      <c r="F439" s="201" t="s">
        <v>586</v>
      </c>
      <c r="G439" s="202" t="s">
        <v>199</v>
      </c>
      <c r="H439" s="203">
        <v>123.435</v>
      </c>
      <c r="I439" s="204"/>
      <c r="J439" s="205">
        <f>ROUND(I439*H439,2)</f>
        <v>0</v>
      </c>
      <c r="K439" s="201" t="s">
        <v>200</v>
      </c>
      <c r="L439" s="47"/>
      <c r="M439" s="206" t="s">
        <v>19</v>
      </c>
      <c r="N439" s="207" t="s">
        <v>43</v>
      </c>
      <c r="O439" s="87"/>
      <c r="P439" s="208">
        <f>O439*H439</f>
        <v>0</v>
      </c>
      <c r="Q439" s="208">
        <v>0</v>
      </c>
      <c r="R439" s="208">
        <f>Q439*H439</f>
        <v>0</v>
      </c>
      <c r="S439" s="208">
        <v>0</v>
      </c>
      <c r="T439" s="209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0" t="s">
        <v>285</v>
      </c>
      <c r="AT439" s="210" t="s">
        <v>131</v>
      </c>
      <c r="AU439" s="210" t="s">
        <v>82</v>
      </c>
      <c r="AY439" s="20" t="s">
        <v>130</v>
      </c>
      <c r="BE439" s="211">
        <f>IF(N439="základní",J439,0)</f>
        <v>0</v>
      </c>
      <c r="BF439" s="211">
        <f>IF(N439="snížená",J439,0)</f>
        <v>0</v>
      </c>
      <c r="BG439" s="211">
        <f>IF(N439="zákl. přenesená",J439,0)</f>
        <v>0</v>
      </c>
      <c r="BH439" s="211">
        <f>IF(N439="sníž. přenesená",J439,0)</f>
        <v>0</v>
      </c>
      <c r="BI439" s="211">
        <f>IF(N439="nulová",J439,0)</f>
        <v>0</v>
      </c>
      <c r="BJ439" s="20" t="s">
        <v>80</v>
      </c>
      <c r="BK439" s="211">
        <f>ROUND(I439*H439,2)</f>
        <v>0</v>
      </c>
      <c r="BL439" s="20" t="s">
        <v>285</v>
      </c>
      <c r="BM439" s="210" t="s">
        <v>1445</v>
      </c>
    </row>
    <row r="440" s="2" customFormat="1">
      <c r="A440" s="41"/>
      <c r="B440" s="42"/>
      <c r="C440" s="43"/>
      <c r="D440" s="225" t="s">
        <v>202</v>
      </c>
      <c r="E440" s="43"/>
      <c r="F440" s="226" t="s">
        <v>588</v>
      </c>
      <c r="G440" s="43"/>
      <c r="H440" s="43"/>
      <c r="I440" s="227"/>
      <c r="J440" s="43"/>
      <c r="K440" s="43"/>
      <c r="L440" s="47"/>
      <c r="M440" s="228"/>
      <c r="N440" s="229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202</v>
      </c>
      <c r="AU440" s="20" t="s">
        <v>82</v>
      </c>
    </row>
    <row r="441" s="13" customFormat="1">
      <c r="A441" s="13"/>
      <c r="B441" s="230"/>
      <c r="C441" s="231"/>
      <c r="D441" s="232" t="s">
        <v>208</v>
      </c>
      <c r="E441" s="233" t="s">
        <v>19</v>
      </c>
      <c r="F441" s="234" t="s">
        <v>294</v>
      </c>
      <c r="G441" s="231"/>
      <c r="H441" s="233" t="s">
        <v>19</v>
      </c>
      <c r="I441" s="235"/>
      <c r="J441" s="231"/>
      <c r="K441" s="231"/>
      <c r="L441" s="236"/>
      <c r="M441" s="237"/>
      <c r="N441" s="238"/>
      <c r="O441" s="238"/>
      <c r="P441" s="238"/>
      <c r="Q441" s="238"/>
      <c r="R441" s="238"/>
      <c r="S441" s="238"/>
      <c r="T441" s="239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0" t="s">
        <v>208</v>
      </c>
      <c r="AU441" s="240" t="s">
        <v>82</v>
      </c>
      <c r="AV441" s="13" t="s">
        <v>80</v>
      </c>
      <c r="AW441" s="13" t="s">
        <v>33</v>
      </c>
      <c r="AX441" s="13" t="s">
        <v>72</v>
      </c>
      <c r="AY441" s="240" t="s">
        <v>130</v>
      </c>
    </row>
    <row r="442" s="14" customFormat="1">
      <c r="A442" s="14"/>
      <c r="B442" s="241"/>
      <c r="C442" s="242"/>
      <c r="D442" s="232" t="s">
        <v>208</v>
      </c>
      <c r="E442" s="243" t="s">
        <v>19</v>
      </c>
      <c r="F442" s="244" t="s">
        <v>1446</v>
      </c>
      <c r="G442" s="242"/>
      <c r="H442" s="245">
        <v>68.575000000000003</v>
      </c>
      <c r="I442" s="246"/>
      <c r="J442" s="242"/>
      <c r="K442" s="242"/>
      <c r="L442" s="247"/>
      <c r="M442" s="248"/>
      <c r="N442" s="249"/>
      <c r="O442" s="249"/>
      <c r="P442" s="249"/>
      <c r="Q442" s="249"/>
      <c r="R442" s="249"/>
      <c r="S442" s="249"/>
      <c r="T442" s="250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1" t="s">
        <v>208</v>
      </c>
      <c r="AU442" s="251" t="s">
        <v>82</v>
      </c>
      <c r="AV442" s="14" t="s">
        <v>82</v>
      </c>
      <c r="AW442" s="14" t="s">
        <v>33</v>
      </c>
      <c r="AX442" s="14" t="s">
        <v>72</v>
      </c>
      <c r="AY442" s="251" t="s">
        <v>130</v>
      </c>
    </row>
    <row r="443" s="14" customFormat="1">
      <c r="A443" s="14"/>
      <c r="B443" s="241"/>
      <c r="C443" s="242"/>
      <c r="D443" s="232" t="s">
        <v>208</v>
      </c>
      <c r="E443" s="243" t="s">
        <v>19</v>
      </c>
      <c r="F443" s="244" t="s">
        <v>1447</v>
      </c>
      <c r="G443" s="242"/>
      <c r="H443" s="245">
        <v>50.795999999999999</v>
      </c>
      <c r="I443" s="246"/>
      <c r="J443" s="242"/>
      <c r="K443" s="242"/>
      <c r="L443" s="247"/>
      <c r="M443" s="248"/>
      <c r="N443" s="249"/>
      <c r="O443" s="249"/>
      <c r="P443" s="249"/>
      <c r="Q443" s="249"/>
      <c r="R443" s="249"/>
      <c r="S443" s="249"/>
      <c r="T443" s="25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1" t="s">
        <v>208</v>
      </c>
      <c r="AU443" s="251" t="s">
        <v>82</v>
      </c>
      <c r="AV443" s="14" t="s">
        <v>82</v>
      </c>
      <c r="AW443" s="14" t="s">
        <v>33</v>
      </c>
      <c r="AX443" s="14" t="s">
        <v>72</v>
      </c>
      <c r="AY443" s="251" t="s">
        <v>130</v>
      </c>
    </row>
    <row r="444" s="14" customFormat="1">
      <c r="A444" s="14"/>
      <c r="B444" s="241"/>
      <c r="C444" s="242"/>
      <c r="D444" s="232" t="s">
        <v>208</v>
      </c>
      <c r="E444" s="243" t="s">
        <v>19</v>
      </c>
      <c r="F444" s="244" t="s">
        <v>1448</v>
      </c>
      <c r="G444" s="242"/>
      <c r="H444" s="245">
        <v>4.0640000000000001</v>
      </c>
      <c r="I444" s="246"/>
      <c r="J444" s="242"/>
      <c r="K444" s="242"/>
      <c r="L444" s="247"/>
      <c r="M444" s="248"/>
      <c r="N444" s="249"/>
      <c r="O444" s="249"/>
      <c r="P444" s="249"/>
      <c r="Q444" s="249"/>
      <c r="R444" s="249"/>
      <c r="S444" s="249"/>
      <c r="T444" s="250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1" t="s">
        <v>208</v>
      </c>
      <c r="AU444" s="251" t="s">
        <v>82</v>
      </c>
      <c r="AV444" s="14" t="s">
        <v>82</v>
      </c>
      <c r="AW444" s="14" t="s">
        <v>33</v>
      </c>
      <c r="AX444" s="14" t="s">
        <v>72</v>
      </c>
      <c r="AY444" s="251" t="s">
        <v>130</v>
      </c>
    </row>
    <row r="445" s="15" customFormat="1">
      <c r="A445" s="15"/>
      <c r="B445" s="252"/>
      <c r="C445" s="253"/>
      <c r="D445" s="232" t="s">
        <v>208</v>
      </c>
      <c r="E445" s="254" t="s">
        <v>19</v>
      </c>
      <c r="F445" s="255" t="s">
        <v>212</v>
      </c>
      <c r="G445" s="253"/>
      <c r="H445" s="256">
        <v>123.435</v>
      </c>
      <c r="I445" s="257"/>
      <c r="J445" s="253"/>
      <c r="K445" s="253"/>
      <c r="L445" s="258"/>
      <c r="M445" s="259"/>
      <c r="N445" s="260"/>
      <c r="O445" s="260"/>
      <c r="P445" s="260"/>
      <c r="Q445" s="260"/>
      <c r="R445" s="260"/>
      <c r="S445" s="260"/>
      <c r="T445" s="261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2" t="s">
        <v>208</v>
      </c>
      <c r="AU445" s="262" t="s">
        <v>82</v>
      </c>
      <c r="AV445" s="15" t="s">
        <v>144</v>
      </c>
      <c r="AW445" s="15" t="s">
        <v>33</v>
      </c>
      <c r="AX445" s="15" t="s">
        <v>80</v>
      </c>
      <c r="AY445" s="262" t="s">
        <v>130</v>
      </c>
    </row>
    <row r="446" s="2" customFormat="1" ht="24.15" customHeight="1">
      <c r="A446" s="41"/>
      <c r="B446" s="42"/>
      <c r="C446" s="263" t="s">
        <v>631</v>
      </c>
      <c r="D446" s="263" t="s">
        <v>213</v>
      </c>
      <c r="E446" s="264" t="s">
        <v>592</v>
      </c>
      <c r="F446" s="265" t="s">
        <v>593</v>
      </c>
      <c r="G446" s="266" t="s">
        <v>199</v>
      </c>
      <c r="H446" s="267">
        <v>135.779</v>
      </c>
      <c r="I446" s="268"/>
      <c r="J446" s="269">
        <f>ROUND(I446*H446,2)</f>
        <v>0</v>
      </c>
      <c r="K446" s="265" t="s">
        <v>19</v>
      </c>
      <c r="L446" s="270"/>
      <c r="M446" s="271" t="s">
        <v>19</v>
      </c>
      <c r="N446" s="272" t="s">
        <v>43</v>
      </c>
      <c r="O446" s="87"/>
      <c r="P446" s="208">
        <f>O446*H446</f>
        <v>0</v>
      </c>
      <c r="Q446" s="208">
        <v>0.0149</v>
      </c>
      <c r="R446" s="208">
        <f>Q446*H446</f>
        <v>2.0231070999999998</v>
      </c>
      <c r="S446" s="208">
        <v>0</v>
      </c>
      <c r="T446" s="209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0" t="s">
        <v>306</v>
      </c>
      <c r="AT446" s="210" t="s">
        <v>213</v>
      </c>
      <c r="AU446" s="210" t="s">
        <v>82</v>
      </c>
      <c r="AY446" s="20" t="s">
        <v>130</v>
      </c>
      <c r="BE446" s="211">
        <f>IF(N446="základní",J446,0)</f>
        <v>0</v>
      </c>
      <c r="BF446" s="211">
        <f>IF(N446="snížená",J446,0)</f>
        <v>0</v>
      </c>
      <c r="BG446" s="211">
        <f>IF(N446="zákl. přenesená",J446,0)</f>
        <v>0</v>
      </c>
      <c r="BH446" s="211">
        <f>IF(N446="sníž. přenesená",J446,0)</f>
        <v>0</v>
      </c>
      <c r="BI446" s="211">
        <f>IF(N446="nulová",J446,0)</f>
        <v>0</v>
      </c>
      <c r="BJ446" s="20" t="s">
        <v>80</v>
      </c>
      <c r="BK446" s="211">
        <f>ROUND(I446*H446,2)</f>
        <v>0</v>
      </c>
      <c r="BL446" s="20" t="s">
        <v>285</v>
      </c>
      <c r="BM446" s="210" t="s">
        <v>1449</v>
      </c>
    </row>
    <row r="447" s="14" customFormat="1">
      <c r="A447" s="14"/>
      <c r="B447" s="241"/>
      <c r="C447" s="242"/>
      <c r="D447" s="232" t="s">
        <v>208</v>
      </c>
      <c r="E447" s="243" t="s">
        <v>19</v>
      </c>
      <c r="F447" s="244" t="s">
        <v>1450</v>
      </c>
      <c r="G447" s="242"/>
      <c r="H447" s="245">
        <v>123.435</v>
      </c>
      <c r="I447" s="246"/>
      <c r="J447" s="242"/>
      <c r="K447" s="242"/>
      <c r="L447" s="247"/>
      <c r="M447" s="248"/>
      <c r="N447" s="249"/>
      <c r="O447" s="249"/>
      <c r="P447" s="249"/>
      <c r="Q447" s="249"/>
      <c r="R447" s="249"/>
      <c r="S447" s="249"/>
      <c r="T447" s="250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1" t="s">
        <v>208</v>
      </c>
      <c r="AU447" s="251" t="s">
        <v>82</v>
      </c>
      <c r="AV447" s="14" t="s">
        <v>82</v>
      </c>
      <c r="AW447" s="14" t="s">
        <v>33</v>
      </c>
      <c r="AX447" s="14" t="s">
        <v>72</v>
      </c>
      <c r="AY447" s="251" t="s">
        <v>130</v>
      </c>
    </row>
    <row r="448" s="15" customFormat="1">
      <c r="A448" s="15"/>
      <c r="B448" s="252"/>
      <c r="C448" s="253"/>
      <c r="D448" s="232" t="s">
        <v>208</v>
      </c>
      <c r="E448" s="254" t="s">
        <v>19</v>
      </c>
      <c r="F448" s="255" t="s">
        <v>212</v>
      </c>
      <c r="G448" s="253"/>
      <c r="H448" s="256">
        <v>123.435</v>
      </c>
      <c r="I448" s="257"/>
      <c r="J448" s="253"/>
      <c r="K448" s="253"/>
      <c r="L448" s="258"/>
      <c r="M448" s="259"/>
      <c r="N448" s="260"/>
      <c r="O448" s="260"/>
      <c r="P448" s="260"/>
      <c r="Q448" s="260"/>
      <c r="R448" s="260"/>
      <c r="S448" s="260"/>
      <c r="T448" s="261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2" t="s">
        <v>208</v>
      </c>
      <c r="AU448" s="262" t="s">
        <v>82</v>
      </c>
      <c r="AV448" s="15" t="s">
        <v>144</v>
      </c>
      <c r="AW448" s="15" t="s">
        <v>33</v>
      </c>
      <c r="AX448" s="15" t="s">
        <v>80</v>
      </c>
      <c r="AY448" s="262" t="s">
        <v>130</v>
      </c>
    </row>
    <row r="449" s="14" customFormat="1">
      <c r="A449" s="14"/>
      <c r="B449" s="241"/>
      <c r="C449" s="242"/>
      <c r="D449" s="232" t="s">
        <v>208</v>
      </c>
      <c r="E449" s="242"/>
      <c r="F449" s="244" t="s">
        <v>1451</v>
      </c>
      <c r="G449" s="242"/>
      <c r="H449" s="245">
        <v>135.779</v>
      </c>
      <c r="I449" s="246"/>
      <c r="J449" s="242"/>
      <c r="K449" s="242"/>
      <c r="L449" s="247"/>
      <c r="M449" s="248"/>
      <c r="N449" s="249"/>
      <c r="O449" s="249"/>
      <c r="P449" s="249"/>
      <c r="Q449" s="249"/>
      <c r="R449" s="249"/>
      <c r="S449" s="249"/>
      <c r="T449" s="250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1" t="s">
        <v>208</v>
      </c>
      <c r="AU449" s="251" t="s">
        <v>82</v>
      </c>
      <c r="AV449" s="14" t="s">
        <v>82</v>
      </c>
      <c r="AW449" s="14" t="s">
        <v>4</v>
      </c>
      <c r="AX449" s="14" t="s">
        <v>80</v>
      </c>
      <c r="AY449" s="251" t="s">
        <v>130</v>
      </c>
    </row>
    <row r="450" s="2" customFormat="1" ht="21.75" customHeight="1">
      <c r="A450" s="41"/>
      <c r="B450" s="42"/>
      <c r="C450" s="199" t="s">
        <v>637</v>
      </c>
      <c r="D450" s="199" t="s">
        <v>131</v>
      </c>
      <c r="E450" s="200" t="s">
        <v>598</v>
      </c>
      <c r="F450" s="201" t="s">
        <v>599</v>
      </c>
      <c r="G450" s="202" t="s">
        <v>492</v>
      </c>
      <c r="H450" s="203">
        <v>2.5920000000000001</v>
      </c>
      <c r="I450" s="204"/>
      <c r="J450" s="205">
        <f>ROUND(I450*H450,2)</f>
        <v>0</v>
      </c>
      <c r="K450" s="201" t="s">
        <v>200</v>
      </c>
      <c r="L450" s="47"/>
      <c r="M450" s="206" t="s">
        <v>19</v>
      </c>
      <c r="N450" s="207" t="s">
        <v>43</v>
      </c>
      <c r="O450" s="87"/>
      <c r="P450" s="208">
        <f>O450*H450</f>
        <v>0</v>
      </c>
      <c r="Q450" s="208">
        <v>0.023300000000000001</v>
      </c>
      <c r="R450" s="208">
        <f>Q450*H450</f>
        <v>0.060393600000000006</v>
      </c>
      <c r="S450" s="208">
        <v>0</v>
      </c>
      <c r="T450" s="209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0" t="s">
        <v>285</v>
      </c>
      <c r="AT450" s="210" t="s">
        <v>131</v>
      </c>
      <c r="AU450" s="210" t="s">
        <v>82</v>
      </c>
      <c r="AY450" s="20" t="s">
        <v>130</v>
      </c>
      <c r="BE450" s="211">
        <f>IF(N450="základní",J450,0)</f>
        <v>0</v>
      </c>
      <c r="BF450" s="211">
        <f>IF(N450="snížená",J450,0)</f>
        <v>0</v>
      </c>
      <c r="BG450" s="211">
        <f>IF(N450="zákl. přenesená",J450,0)</f>
        <v>0</v>
      </c>
      <c r="BH450" s="211">
        <f>IF(N450="sníž. přenesená",J450,0)</f>
        <v>0</v>
      </c>
      <c r="BI450" s="211">
        <f>IF(N450="nulová",J450,0)</f>
        <v>0</v>
      </c>
      <c r="BJ450" s="20" t="s">
        <v>80</v>
      </c>
      <c r="BK450" s="211">
        <f>ROUND(I450*H450,2)</f>
        <v>0</v>
      </c>
      <c r="BL450" s="20" t="s">
        <v>285</v>
      </c>
      <c r="BM450" s="210" t="s">
        <v>1452</v>
      </c>
    </row>
    <row r="451" s="2" customFormat="1">
      <c r="A451" s="41"/>
      <c r="B451" s="42"/>
      <c r="C451" s="43"/>
      <c r="D451" s="225" t="s">
        <v>202</v>
      </c>
      <c r="E451" s="43"/>
      <c r="F451" s="226" t="s">
        <v>601</v>
      </c>
      <c r="G451" s="43"/>
      <c r="H451" s="43"/>
      <c r="I451" s="227"/>
      <c r="J451" s="43"/>
      <c r="K451" s="43"/>
      <c r="L451" s="47"/>
      <c r="M451" s="228"/>
      <c r="N451" s="229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202</v>
      </c>
      <c r="AU451" s="20" t="s">
        <v>82</v>
      </c>
    </row>
    <row r="452" s="14" customFormat="1">
      <c r="A452" s="14"/>
      <c r="B452" s="241"/>
      <c r="C452" s="242"/>
      <c r="D452" s="232" t="s">
        <v>208</v>
      </c>
      <c r="E452" s="243" t="s">
        <v>19</v>
      </c>
      <c r="F452" s="244" t="s">
        <v>1453</v>
      </c>
      <c r="G452" s="242"/>
      <c r="H452" s="245">
        <v>2.5920000000000001</v>
      </c>
      <c r="I452" s="246"/>
      <c r="J452" s="242"/>
      <c r="K452" s="242"/>
      <c r="L452" s="247"/>
      <c r="M452" s="248"/>
      <c r="N452" s="249"/>
      <c r="O452" s="249"/>
      <c r="P452" s="249"/>
      <c r="Q452" s="249"/>
      <c r="R452" s="249"/>
      <c r="S452" s="249"/>
      <c r="T452" s="250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1" t="s">
        <v>208</v>
      </c>
      <c r="AU452" s="251" t="s">
        <v>82</v>
      </c>
      <c r="AV452" s="14" t="s">
        <v>82</v>
      </c>
      <c r="AW452" s="14" t="s">
        <v>33</v>
      </c>
      <c r="AX452" s="14" t="s">
        <v>72</v>
      </c>
      <c r="AY452" s="251" t="s">
        <v>130</v>
      </c>
    </row>
    <row r="453" s="15" customFormat="1">
      <c r="A453" s="15"/>
      <c r="B453" s="252"/>
      <c r="C453" s="253"/>
      <c r="D453" s="232" t="s">
        <v>208</v>
      </c>
      <c r="E453" s="254" t="s">
        <v>19</v>
      </c>
      <c r="F453" s="255" t="s">
        <v>212</v>
      </c>
      <c r="G453" s="253"/>
      <c r="H453" s="256">
        <v>2.5920000000000001</v>
      </c>
      <c r="I453" s="257"/>
      <c r="J453" s="253"/>
      <c r="K453" s="253"/>
      <c r="L453" s="258"/>
      <c r="M453" s="259"/>
      <c r="N453" s="260"/>
      <c r="O453" s="260"/>
      <c r="P453" s="260"/>
      <c r="Q453" s="260"/>
      <c r="R453" s="260"/>
      <c r="S453" s="260"/>
      <c r="T453" s="261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2" t="s">
        <v>208</v>
      </c>
      <c r="AU453" s="262" t="s">
        <v>82</v>
      </c>
      <c r="AV453" s="15" t="s">
        <v>144</v>
      </c>
      <c r="AW453" s="15" t="s">
        <v>33</v>
      </c>
      <c r="AX453" s="15" t="s">
        <v>80</v>
      </c>
      <c r="AY453" s="262" t="s">
        <v>130</v>
      </c>
    </row>
    <row r="454" s="2" customFormat="1" ht="24.15" customHeight="1">
      <c r="A454" s="41"/>
      <c r="B454" s="42"/>
      <c r="C454" s="199" t="s">
        <v>642</v>
      </c>
      <c r="D454" s="199" t="s">
        <v>131</v>
      </c>
      <c r="E454" s="200" t="s">
        <v>824</v>
      </c>
      <c r="F454" s="201" t="s">
        <v>825</v>
      </c>
      <c r="G454" s="202" t="s">
        <v>443</v>
      </c>
      <c r="H454" s="284"/>
      <c r="I454" s="204"/>
      <c r="J454" s="205">
        <f>ROUND(I454*H454,2)</f>
        <v>0</v>
      </c>
      <c r="K454" s="201" t="s">
        <v>200</v>
      </c>
      <c r="L454" s="47"/>
      <c r="M454" s="206" t="s">
        <v>19</v>
      </c>
      <c r="N454" s="207" t="s">
        <v>43</v>
      </c>
      <c r="O454" s="87"/>
      <c r="P454" s="208">
        <f>O454*H454</f>
        <v>0</v>
      </c>
      <c r="Q454" s="208">
        <v>0</v>
      </c>
      <c r="R454" s="208">
        <f>Q454*H454</f>
        <v>0</v>
      </c>
      <c r="S454" s="208">
        <v>0</v>
      </c>
      <c r="T454" s="209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0" t="s">
        <v>285</v>
      </c>
      <c r="AT454" s="210" t="s">
        <v>131</v>
      </c>
      <c r="AU454" s="210" t="s">
        <v>82</v>
      </c>
      <c r="AY454" s="20" t="s">
        <v>130</v>
      </c>
      <c r="BE454" s="211">
        <f>IF(N454="základní",J454,0)</f>
        <v>0</v>
      </c>
      <c r="BF454" s="211">
        <f>IF(N454="snížená",J454,0)</f>
        <v>0</v>
      </c>
      <c r="BG454" s="211">
        <f>IF(N454="zákl. přenesená",J454,0)</f>
        <v>0</v>
      </c>
      <c r="BH454" s="211">
        <f>IF(N454="sníž. přenesená",J454,0)</f>
        <v>0</v>
      </c>
      <c r="BI454" s="211">
        <f>IF(N454="nulová",J454,0)</f>
        <v>0</v>
      </c>
      <c r="BJ454" s="20" t="s">
        <v>80</v>
      </c>
      <c r="BK454" s="211">
        <f>ROUND(I454*H454,2)</f>
        <v>0</v>
      </c>
      <c r="BL454" s="20" t="s">
        <v>285</v>
      </c>
      <c r="BM454" s="210" t="s">
        <v>1454</v>
      </c>
    </row>
    <row r="455" s="2" customFormat="1">
      <c r="A455" s="41"/>
      <c r="B455" s="42"/>
      <c r="C455" s="43"/>
      <c r="D455" s="225" t="s">
        <v>202</v>
      </c>
      <c r="E455" s="43"/>
      <c r="F455" s="226" t="s">
        <v>827</v>
      </c>
      <c r="G455" s="43"/>
      <c r="H455" s="43"/>
      <c r="I455" s="227"/>
      <c r="J455" s="43"/>
      <c r="K455" s="43"/>
      <c r="L455" s="47"/>
      <c r="M455" s="228"/>
      <c r="N455" s="229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202</v>
      </c>
      <c r="AU455" s="20" t="s">
        <v>82</v>
      </c>
    </row>
    <row r="456" s="11" customFormat="1" ht="22.8" customHeight="1">
      <c r="A456" s="11"/>
      <c r="B456" s="185"/>
      <c r="C456" s="186"/>
      <c r="D456" s="187" t="s">
        <v>71</v>
      </c>
      <c r="E456" s="223" t="s">
        <v>608</v>
      </c>
      <c r="F456" s="223" t="s">
        <v>609</v>
      </c>
      <c r="G456" s="186"/>
      <c r="H456" s="186"/>
      <c r="I456" s="189"/>
      <c r="J456" s="224">
        <f>BK456</f>
        <v>0</v>
      </c>
      <c r="K456" s="186"/>
      <c r="L456" s="191"/>
      <c r="M456" s="192"/>
      <c r="N456" s="193"/>
      <c r="O456" s="193"/>
      <c r="P456" s="194">
        <f>SUM(P457:P470)</f>
        <v>0</v>
      </c>
      <c r="Q456" s="193"/>
      <c r="R456" s="194">
        <f>SUM(R457:R470)</f>
        <v>0.16944300000000001</v>
      </c>
      <c r="S456" s="193"/>
      <c r="T456" s="195">
        <f>SUM(T457:T470)</f>
        <v>0.33923939999999997</v>
      </c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R456" s="196" t="s">
        <v>82</v>
      </c>
      <c r="AT456" s="197" t="s">
        <v>71</v>
      </c>
      <c r="AU456" s="197" t="s">
        <v>80</v>
      </c>
      <c r="AY456" s="196" t="s">
        <v>130</v>
      </c>
      <c r="BK456" s="198">
        <f>SUM(BK457:BK470)</f>
        <v>0</v>
      </c>
    </row>
    <row r="457" s="2" customFormat="1" ht="16.5" customHeight="1">
      <c r="A457" s="41"/>
      <c r="B457" s="42"/>
      <c r="C457" s="199" t="s">
        <v>835</v>
      </c>
      <c r="D457" s="199" t="s">
        <v>131</v>
      </c>
      <c r="E457" s="200" t="s">
        <v>621</v>
      </c>
      <c r="F457" s="201" t="s">
        <v>622</v>
      </c>
      <c r="G457" s="202" t="s">
        <v>328</v>
      </c>
      <c r="H457" s="203">
        <v>133.34</v>
      </c>
      <c r="I457" s="204"/>
      <c r="J457" s="205">
        <f>ROUND(I457*H457,2)</f>
        <v>0</v>
      </c>
      <c r="K457" s="201" t="s">
        <v>200</v>
      </c>
      <c r="L457" s="47"/>
      <c r="M457" s="206" t="s">
        <v>19</v>
      </c>
      <c r="N457" s="207" t="s">
        <v>43</v>
      </c>
      <c r="O457" s="87"/>
      <c r="P457" s="208">
        <f>O457*H457</f>
        <v>0</v>
      </c>
      <c r="Q457" s="208">
        <v>0</v>
      </c>
      <c r="R457" s="208">
        <f>Q457*H457</f>
        <v>0</v>
      </c>
      <c r="S457" s="208">
        <v>0.00191</v>
      </c>
      <c r="T457" s="209">
        <f>S457*H457</f>
        <v>0.2546794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0" t="s">
        <v>285</v>
      </c>
      <c r="AT457" s="210" t="s">
        <v>131</v>
      </c>
      <c r="AU457" s="210" t="s">
        <v>82</v>
      </c>
      <c r="AY457" s="20" t="s">
        <v>130</v>
      </c>
      <c r="BE457" s="211">
        <f>IF(N457="základní",J457,0)</f>
        <v>0</v>
      </c>
      <c r="BF457" s="211">
        <f>IF(N457="snížená",J457,0)</f>
        <v>0</v>
      </c>
      <c r="BG457" s="211">
        <f>IF(N457="zákl. přenesená",J457,0)</f>
        <v>0</v>
      </c>
      <c r="BH457" s="211">
        <f>IF(N457="sníž. přenesená",J457,0)</f>
        <v>0</v>
      </c>
      <c r="BI457" s="211">
        <f>IF(N457="nulová",J457,0)</f>
        <v>0</v>
      </c>
      <c r="BJ457" s="20" t="s">
        <v>80</v>
      </c>
      <c r="BK457" s="211">
        <f>ROUND(I457*H457,2)</f>
        <v>0</v>
      </c>
      <c r="BL457" s="20" t="s">
        <v>285</v>
      </c>
      <c r="BM457" s="210" t="s">
        <v>1455</v>
      </c>
    </row>
    <row r="458" s="2" customFormat="1">
      <c r="A458" s="41"/>
      <c r="B458" s="42"/>
      <c r="C458" s="43"/>
      <c r="D458" s="225" t="s">
        <v>202</v>
      </c>
      <c r="E458" s="43"/>
      <c r="F458" s="226" t="s">
        <v>624</v>
      </c>
      <c r="G458" s="43"/>
      <c r="H458" s="43"/>
      <c r="I458" s="227"/>
      <c r="J458" s="43"/>
      <c r="K458" s="43"/>
      <c r="L458" s="47"/>
      <c r="M458" s="228"/>
      <c r="N458" s="229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202</v>
      </c>
      <c r="AU458" s="20" t="s">
        <v>82</v>
      </c>
    </row>
    <row r="459" s="14" customFormat="1">
      <c r="A459" s="14"/>
      <c r="B459" s="241"/>
      <c r="C459" s="242"/>
      <c r="D459" s="232" t="s">
        <v>208</v>
      </c>
      <c r="E459" s="243" t="s">
        <v>19</v>
      </c>
      <c r="F459" s="244" t="s">
        <v>1456</v>
      </c>
      <c r="G459" s="242"/>
      <c r="H459" s="245">
        <v>133.34</v>
      </c>
      <c r="I459" s="246"/>
      <c r="J459" s="242"/>
      <c r="K459" s="242"/>
      <c r="L459" s="247"/>
      <c r="M459" s="248"/>
      <c r="N459" s="249"/>
      <c r="O459" s="249"/>
      <c r="P459" s="249"/>
      <c r="Q459" s="249"/>
      <c r="R459" s="249"/>
      <c r="S459" s="249"/>
      <c r="T459" s="25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1" t="s">
        <v>208</v>
      </c>
      <c r="AU459" s="251" t="s">
        <v>82</v>
      </c>
      <c r="AV459" s="14" t="s">
        <v>82</v>
      </c>
      <c r="AW459" s="14" t="s">
        <v>33</v>
      </c>
      <c r="AX459" s="14" t="s">
        <v>72</v>
      </c>
      <c r="AY459" s="251" t="s">
        <v>130</v>
      </c>
    </row>
    <row r="460" s="15" customFormat="1">
      <c r="A460" s="15"/>
      <c r="B460" s="252"/>
      <c r="C460" s="253"/>
      <c r="D460" s="232" t="s">
        <v>208</v>
      </c>
      <c r="E460" s="254" t="s">
        <v>19</v>
      </c>
      <c r="F460" s="255" t="s">
        <v>212</v>
      </c>
      <c r="G460" s="253"/>
      <c r="H460" s="256">
        <v>133.34</v>
      </c>
      <c r="I460" s="257"/>
      <c r="J460" s="253"/>
      <c r="K460" s="253"/>
      <c r="L460" s="258"/>
      <c r="M460" s="259"/>
      <c r="N460" s="260"/>
      <c r="O460" s="260"/>
      <c r="P460" s="260"/>
      <c r="Q460" s="260"/>
      <c r="R460" s="260"/>
      <c r="S460" s="260"/>
      <c r="T460" s="261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2" t="s">
        <v>208</v>
      </c>
      <c r="AU460" s="262" t="s">
        <v>82</v>
      </c>
      <c r="AV460" s="15" t="s">
        <v>144</v>
      </c>
      <c r="AW460" s="15" t="s">
        <v>33</v>
      </c>
      <c r="AX460" s="15" t="s">
        <v>80</v>
      </c>
      <c r="AY460" s="262" t="s">
        <v>130</v>
      </c>
    </row>
    <row r="461" s="2" customFormat="1" ht="16.5" customHeight="1">
      <c r="A461" s="41"/>
      <c r="B461" s="42"/>
      <c r="C461" s="199" t="s">
        <v>838</v>
      </c>
      <c r="D461" s="199" t="s">
        <v>131</v>
      </c>
      <c r="E461" s="200" t="s">
        <v>830</v>
      </c>
      <c r="F461" s="201" t="s">
        <v>831</v>
      </c>
      <c r="G461" s="202" t="s">
        <v>328</v>
      </c>
      <c r="H461" s="203">
        <v>48.32</v>
      </c>
      <c r="I461" s="204"/>
      <c r="J461" s="205">
        <f>ROUND(I461*H461,2)</f>
        <v>0</v>
      </c>
      <c r="K461" s="201" t="s">
        <v>200</v>
      </c>
      <c r="L461" s="47"/>
      <c r="M461" s="206" t="s">
        <v>19</v>
      </c>
      <c r="N461" s="207" t="s">
        <v>43</v>
      </c>
      <c r="O461" s="87"/>
      <c r="P461" s="208">
        <f>O461*H461</f>
        <v>0</v>
      </c>
      <c r="Q461" s="208">
        <v>0</v>
      </c>
      <c r="R461" s="208">
        <f>Q461*H461</f>
        <v>0</v>
      </c>
      <c r="S461" s="208">
        <v>0.00175</v>
      </c>
      <c r="T461" s="209">
        <f>S461*H461</f>
        <v>0.084559999999999996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0" t="s">
        <v>285</v>
      </c>
      <c r="AT461" s="210" t="s">
        <v>131</v>
      </c>
      <c r="AU461" s="210" t="s">
        <v>82</v>
      </c>
      <c r="AY461" s="20" t="s">
        <v>130</v>
      </c>
      <c r="BE461" s="211">
        <f>IF(N461="základní",J461,0)</f>
        <v>0</v>
      </c>
      <c r="BF461" s="211">
        <f>IF(N461="snížená",J461,0)</f>
        <v>0</v>
      </c>
      <c r="BG461" s="211">
        <f>IF(N461="zákl. přenesená",J461,0)</f>
        <v>0</v>
      </c>
      <c r="BH461" s="211">
        <f>IF(N461="sníž. přenesená",J461,0)</f>
        <v>0</v>
      </c>
      <c r="BI461" s="211">
        <f>IF(N461="nulová",J461,0)</f>
        <v>0</v>
      </c>
      <c r="BJ461" s="20" t="s">
        <v>80</v>
      </c>
      <c r="BK461" s="211">
        <f>ROUND(I461*H461,2)</f>
        <v>0</v>
      </c>
      <c r="BL461" s="20" t="s">
        <v>285</v>
      </c>
      <c r="BM461" s="210" t="s">
        <v>1457</v>
      </c>
    </row>
    <row r="462" s="2" customFormat="1">
      <c r="A462" s="41"/>
      <c r="B462" s="42"/>
      <c r="C462" s="43"/>
      <c r="D462" s="225" t="s">
        <v>202</v>
      </c>
      <c r="E462" s="43"/>
      <c r="F462" s="226" t="s">
        <v>833</v>
      </c>
      <c r="G462" s="43"/>
      <c r="H462" s="43"/>
      <c r="I462" s="227"/>
      <c r="J462" s="43"/>
      <c r="K462" s="43"/>
      <c r="L462" s="47"/>
      <c r="M462" s="228"/>
      <c r="N462" s="229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202</v>
      </c>
      <c r="AU462" s="20" t="s">
        <v>82</v>
      </c>
    </row>
    <row r="463" s="14" customFormat="1">
      <c r="A463" s="14"/>
      <c r="B463" s="241"/>
      <c r="C463" s="242"/>
      <c r="D463" s="232" t="s">
        <v>208</v>
      </c>
      <c r="E463" s="243" t="s">
        <v>19</v>
      </c>
      <c r="F463" s="244" t="s">
        <v>1458</v>
      </c>
      <c r="G463" s="242"/>
      <c r="H463" s="245">
        <v>48.32</v>
      </c>
      <c r="I463" s="246"/>
      <c r="J463" s="242"/>
      <c r="K463" s="242"/>
      <c r="L463" s="247"/>
      <c r="M463" s="248"/>
      <c r="N463" s="249"/>
      <c r="O463" s="249"/>
      <c r="P463" s="249"/>
      <c r="Q463" s="249"/>
      <c r="R463" s="249"/>
      <c r="S463" s="249"/>
      <c r="T463" s="250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1" t="s">
        <v>208</v>
      </c>
      <c r="AU463" s="251" t="s">
        <v>82</v>
      </c>
      <c r="AV463" s="14" t="s">
        <v>82</v>
      </c>
      <c r="AW463" s="14" t="s">
        <v>33</v>
      </c>
      <c r="AX463" s="14" t="s">
        <v>72</v>
      </c>
      <c r="AY463" s="251" t="s">
        <v>130</v>
      </c>
    </row>
    <row r="464" s="15" customFormat="1">
      <c r="A464" s="15"/>
      <c r="B464" s="252"/>
      <c r="C464" s="253"/>
      <c r="D464" s="232" t="s">
        <v>208</v>
      </c>
      <c r="E464" s="254" t="s">
        <v>19</v>
      </c>
      <c r="F464" s="255" t="s">
        <v>212</v>
      </c>
      <c r="G464" s="253"/>
      <c r="H464" s="256">
        <v>48.32</v>
      </c>
      <c r="I464" s="257"/>
      <c r="J464" s="253"/>
      <c r="K464" s="253"/>
      <c r="L464" s="258"/>
      <c r="M464" s="259"/>
      <c r="N464" s="260"/>
      <c r="O464" s="260"/>
      <c r="P464" s="260"/>
      <c r="Q464" s="260"/>
      <c r="R464" s="260"/>
      <c r="S464" s="260"/>
      <c r="T464" s="261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62" t="s">
        <v>208</v>
      </c>
      <c r="AU464" s="262" t="s">
        <v>82</v>
      </c>
      <c r="AV464" s="15" t="s">
        <v>144</v>
      </c>
      <c r="AW464" s="15" t="s">
        <v>33</v>
      </c>
      <c r="AX464" s="15" t="s">
        <v>80</v>
      </c>
      <c r="AY464" s="262" t="s">
        <v>130</v>
      </c>
    </row>
    <row r="465" s="2" customFormat="1" ht="16.5" customHeight="1">
      <c r="A465" s="41"/>
      <c r="B465" s="42"/>
      <c r="C465" s="199" t="s">
        <v>1171</v>
      </c>
      <c r="D465" s="199" t="s">
        <v>131</v>
      </c>
      <c r="E465" s="200" t="s">
        <v>632</v>
      </c>
      <c r="F465" s="201" t="s">
        <v>633</v>
      </c>
      <c r="G465" s="202" t="s">
        <v>328</v>
      </c>
      <c r="H465" s="203">
        <v>126.45</v>
      </c>
      <c r="I465" s="204"/>
      <c r="J465" s="205">
        <f>ROUND(I465*H465,2)</f>
        <v>0</v>
      </c>
      <c r="K465" s="201" t="s">
        <v>200</v>
      </c>
      <c r="L465" s="47"/>
      <c r="M465" s="206" t="s">
        <v>19</v>
      </c>
      <c r="N465" s="207" t="s">
        <v>43</v>
      </c>
      <c r="O465" s="87"/>
      <c r="P465" s="208">
        <f>O465*H465</f>
        <v>0</v>
      </c>
      <c r="Q465" s="208">
        <v>0.0013400000000000001</v>
      </c>
      <c r="R465" s="208">
        <f>Q465*H465</f>
        <v>0.16944300000000001</v>
      </c>
      <c r="S465" s="208">
        <v>0</v>
      </c>
      <c r="T465" s="209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0" t="s">
        <v>285</v>
      </c>
      <c r="AT465" s="210" t="s">
        <v>131</v>
      </c>
      <c r="AU465" s="210" t="s">
        <v>82</v>
      </c>
      <c r="AY465" s="20" t="s">
        <v>130</v>
      </c>
      <c r="BE465" s="211">
        <f>IF(N465="základní",J465,0)</f>
        <v>0</v>
      </c>
      <c r="BF465" s="211">
        <f>IF(N465="snížená",J465,0)</f>
        <v>0</v>
      </c>
      <c r="BG465" s="211">
        <f>IF(N465="zákl. přenesená",J465,0)</f>
        <v>0</v>
      </c>
      <c r="BH465" s="211">
        <f>IF(N465="sníž. přenesená",J465,0)</f>
        <v>0</v>
      </c>
      <c r="BI465" s="211">
        <f>IF(N465="nulová",J465,0)</f>
        <v>0</v>
      </c>
      <c r="BJ465" s="20" t="s">
        <v>80</v>
      </c>
      <c r="BK465" s="211">
        <f>ROUND(I465*H465,2)</f>
        <v>0</v>
      </c>
      <c r="BL465" s="20" t="s">
        <v>285</v>
      </c>
      <c r="BM465" s="210" t="s">
        <v>1459</v>
      </c>
    </row>
    <row r="466" s="2" customFormat="1">
      <c r="A466" s="41"/>
      <c r="B466" s="42"/>
      <c r="C466" s="43"/>
      <c r="D466" s="225" t="s">
        <v>202</v>
      </c>
      <c r="E466" s="43"/>
      <c r="F466" s="226" t="s">
        <v>635</v>
      </c>
      <c r="G466" s="43"/>
      <c r="H466" s="43"/>
      <c r="I466" s="227"/>
      <c r="J466" s="43"/>
      <c r="K466" s="43"/>
      <c r="L466" s="47"/>
      <c r="M466" s="228"/>
      <c r="N466" s="229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202</v>
      </c>
      <c r="AU466" s="20" t="s">
        <v>82</v>
      </c>
    </row>
    <row r="467" s="14" customFormat="1">
      <c r="A467" s="14"/>
      <c r="B467" s="241"/>
      <c r="C467" s="242"/>
      <c r="D467" s="232" t="s">
        <v>208</v>
      </c>
      <c r="E467" s="243" t="s">
        <v>19</v>
      </c>
      <c r="F467" s="244" t="s">
        <v>1460</v>
      </c>
      <c r="G467" s="242"/>
      <c r="H467" s="245">
        <v>126.45</v>
      </c>
      <c r="I467" s="246"/>
      <c r="J467" s="242"/>
      <c r="K467" s="242"/>
      <c r="L467" s="247"/>
      <c r="M467" s="248"/>
      <c r="N467" s="249"/>
      <c r="O467" s="249"/>
      <c r="P467" s="249"/>
      <c r="Q467" s="249"/>
      <c r="R467" s="249"/>
      <c r="S467" s="249"/>
      <c r="T467" s="25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1" t="s">
        <v>208</v>
      </c>
      <c r="AU467" s="251" t="s">
        <v>82</v>
      </c>
      <c r="AV467" s="14" t="s">
        <v>82</v>
      </c>
      <c r="AW467" s="14" t="s">
        <v>33</v>
      </c>
      <c r="AX467" s="14" t="s">
        <v>72</v>
      </c>
      <c r="AY467" s="251" t="s">
        <v>130</v>
      </c>
    </row>
    <row r="468" s="15" customFormat="1">
      <c r="A468" s="15"/>
      <c r="B468" s="252"/>
      <c r="C468" s="253"/>
      <c r="D468" s="232" t="s">
        <v>208</v>
      </c>
      <c r="E468" s="254" t="s">
        <v>19</v>
      </c>
      <c r="F468" s="255" t="s">
        <v>212</v>
      </c>
      <c r="G468" s="253"/>
      <c r="H468" s="256">
        <v>126.45</v>
      </c>
      <c r="I468" s="257"/>
      <c r="J468" s="253"/>
      <c r="K468" s="253"/>
      <c r="L468" s="258"/>
      <c r="M468" s="259"/>
      <c r="N468" s="260"/>
      <c r="O468" s="260"/>
      <c r="P468" s="260"/>
      <c r="Q468" s="260"/>
      <c r="R468" s="260"/>
      <c r="S468" s="260"/>
      <c r="T468" s="261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2" t="s">
        <v>208</v>
      </c>
      <c r="AU468" s="262" t="s">
        <v>82</v>
      </c>
      <c r="AV468" s="15" t="s">
        <v>144</v>
      </c>
      <c r="AW468" s="15" t="s">
        <v>33</v>
      </c>
      <c r="AX468" s="15" t="s">
        <v>80</v>
      </c>
      <c r="AY468" s="262" t="s">
        <v>130</v>
      </c>
    </row>
    <row r="469" s="2" customFormat="1" ht="24.15" customHeight="1">
      <c r="A469" s="41"/>
      <c r="B469" s="42"/>
      <c r="C469" s="199" t="s">
        <v>1461</v>
      </c>
      <c r="D469" s="199" t="s">
        <v>131</v>
      </c>
      <c r="E469" s="200" t="s">
        <v>839</v>
      </c>
      <c r="F469" s="201" t="s">
        <v>840</v>
      </c>
      <c r="G469" s="202" t="s">
        <v>443</v>
      </c>
      <c r="H469" s="284"/>
      <c r="I469" s="204"/>
      <c r="J469" s="205">
        <f>ROUND(I469*H469,2)</f>
        <v>0</v>
      </c>
      <c r="K469" s="201" t="s">
        <v>200</v>
      </c>
      <c r="L469" s="47"/>
      <c r="M469" s="206" t="s">
        <v>19</v>
      </c>
      <c r="N469" s="207" t="s">
        <v>43</v>
      </c>
      <c r="O469" s="87"/>
      <c r="P469" s="208">
        <f>O469*H469</f>
        <v>0</v>
      </c>
      <c r="Q469" s="208">
        <v>0</v>
      </c>
      <c r="R469" s="208">
        <f>Q469*H469</f>
        <v>0</v>
      </c>
      <c r="S469" s="208">
        <v>0</v>
      </c>
      <c r="T469" s="209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0" t="s">
        <v>285</v>
      </c>
      <c r="AT469" s="210" t="s">
        <v>131</v>
      </c>
      <c r="AU469" s="210" t="s">
        <v>82</v>
      </c>
      <c r="AY469" s="20" t="s">
        <v>130</v>
      </c>
      <c r="BE469" s="211">
        <f>IF(N469="základní",J469,0)</f>
        <v>0</v>
      </c>
      <c r="BF469" s="211">
        <f>IF(N469="snížená",J469,0)</f>
        <v>0</v>
      </c>
      <c r="BG469" s="211">
        <f>IF(N469="zákl. přenesená",J469,0)</f>
        <v>0</v>
      </c>
      <c r="BH469" s="211">
        <f>IF(N469="sníž. přenesená",J469,0)</f>
        <v>0</v>
      </c>
      <c r="BI469" s="211">
        <f>IF(N469="nulová",J469,0)</f>
        <v>0</v>
      </c>
      <c r="BJ469" s="20" t="s">
        <v>80</v>
      </c>
      <c r="BK469" s="211">
        <f>ROUND(I469*H469,2)</f>
        <v>0</v>
      </c>
      <c r="BL469" s="20" t="s">
        <v>285</v>
      </c>
      <c r="BM469" s="210" t="s">
        <v>1462</v>
      </c>
    </row>
    <row r="470" s="2" customFormat="1">
      <c r="A470" s="41"/>
      <c r="B470" s="42"/>
      <c r="C470" s="43"/>
      <c r="D470" s="225" t="s">
        <v>202</v>
      </c>
      <c r="E470" s="43"/>
      <c r="F470" s="226" t="s">
        <v>842</v>
      </c>
      <c r="G470" s="43"/>
      <c r="H470" s="43"/>
      <c r="I470" s="227"/>
      <c r="J470" s="43"/>
      <c r="K470" s="43"/>
      <c r="L470" s="47"/>
      <c r="M470" s="285"/>
      <c r="N470" s="286"/>
      <c r="O470" s="214"/>
      <c r="P470" s="214"/>
      <c r="Q470" s="214"/>
      <c r="R470" s="214"/>
      <c r="S470" s="214"/>
      <c r="T470" s="287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0" t="s">
        <v>202</v>
      </c>
      <c r="AU470" s="20" t="s">
        <v>82</v>
      </c>
    </row>
    <row r="471" s="2" customFormat="1" ht="6.96" customHeight="1">
      <c r="A471" s="41"/>
      <c r="B471" s="62"/>
      <c r="C471" s="63"/>
      <c r="D471" s="63"/>
      <c r="E471" s="63"/>
      <c r="F471" s="63"/>
      <c r="G471" s="63"/>
      <c r="H471" s="63"/>
      <c r="I471" s="63"/>
      <c r="J471" s="63"/>
      <c r="K471" s="63"/>
      <c r="L471" s="47"/>
      <c r="M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</sheetData>
  <sheetProtection sheet="1" autoFilter="0" formatColumns="0" formatRows="0" objects="1" scenarios="1" spinCount="100000" saltValue="QW/80ohzfTqtxqAyixKqSyYasxQv/l13gzE8+JIkQrTuJSB9yicIvXTwv7ktZun0uOXdeeL/VKthHow8fmbELg==" hashValue="5ibbZAlqJajtApRvaO13q/5SRmKs1zO7Vh7Xr3QWNmhJZN2SvtOPe/ebFYoyht1Y6ATvOE+NhmhBSbfZ/EFmrQ==" algorithmName="SHA-512" password="DAF8"/>
  <autoFilter ref="C93:K470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4_01/622151011"/>
    <hyperlink ref="F101" r:id="rId2" display="https://podminky.urs.cz/item/CS_URS_2024_01/622211021"/>
    <hyperlink ref="F114" r:id="rId3" display="https://podminky.urs.cz/item/CS_URS_2024_01/622521012"/>
    <hyperlink ref="F122" r:id="rId4" display="https://podminky.urs.cz/item/CS_URS_2024_01/941111111"/>
    <hyperlink ref="F126" r:id="rId5" display="https://podminky.urs.cz/item/CS_URS_2024_01/941111112"/>
    <hyperlink ref="F130" r:id="rId6" display="https://podminky.urs.cz/item/CS_URS_2024_01/941111211"/>
    <hyperlink ref="F134" r:id="rId7" display="https://podminky.urs.cz/item/CS_URS_2024_01/941111212"/>
    <hyperlink ref="F138" r:id="rId8" display="https://podminky.urs.cz/item/CS_URS_2024_01/941111811"/>
    <hyperlink ref="F140" r:id="rId9" display="https://podminky.urs.cz/item/CS_URS_2024_01/941111812"/>
    <hyperlink ref="F146" r:id="rId10" display="https://podminky.urs.cz/item/CS_URS_2024_01/997013152"/>
    <hyperlink ref="F148" r:id="rId11" display="https://podminky.urs.cz/item/CS_URS_2024_01/997013501"/>
    <hyperlink ref="F150" r:id="rId12" display="https://podminky.urs.cz/item/CS_URS_2024_01/997013509"/>
    <hyperlink ref="F154" r:id="rId13" display="https://podminky.urs.cz/item/CS_URS_2024_01/997013631"/>
    <hyperlink ref="F157" r:id="rId14" display="https://podminky.urs.cz/item/CS_URS_2024_01/998011009"/>
    <hyperlink ref="F161" r:id="rId15" display="https://podminky.urs.cz/item/CS_URS_2024_01/712300841"/>
    <hyperlink ref="F166" r:id="rId16" display="https://podminky.urs.cz/item/CS_URS_2024_01/712300921"/>
    <hyperlink ref="F171" r:id="rId17" display="https://podminky.urs.cz/item/CS_URS_2024_01/712311101"/>
    <hyperlink ref="F182" r:id="rId18" display="https://podminky.urs.cz/item/CS_URS_2024_01/712341559"/>
    <hyperlink ref="F197" r:id="rId19" display="https://podminky.urs.cz/item/CS_URS_2024_01/712341715"/>
    <hyperlink ref="F207" r:id="rId20" display="https://podminky.urs.cz/item/CS_URS_2024_01/712363115"/>
    <hyperlink ref="F214" r:id="rId21" display="https://podminky.urs.cz/item/CS_URS_2024_01/712363352"/>
    <hyperlink ref="F221" r:id="rId22" display="https://podminky.urs.cz/item/CS_URS_2024_01/712363353"/>
    <hyperlink ref="F227" r:id="rId23" display="https://podminky.urs.cz/item/CS_URS_2024_01/712363384"/>
    <hyperlink ref="F233" r:id="rId24" display="https://podminky.urs.cz/item/CS_URS_2024_01/712363404"/>
    <hyperlink ref="F238" r:id="rId25" display="https://podminky.urs.cz/item/CS_URS_2024_01/712363405"/>
    <hyperlink ref="F243" r:id="rId26" display="https://podminky.urs.cz/item/CS_URS_2024_01/712363406"/>
    <hyperlink ref="F254" r:id="rId27" display="https://podminky.urs.cz/item/CS_URS_2024_01/712391172"/>
    <hyperlink ref="F265" r:id="rId28" display="https://podminky.urs.cz/item/CS_URS_2024_01/712741559"/>
    <hyperlink ref="F271" r:id="rId29" display="https://podminky.urs.cz/item/CS_URS_2024_01/712742559"/>
    <hyperlink ref="F284" r:id="rId30" display="https://podminky.urs.cz/item/CS_URS_2024_01/712811101"/>
    <hyperlink ref="F291" r:id="rId31" display="https://podminky.urs.cz/item/CS_URS_2024_01/712831101"/>
    <hyperlink ref="F298" r:id="rId32" display="https://podminky.urs.cz/item/CS_URS_2024_01/712841559"/>
    <hyperlink ref="F305" r:id="rId33" display="https://podminky.urs.cz/item/CS_URS_2024_01/712861702"/>
    <hyperlink ref="F316" r:id="rId34" display="https://podminky.urs.cz/item/CS_URS_2024_01/998712212"/>
    <hyperlink ref="F319" r:id="rId35" display="https://podminky.urs.cz/item/CS_URS_2024_01/713131241"/>
    <hyperlink ref="F336" r:id="rId36" display="https://podminky.urs.cz/item/CS_URS_2024_01/713141135"/>
    <hyperlink ref="F342" r:id="rId37" display="https://podminky.urs.cz/item/CS_URS_2024_01/713141151"/>
    <hyperlink ref="F351" r:id="rId38" display="https://podminky.urs.cz/item/CS_URS_2024_01/713141223"/>
    <hyperlink ref="F353" r:id="rId39" display="https://podminky.urs.cz/item/CS_URS_2024_01/713141335"/>
    <hyperlink ref="F366" r:id="rId40" display="https://podminky.urs.cz/item/CS_URS_2024_01/713141351"/>
    <hyperlink ref="F372" r:id="rId41" display="https://podminky.urs.cz/item/CS_URS_2024_01/713141371"/>
    <hyperlink ref="F386" r:id="rId42" display="https://podminky.urs.cz/item/CS_URS_2024_01/713141411"/>
    <hyperlink ref="F391" r:id="rId43" display="https://podminky.urs.cz/item/CS_URS_2024_01/998713202"/>
    <hyperlink ref="F394" r:id="rId44" display="https://podminky.urs.cz/item/CS_URS_2024_01/721210822"/>
    <hyperlink ref="F399" r:id="rId45" display="https://podminky.urs.cz/item/CS_URS_2024_01/721239114"/>
    <hyperlink ref="F418" r:id="rId46" display="https://podminky.urs.cz/item/CS_URS_2024_01/998721212"/>
    <hyperlink ref="F422" r:id="rId47" display="https://podminky.urs.cz/item/CS_URS_2024_01/741420011"/>
    <hyperlink ref="F432" r:id="rId48" display="https://podminky.urs.cz/item/CS_URS_2024_01/741421823"/>
    <hyperlink ref="F437" r:id="rId49" display="https://podminky.urs.cz/item/CS_URS_2024_01/998741212"/>
    <hyperlink ref="F440" r:id="rId50" display="https://podminky.urs.cz/item/CS_URS_2024_01/762341670"/>
    <hyperlink ref="F451" r:id="rId51" display="https://podminky.urs.cz/item/CS_URS_2024_01/762395000"/>
    <hyperlink ref="F455" r:id="rId52" display="https://podminky.urs.cz/item/CS_URS_2024_01/998762212"/>
    <hyperlink ref="F458" r:id="rId53" display="https://podminky.urs.cz/item/CS_URS_2024_01/764002841"/>
    <hyperlink ref="F462" r:id="rId54" display="https://podminky.urs.cz/item/CS_URS_2024_01/764002871"/>
    <hyperlink ref="F466" r:id="rId55" display="https://podminky.urs.cz/item/CS_URS_2024_01/764212403"/>
    <hyperlink ref="F470" r:id="rId56" display="https://podminky.urs.cz/item/CS_URS_2024_01/998764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plochých střech ZŠ Aléská, Bílina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1463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31. 1. 2024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ROUND((SUM(BE95:BE475)),  2)</f>
        <v>0</v>
      </c>
      <c r="G33" s="41"/>
      <c r="H33" s="41"/>
      <c r="I33" s="151">
        <v>0.20999999999999999</v>
      </c>
      <c r="J33" s="150">
        <f>ROUND(((SUM(BE95:BE475))*I33),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ROUND((SUM(BF95:BF475)),  2)</f>
        <v>0</v>
      </c>
      <c r="G34" s="41"/>
      <c r="H34" s="41"/>
      <c r="I34" s="151">
        <v>0.12</v>
      </c>
      <c r="J34" s="150">
        <f>ROUND(((SUM(BF95:BF475))*I34),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ROUND((SUM(BG95:BG475)),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ROUND((SUM(BH95:BH475)),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ROUND((SUM(BI95:BI475)),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plochých střech ZŠ Aléská, Bílina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07 - Střecha 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31. 1. 2024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Bílina</v>
      </c>
      <c r="G54" s="43"/>
      <c r="H54" s="43"/>
      <c r="I54" s="35" t="s">
        <v>31</v>
      </c>
      <c r="J54" s="39" t="str">
        <f>E21</f>
        <v>DEKPROJEKT s.r.o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OTRUBA &amp; PARTNER,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111</v>
      </c>
      <c r="D57" s="165"/>
      <c r="E57" s="165"/>
      <c r="F57" s="165"/>
      <c r="G57" s="165"/>
      <c r="H57" s="165"/>
      <c r="I57" s="165"/>
      <c r="J57" s="166" t="s">
        <v>112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8"/>
      <c r="C60" s="169"/>
      <c r="D60" s="170" t="s">
        <v>177</v>
      </c>
      <c r="E60" s="171"/>
      <c r="F60" s="171"/>
      <c r="G60" s="171"/>
      <c r="H60" s="171"/>
      <c r="I60" s="171"/>
      <c r="J60" s="172">
        <f>J96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7"/>
      <c r="C61" s="218"/>
      <c r="D61" s="219" t="s">
        <v>178</v>
      </c>
      <c r="E61" s="220"/>
      <c r="F61" s="220"/>
      <c r="G61" s="220"/>
      <c r="H61" s="220"/>
      <c r="I61" s="220"/>
      <c r="J61" s="221">
        <f>J97</f>
        <v>0</v>
      </c>
      <c r="K61" s="218"/>
      <c r="L61" s="22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17"/>
      <c r="C62" s="218"/>
      <c r="D62" s="219" t="s">
        <v>179</v>
      </c>
      <c r="E62" s="220"/>
      <c r="F62" s="220"/>
      <c r="G62" s="220"/>
      <c r="H62" s="220"/>
      <c r="I62" s="220"/>
      <c r="J62" s="221">
        <f>J98</f>
        <v>0</v>
      </c>
      <c r="K62" s="218"/>
      <c r="L62" s="22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7"/>
      <c r="C63" s="218"/>
      <c r="D63" s="219" t="s">
        <v>180</v>
      </c>
      <c r="E63" s="220"/>
      <c r="F63" s="220"/>
      <c r="G63" s="220"/>
      <c r="H63" s="220"/>
      <c r="I63" s="220"/>
      <c r="J63" s="221">
        <f>J120</f>
        <v>0</v>
      </c>
      <c r="K63" s="218"/>
      <c r="L63" s="2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4.88" customHeight="1">
      <c r="A64" s="12"/>
      <c r="B64" s="217"/>
      <c r="C64" s="218"/>
      <c r="D64" s="219" t="s">
        <v>181</v>
      </c>
      <c r="E64" s="220"/>
      <c r="F64" s="220"/>
      <c r="G64" s="220"/>
      <c r="H64" s="220"/>
      <c r="I64" s="220"/>
      <c r="J64" s="221">
        <f>J121</f>
        <v>0</v>
      </c>
      <c r="K64" s="218"/>
      <c r="L64" s="22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4.88" customHeight="1">
      <c r="A65" s="12"/>
      <c r="B65" s="217"/>
      <c r="C65" s="218"/>
      <c r="D65" s="219" t="s">
        <v>182</v>
      </c>
      <c r="E65" s="220"/>
      <c r="F65" s="220"/>
      <c r="G65" s="220"/>
      <c r="H65" s="220"/>
      <c r="I65" s="220"/>
      <c r="J65" s="221">
        <f>J132</f>
        <v>0</v>
      </c>
      <c r="K65" s="218"/>
      <c r="L65" s="22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7"/>
      <c r="C66" s="218"/>
      <c r="D66" s="219" t="s">
        <v>183</v>
      </c>
      <c r="E66" s="220"/>
      <c r="F66" s="220"/>
      <c r="G66" s="220"/>
      <c r="H66" s="220"/>
      <c r="I66" s="220"/>
      <c r="J66" s="221">
        <f>J135</f>
        <v>0</v>
      </c>
      <c r="K66" s="218"/>
      <c r="L66" s="22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7"/>
      <c r="C67" s="218"/>
      <c r="D67" s="219" t="s">
        <v>184</v>
      </c>
      <c r="E67" s="220"/>
      <c r="F67" s="220"/>
      <c r="G67" s="220"/>
      <c r="H67" s="220"/>
      <c r="I67" s="220"/>
      <c r="J67" s="221">
        <f>J146</f>
        <v>0</v>
      </c>
      <c r="K67" s="218"/>
      <c r="L67" s="22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8"/>
      <c r="C68" s="169"/>
      <c r="D68" s="170" t="s">
        <v>185</v>
      </c>
      <c r="E68" s="171"/>
      <c r="F68" s="171"/>
      <c r="G68" s="171"/>
      <c r="H68" s="171"/>
      <c r="I68" s="171"/>
      <c r="J68" s="172">
        <f>J149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7"/>
      <c r="C69" s="218"/>
      <c r="D69" s="219" t="s">
        <v>186</v>
      </c>
      <c r="E69" s="220"/>
      <c r="F69" s="220"/>
      <c r="G69" s="220"/>
      <c r="H69" s="220"/>
      <c r="I69" s="220"/>
      <c r="J69" s="221">
        <f>J150</f>
        <v>0</v>
      </c>
      <c r="K69" s="218"/>
      <c r="L69" s="22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7"/>
      <c r="C70" s="218"/>
      <c r="D70" s="219" t="s">
        <v>187</v>
      </c>
      <c r="E70" s="220"/>
      <c r="F70" s="220"/>
      <c r="G70" s="220"/>
      <c r="H70" s="220"/>
      <c r="I70" s="220"/>
      <c r="J70" s="221">
        <f>J309</f>
        <v>0</v>
      </c>
      <c r="K70" s="218"/>
      <c r="L70" s="22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17"/>
      <c r="C71" s="218"/>
      <c r="D71" s="219" t="s">
        <v>188</v>
      </c>
      <c r="E71" s="220"/>
      <c r="F71" s="220"/>
      <c r="G71" s="220"/>
      <c r="H71" s="220"/>
      <c r="I71" s="220"/>
      <c r="J71" s="221">
        <f>J382</f>
        <v>0</v>
      </c>
      <c r="K71" s="218"/>
      <c r="L71" s="22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17"/>
      <c r="C72" s="218"/>
      <c r="D72" s="219" t="s">
        <v>189</v>
      </c>
      <c r="E72" s="220"/>
      <c r="F72" s="220"/>
      <c r="G72" s="220"/>
      <c r="H72" s="220"/>
      <c r="I72" s="220"/>
      <c r="J72" s="221">
        <f>J409</f>
        <v>0</v>
      </c>
      <c r="K72" s="218"/>
      <c r="L72" s="22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12" customFormat="1" ht="19.92" customHeight="1">
      <c r="A73" s="12"/>
      <c r="B73" s="217"/>
      <c r="C73" s="218"/>
      <c r="D73" s="219" t="s">
        <v>190</v>
      </c>
      <c r="E73" s="220"/>
      <c r="F73" s="220"/>
      <c r="G73" s="220"/>
      <c r="H73" s="220"/>
      <c r="I73" s="220"/>
      <c r="J73" s="221">
        <f>J428</f>
        <v>0</v>
      </c>
      <c r="K73" s="218"/>
      <c r="L73" s="22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="12" customFormat="1" ht="19.92" customHeight="1">
      <c r="A74" s="12"/>
      <c r="B74" s="217"/>
      <c r="C74" s="218"/>
      <c r="D74" s="219" t="s">
        <v>191</v>
      </c>
      <c r="E74" s="220"/>
      <c r="F74" s="220"/>
      <c r="G74" s="220"/>
      <c r="H74" s="220"/>
      <c r="I74" s="220"/>
      <c r="J74" s="221">
        <f>J446</f>
        <v>0</v>
      </c>
      <c r="K74" s="218"/>
      <c r="L74" s="22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12" customFormat="1" ht="19.92" customHeight="1">
      <c r="A75" s="12"/>
      <c r="B75" s="217"/>
      <c r="C75" s="218"/>
      <c r="D75" s="219" t="s">
        <v>995</v>
      </c>
      <c r="E75" s="220"/>
      <c r="F75" s="220"/>
      <c r="G75" s="220"/>
      <c r="H75" s="220"/>
      <c r="I75" s="220"/>
      <c r="J75" s="221">
        <f>J461</f>
        <v>0</v>
      </c>
      <c r="K75" s="218"/>
      <c r="L75" s="22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115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63" t="str">
        <f>E7</f>
        <v>Rekonstrukce plochých střech ZŠ Aléská, Bílina</v>
      </c>
      <c r="F85" s="35"/>
      <c r="G85" s="35"/>
      <c r="H85" s="35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108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E9</f>
        <v>SO 07 - Střecha E</v>
      </c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F12</f>
        <v xml:space="preserve"> </v>
      </c>
      <c r="G89" s="43"/>
      <c r="H89" s="43"/>
      <c r="I89" s="35" t="s">
        <v>23</v>
      </c>
      <c r="J89" s="75" t="str">
        <f>IF(J12="","",J12)</f>
        <v>31. 1. 2024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E15</f>
        <v>Město Bílina</v>
      </c>
      <c r="G91" s="43"/>
      <c r="H91" s="43"/>
      <c r="I91" s="35" t="s">
        <v>31</v>
      </c>
      <c r="J91" s="39" t="str">
        <f>E21</f>
        <v>DEKPROJEKT s.r.o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5.65" customHeight="1">
      <c r="A92" s="41"/>
      <c r="B92" s="42"/>
      <c r="C92" s="35" t="s">
        <v>29</v>
      </c>
      <c r="D92" s="43"/>
      <c r="E92" s="43"/>
      <c r="F92" s="30" t="str">
        <f>IF(E18="","",E18)</f>
        <v>Vyplň údaj</v>
      </c>
      <c r="G92" s="43"/>
      <c r="H92" s="43"/>
      <c r="I92" s="35" t="s">
        <v>34</v>
      </c>
      <c r="J92" s="39" t="str">
        <f>E24</f>
        <v>OTRUBA &amp; PARTNER, s.r.o.</v>
      </c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0" customFormat="1" ht="29.28" customHeight="1">
      <c r="A94" s="174"/>
      <c r="B94" s="175"/>
      <c r="C94" s="176" t="s">
        <v>116</v>
      </c>
      <c r="D94" s="177" t="s">
        <v>57</v>
      </c>
      <c r="E94" s="177" t="s">
        <v>53</v>
      </c>
      <c r="F94" s="177" t="s">
        <v>54</v>
      </c>
      <c r="G94" s="177" t="s">
        <v>117</v>
      </c>
      <c r="H94" s="177" t="s">
        <v>118</v>
      </c>
      <c r="I94" s="177" t="s">
        <v>119</v>
      </c>
      <c r="J94" s="177" t="s">
        <v>112</v>
      </c>
      <c r="K94" s="178" t="s">
        <v>120</v>
      </c>
      <c r="L94" s="179"/>
      <c r="M94" s="95" t="s">
        <v>19</v>
      </c>
      <c r="N94" s="96" t="s">
        <v>42</v>
      </c>
      <c r="O94" s="96" t="s">
        <v>121</v>
      </c>
      <c r="P94" s="96" t="s">
        <v>122</v>
      </c>
      <c r="Q94" s="96" t="s">
        <v>123</v>
      </c>
      <c r="R94" s="96" t="s">
        <v>124</v>
      </c>
      <c r="S94" s="96" t="s">
        <v>125</v>
      </c>
      <c r="T94" s="97" t="s">
        <v>126</v>
      </c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</row>
    <row r="95" s="2" customFormat="1" ht="22.8" customHeight="1">
      <c r="A95" s="41"/>
      <c r="B95" s="42"/>
      <c r="C95" s="102" t="s">
        <v>127</v>
      </c>
      <c r="D95" s="43"/>
      <c r="E95" s="43"/>
      <c r="F95" s="43"/>
      <c r="G95" s="43"/>
      <c r="H95" s="43"/>
      <c r="I95" s="43"/>
      <c r="J95" s="180">
        <f>BK95</f>
        <v>0</v>
      </c>
      <c r="K95" s="43"/>
      <c r="L95" s="47"/>
      <c r="M95" s="98"/>
      <c r="N95" s="181"/>
      <c r="O95" s="99"/>
      <c r="P95" s="182">
        <f>P96+P149</f>
        <v>0</v>
      </c>
      <c r="Q95" s="99"/>
      <c r="R95" s="182">
        <f>R96+R149</f>
        <v>16.883789850000003</v>
      </c>
      <c r="S95" s="99"/>
      <c r="T95" s="183">
        <f>T96+T149</f>
        <v>0.90646040000000006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71</v>
      </c>
      <c r="AU95" s="20" t="s">
        <v>113</v>
      </c>
      <c r="BK95" s="184">
        <f>BK96+BK149</f>
        <v>0</v>
      </c>
    </row>
    <row r="96" s="11" customFormat="1" ht="25.92" customHeight="1">
      <c r="A96" s="11"/>
      <c r="B96" s="185"/>
      <c r="C96" s="186"/>
      <c r="D96" s="187" t="s">
        <v>71</v>
      </c>
      <c r="E96" s="188" t="s">
        <v>192</v>
      </c>
      <c r="F96" s="188" t="s">
        <v>193</v>
      </c>
      <c r="G96" s="186"/>
      <c r="H96" s="186"/>
      <c r="I96" s="189"/>
      <c r="J96" s="190">
        <f>BK96</f>
        <v>0</v>
      </c>
      <c r="K96" s="186"/>
      <c r="L96" s="191"/>
      <c r="M96" s="192"/>
      <c r="N96" s="193"/>
      <c r="O96" s="193"/>
      <c r="P96" s="194">
        <f>P97+P120+P135+P146</f>
        <v>0</v>
      </c>
      <c r="Q96" s="193"/>
      <c r="R96" s="194">
        <f>R97+R120+R135+R146</f>
        <v>0.11252504000000001</v>
      </c>
      <c r="S96" s="193"/>
      <c r="T96" s="195">
        <f>T97+T120+T135+T146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96" t="s">
        <v>80</v>
      </c>
      <c r="AT96" s="197" t="s">
        <v>71</v>
      </c>
      <c r="AU96" s="197" t="s">
        <v>72</v>
      </c>
      <c r="AY96" s="196" t="s">
        <v>130</v>
      </c>
      <c r="BK96" s="198">
        <f>BK97+BK120+BK135+BK146</f>
        <v>0</v>
      </c>
    </row>
    <row r="97" s="11" customFormat="1" ht="22.8" customHeight="1">
      <c r="A97" s="11"/>
      <c r="B97" s="185"/>
      <c r="C97" s="186"/>
      <c r="D97" s="187" t="s">
        <v>71</v>
      </c>
      <c r="E97" s="223" t="s">
        <v>151</v>
      </c>
      <c r="F97" s="223" t="s">
        <v>194</v>
      </c>
      <c r="G97" s="186"/>
      <c r="H97" s="186"/>
      <c r="I97" s="189"/>
      <c r="J97" s="224">
        <f>BK97</f>
        <v>0</v>
      </c>
      <c r="K97" s="186"/>
      <c r="L97" s="191"/>
      <c r="M97" s="192"/>
      <c r="N97" s="193"/>
      <c r="O97" s="193"/>
      <c r="P97" s="194">
        <f>P98</f>
        <v>0</v>
      </c>
      <c r="Q97" s="193"/>
      <c r="R97" s="194">
        <f>R98</f>
        <v>0.11252504000000001</v>
      </c>
      <c r="S97" s="193"/>
      <c r="T97" s="195">
        <f>T98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6" t="s">
        <v>80</v>
      </c>
      <c r="AT97" s="197" t="s">
        <v>71</v>
      </c>
      <c r="AU97" s="197" t="s">
        <v>80</v>
      </c>
      <c r="AY97" s="196" t="s">
        <v>130</v>
      </c>
      <c r="BK97" s="198">
        <f>BK98</f>
        <v>0</v>
      </c>
    </row>
    <row r="98" s="11" customFormat="1" ht="20.88" customHeight="1">
      <c r="A98" s="11"/>
      <c r="B98" s="185"/>
      <c r="C98" s="186"/>
      <c r="D98" s="187" t="s">
        <v>71</v>
      </c>
      <c r="E98" s="223" t="s">
        <v>195</v>
      </c>
      <c r="F98" s="223" t="s">
        <v>196</v>
      </c>
      <c r="G98" s="186"/>
      <c r="H98" s="186"/>
      <c r="I98" s="189"/>
      <c r="J98" s="224">
        <f>BK98</f>
        <v>0</v>
      </c>
      <c r="K98" s="186"/>
      <c r="L98" s="191"/>
      <c r="M98" s="192"/>
      <c r="N98" s="193"/>
      <c r="O98" s="193"/>
      <c r="P98" s="194">
        <f>SUM(P99:P119)</f>
        <v>0</v>
      </c>
      <c r="Q98" s="193"/>
      <c r="R98" s="194">
        <f>SUM(R99:R119)</f>
        <v>0.11252504000000001</v>
      </c>
      <c r="S98" s="193"/>
      <c r="T98" s="195">
        <f>SUM(T99:T119)</f>
        <v>0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R98" s="196" t="s">
        <v>80</v>
      </c>
      <c r="AT98" s="197" t="s">
        <v>71</v>
      </c>
      <c r="AU98" s="197" t="s">
        <v>82</v>
      </c>
      <c r="AY98" s="196" t="s">
        <v>130</v>
      </c>
      <c r="BK98" s="198">
        <f>SUM(BK99:BK119)</f>
        <v>0</v>
      </c>
    </row>
    <row r="99" s="2" customFormat="1" ht="16.5" customHeight="1">
      <c r="A99" s="41"/>
      <c r="B99" s="42"/>
      <c r="C99" s="199" t="s">
        <v>80</v>
      </c>
      <c r="D99" s="199" t="s">
        <v>131</v>
      </c>
      <c r="E99" s="200" t="s">
        <v>197</v>
      </c>
      <c r="F99" s="201" t="s">
        <v>198</v>
      </c>
      <c r="G99" s="202" t="s">
        <v>199</v>
      </c>
      <c r="H99" s="203">
        <v>11.042</v>
      </c>
      <c r="I99" s="204"/>
      <c r="J99" s="205">
        <f>ROUND(I99*H99,2)</f>
        <v>0</v>
      </c>
      <c r="K99" s="201" t="s">
        <v>200</v>
      </c>
      <c r="L99" s="47"/>
      <c r="M99" s="206" t="s">
        <v>19</v>
      </c>
      <c r="N99" s="207" t="s">
        <v>43</v>
      </c>
      <c r="O99" s="87"/>
      <c r="P99" s="208">
        <f>O99*H99</f>
        <v>0</v>
      </c>
      <c r="Q99" s="208">
        <v>0.00020000000000000001</v>
      </c>
      <c r="R99" s="208">
        <f>Q99*H99</f>
        <v>0.0022084000000000001</v>
      </c>
      <c r="S99" s="208">
        <v>0</v>
      </c>
      <c r="T99" s="20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0" t="s">
        <v>144</v>
      </c>
      <c r="AT99" s="210" t="s">
        <v>131</v>
      </c>
      <c r="AU99" s="210" t="s">
        <v>140</v>
      </c>
      <c r="AY99" s="20" t="s">
        <v>130</v>
      </c>
      <c r="BE99" s="211">
        <f>IF(N99="základní",J99,0)</f>
        <v>0</v>
      </c>
      <c r="BF99" s="211">
        <f>IF(N99="snížená",J99,0)</f>
        <v>0</v>
      </c>
      <c r="BG99" s="211">
        <f>IF(N99="zákl. přenesená",J99,0)</f>
        <v>0</v>
      </c>
      <c r="BH99" s="211">
        <f>IF(N99="sníž. přenesená",J99,0)</f>
        <v>0</v>
      </c>
      <c r="BI99" s="211">
        <f>IF(N99="nulová",J99,0)</f>
        <v>0</v>
      </c>
      <c r="BJ99" s="20" t="s">
        <v>80</v>
      </c>
      <c r="BK99" s="211">
        <f>ROUND(I99*H99,2)</f>
        <v>0</v>
      </c>
      <c r="BL99" s="20" t="s">
        <v>144</v>
      </c>
      <c r="BM99" s="210" t="s">
        <v>1464</v>
      </c>
    </row>
    <row r="100" s="2" customFormat="1">
      <c r="A100" s="41"/>
      <c r="B100" s="42"/>
      <c r="C100" s="43"/>
      <c r="D100" s="225" t="s">
        <v>202</v>
      </c>
      <c r="E100" s="43"/>
      <c r="F100" s="226" t="s">
        <v>203</v>
      </c>
      <c r="G100" s="43"/>
      <c r="H100" s="43"/>
      <c r="I100" s="227"/>
      <c r="J100" s="43"/>
      <c r="K100" s="43"/>
      <c r="L100" s="47"/>
      <c r="M100" s="228"/>
      <c r="N100" s="22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202</v>
      </c>
      <c r="AU100" s="20" t="s">
        <v>140</v>
      </c>
    </row>
    <row r="101" s="2" customFormat="1" ht="37.8" customHeight="1">
      <c r="A101" s="41"/>
      <c r="B101" s="42"/>
      <c r="C101" s="199" t="s">
        <v>82</v>
      </c>
      <c r="D101" s="199" t="s">
        <v>131</v>
      </c>
      <c r="E101" s="200" t="s">
        <v>204</v>
      </c>
      <c r="F101" s="201" t="s">
        <v>205</v>
      </c>
      <c r="G101" s="202" t="s">
        <v>199</v>
      </c>
      <c r="H101" s="203">
        <v>7.3620000000000001</v>
      </c>
      <c r="I101" s="204"/>
      <c r="J101" s="205">
        <f>ROUND(I101*H101,2)</f>
        <v>0</v>
      </c>
      <c r="K101" s="201" t="s">
        <v>200</v>
      </c>
      <c r="L101" s="47"/>
      <c r="M101" s="206" t="s">
        <v>19</v>
      </c>
      <c r="N101" s="207" t="s">
        <v>43</v>
      </c>
      <c r="O101" s="87"/>
      <c r="P101" s="208">
        <f>O101*H101</f>
        <v>0</v>
      </c>
      <c r="Q101" s="208">
        <v>0.0085199999999999998</v>
      </c>
      <c r="R101" s="208">
        <f>Q101*H101</f>
        <v>0.062724240000000001</v>
      </c>
      <c r="S101" s="208">
        <v>0</v>
      </c>
      <c r="T101" s="20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0" t="s">
        <v>144</v>
      </c>
      <c r="AT101" s="210" t="s">
        <v>131</v>
      </c>
      <c r="AU101" s="210" t="s">
        <v>140</v>
      </c>
      <c r="AY101" s="20" t="s">
        <v>130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20" t="s">
        <v>80</v>
      </c>
      <c r="BK101" s="211">
        <f>ROUND(I101*H101,2)</f>
        <v>0</v>
      </c>
      <c r="BL101" s="20" t="s">
        <v>144</v>
      </c>
      <c r="BM101" s="210" t="s">
        <v>1465</v>
      </c>
    </row>
    <row r="102" s="2" customFormat="1">
      <c r="A102" s="41"/>
      <c r="B102" s="42"/>
      <c r="C102" s="43"/>
      <c r="D102" s="225" t="s">
        <v>202</v>
      </c>
      <c r="E102" s="43"/>
      <c r="F102" s="226" t="s">
        <v>207</v>
      </c>
      <c r="G102" s="43"/>
      <c r="H102" s="43"/>
      <c r="I102" s="227"/>
      <c r="J102" s="43"/>
      <c r="K102" s="43"/>
      <c r="L102" s="47"/>
      <c r="M102" s="228"/>
      <c r="N102" s="229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202</v>
      </c>
      <c r="AU102" s="20" t="s">
        <v>140</v>
      </c>
    </row>
    <row r="103" s="13" customFormat="1">
      <c r="A103" s="13"/>
      <c r="B103" s="230"/>
      <c r="C103" s="231"/>
      <c r="D103" s="232" t="s">
        <v>208</v>
      </c>
      <c r="E103" s="233" t="s">
        <v>19</v>
      </c>
      <c r="F103" s="234" t="s">
        <v>209</v>
      </c>
      <c r="G103" s="231"/>
      <c r="H103" s="233" t="s">
        <v>19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208</v>
      </c>
      <c r="AU103" s="240" t="s">
        <v>140</v>
      </c>
      <c r="AV103" s="13" t="s">
        <v>80</v>
      </c>
      <c r="AW103" s="13" t="s">
        <v>33</v>
      </c>
      <c r="AX103" s="13" t="s">
        <v>72</v>
      </c>
      <c r="AY103" s="240" t="s">
        <v>130</v>
      </c>
    </row>
    <row r="104" s="13" customFormat="1">
      <c r="A104" s="13"/>
      <c r="B104" s="230"/>
      <c r="C104" s="231"/>
      <c r="D104" s="232" t="s">
        <v>208</v>
      </c>
      <c r="E104" s="233" t="s">
        <v>19</v>
      </c>
      <c r="F104" s="234" t="s">
        <v>210</v>
      </c>
      <c r="G104" s="231"/>
      <c r="H104" s="233" t="s">
        <v>19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208</v>
      </c>
      <c r="AU104" s="240" t="s">
        <v>140</v>
      </c>
      <c r="AV104" s="13" t="s">
        <v>80</v>
      </c>
      <c r="AW104" s="13" t="s">
        <v>33</v>
      </c>
      <c r="AX104" s="13" t="s">
        <v>72</v>
      </c>
      <c r="AY104" s="240" t="s">
        <v>130</v>
      </c>
    </row>
    <row r="105" s="14" customFormat="1">
      <c r="A105" s="14"/>
      <c r="B105" s="241"/>
      <c r="C105" s="242"/>
      <c r="D105" s="232" t="s">
        <v>208</v>
      </c>
      <c r="E105" s="243" t="s">
        <v>19</v>
      </c>
      <c r="F105" s="244" t="s">
        <v>1466</v>
      </c>
      <c r="G105" s="242"/>
      <c r="H105" s="245">
        <v>7.3620000000000001</v>
      </c>
      <c r="I105" s="246"/>
      <c r="J105" s="242"/>
      <c r="K105" s="242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208</v>
      </c>
      <c r="AU105" s="251" t="s">
        <v>140</v>
      </c>
      <c r="AV105" s="14" t="s">
        <v>82</v>
      </c>
      <c r="AW105" s="14" t="s">
        <v>33</v>
      </c>
      <c r="AX105" s="14" t="s">
        <v>72</v>
      </c>
      <c r="AY105" s="251" t="s">
        <v>130</v>
      </c>
    </row>
    <row r="106" s="15" customFormat="1">
      <c r="A106" s="15"/>
      <c r="B106" s="252"/>
      <c r="C106" s="253"/>
      <c r="D106" s="232" t="s">
        <v>208</v>
      </c>
      <c r="E106" s="254" t="s">
        <v>19</v>
      </c>
      <c r="F106" s="255" t="s">
        <v>212</v>
      </c>
      <c r="G106" s="253"/>
      <c r="H106" s="256">
        <v>7.3620000000000001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2" t="s">
        <v>208</v>
      </c>
      <c r="AU106" s="262" t="s">
        <v>140</v>
      </c>
      <c r="AV106" s="15" t="s">
        <v>144</v>
      </c>
      <c r="AW106" s="15" t="s">
        <v>33</v>
      </c>
      <c r="AX106" s="15" t="s">
        <v>80</v>
      </c>
      <c r="AY106" s="262" t="s">
        <v>130</v>
      </c>
    </row>
    <row r="107" s="2" customFormat="1" ht="16.5" customHeight="1">
      <c r="A107" s="41"/>
      <c r="B107" s="42"/>
      <c r="C107" s="263" t="s">
        <v>140</v>
      </c>
      <c r="D107" s="263" t="s">
        <v>213</v>
      </c>
      <c r="E107" s="264" t="s">
        <v>214</v>
      </c>
      <c r="F107" s="265" t="s">
        <v>215</v>
      </c>
      <c r="G107" s="266" t="s">
        <v>199</v>
      </c>
      <c r="H107" s="267">
        <v>7.7300000000000004</v>
      </c>
      <c r="I107" s="268"/>
      <c r="J107" s="269">
        <f>ROUND(I107*H107,2)</f>
        <v>0</v>
      </c>
      <c r="K107" s="265" t="s">
        <v>200</v>
      </c>
      <c r="L107" s="270"/>
      <c r="M107" s="271" t="s">
        <v>19</v>
      </c>
      <c r="N107" s="272" t="s">
        <v>43</v>
      </c>
      <c r="O107" s="87"/>
      <c r="P107" s="208">
        <f>O107*H107</f>
        <v>0</v>
      </c>
      <c r="Q107" s="208">
        <v>0.0023</v>
      </c>
      <c r="R107" s="208">
        <f>Q107*H107</f>
        <v>0.017779</v>
      </c>
      <c r="S107" s="208">
        <v>0</v>
      </c>
      <c r="T107" s="209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0" t="s">
        <v>159</v>
      </c>
      <c r="AT107" s="210" t="s">
        <v>213</v>
      </c>
      <c r="AU107" s="210" t="s">
        <v>140</v>
      </c>
      <c r="AY107" s="20" t="s">
        <v>130</v>
      </c>
      <c r="BE107" s="211">
        <f>IF(N107="základní",J107,0)</f>
        <v>0</v>
      </c>
      <c r="BF107" s="211">
        <f>IF(N107="snížená",J107,0)</f>
        <v>0</v>
      </c>
      <c r="BG107" s="211">
        <f>IF(N107="zákl. přenesená",J107,0)</f>
        <v>0</v>
      </c>
      <c r="BH107" s="211">
        <f>IF(N107="sníž. přenesená",J107,0)</f>
        <v>0</v>
      </c>
      <c r="BI107" s="211">
        <f>IF(N107="nulová",J107,0)</f>
        <v>0</v>
      </c>
      <c r="BJ107" s="20" t="s">
        <v>80</v>
      </c>
      <c r="BK107" s="211">
        <f>ROUND(I107*H107,2)</f>
        <v>0</v>
      </c>
      <c r="BL107" s="20" t="s">
        <v>144</v>
      </c>
      <c r="BM107" s="210" t="s">
        <v>1467</v>
      </c>
    </row>
    <row r="108" s="13" customFormat="1">
      <c r="A108" s="13"/>
      <c r="B108" s="230"/>
      <c r="C108" s="231"/>
      <c r="D108" s="232" t="s">
        <v>208</v>
      </c>
      <c r="E108" s="233" t="s">
        <v>19</v>
      </c>
      <c r="F108" s="234" t="s">
        <v>217</v>
      </c>
      <c r="G108" s="231"/>
      <c r="H108" s="233" t="s">
        <v>19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208</v>
      </c>
      <c r="AU108" s="240" t="s">
        <v>140</v>
      </c>
      <c r="AV108" s="13" t="s">
        <v>80</v>
      </c>
      <c r="AW108" s="13" t="s">
        <v>33</v>
      </c>
      <c r="AX108" s="13" t="s">
        <v>72</v>
      </c>
      <c r="AY108" s="240" t="s">
        <v>130</v>
      </c>
    </row>
    <row r="109" s="13" customFormat="1">
      <c r="A109" s="13"/>
      <c r="B109" s="230"/>
      <c r="C109" s="231"/>
      <c r="D109" s="232" t="s">
        <v>208</v>
      </c>
      <c r="E109" s="233" t="s">
        <v>19</v>
      </c>
      <c r="F109" s="234" t="s">
        <v>209</v>
      </c>
      <c r="G109" s="231"/>
      <c r="H109" s="233" t="s">
        <v>19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208</v>
      </c>
      <c r="AU109" s="240" t="s">
        <v>140</v>
      </c>
      <c r="AV109" s="13" t="s">
        <v>80</v>
      </c>
      <c r="AW109" s="13" t="s">
        <v>33</v>
      </c>
      <c r="AX109" s="13" t="s">
        <v>72</v>
      </c>
      <c r="AY109" s="240" t="s">
        <v>130</v>
      </c>
    </row>
    <row r="110" s="13" customFormat="1">
      <c r="A110" s="13"/>
      <c r="B110" s="230"/>
      <c r="C110" s="231"/>
      <c r="D110" s="232" t="s">
        <v>208</v>
      </c>
      <c r="E110" s="233" t="s">
        <v>19</v>
      </c>
      <c r="F110" s="234" t="s">
        <v>210</v>
      </c>
      <c r="G110" s="231"/>
      <c r="H110" s="233" t="s">
        <v>19</v>
      </c>
      <c r="I110" s="235"/>
      <c r="J110" s="231"/>
      <c r="K110" s="231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208</v>
      </c>
      <c r="AU110" s="240" t="s">
        <v>140</v>
      </c>
      <c r="AV110" s="13" t="s">
        <v>80</v>
      </c>
      <c r="AW110" s="13" t="s">
        <v>33</v>
      </c>
      <c r="AX110" s="13" t="s">
        <v>72</v>
      </c>
      <c r="AY110" s="240" t="s">
        <v>130</v>
      </c>
    </row>
    <row r="111" s="14" customFormat="1">
      <c r="A111" s="14"/>
      <c r="B111" s="241"/>
      <c r="C111" s="242"/>
      <c r="D111" s="232" t="s">
        <v>208</v>
      </c>
      <c r="E111" s="243" t="s">
        <v>19</v>
      </c>
      <c r="F111" s="244" t="s">
        <v>1466</v>
      </c>
      <c r="G111" s="242"/>
      <c r="H111" s="245">
        <v>7.3620000000000001</v>
      </c>
      <c r="I111" s="246"/>
      <c r="J111" s="242"/>
      <c r="K111" s="242"/>
      <c r="L111" s="247"/>
      <c r="M111" s="248"/>
      <c r="N111" s="249"/>
      <c r="O111" s="249"/>
      <c r="P111" s="249"/>
      <c r="Q111" s="249"/>
      <c r="R111" s="249"/>
      <c r="S111" s="249"/>
      <c r="T111" s="25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1" t="s">
        <v>208</v>
      </c>
      <c r="AU111" s="251" t="s">
        <v>140</v>
      </c>
      <c r="AV111" s="14" t="s">
        <v>82</v>
      </c>
      <c r="AW111" s="14" t="s">
        <v>33</v>
      </c>
      <c r="AX111" s="14" t="s">
        <v>72</v>
      </c>
      <c r="AY111" s="251" t="s">
        <v>130</v>
      </c>
    </row>
    <row r="112" s="15" customFormat="1">
      <c r="A112" s="15"/>
      <c r="B112" s="252"/>
      <c r="C112" s="253"/>
      <c r="D112" s="232" t="s">
        <v>208</v>
      </c>
      <c r="E112" s="254" t="s">
        <v>19</v>
      </c>
      <c r="F112" s="255" t="s">
        <v>212</v>
      </c>
      <c r="G112" s="253"/>
      <c r="H112" s="256">
        <v>7.3620000000000001</v>
      </c>
      <c r="I112" s="257"/>
      <c r="J112" s="253"/>
      <c r="K112" s="253"/>
      <c r="L112" s="258"/>
      <c r="M112" s="259"/>
      <c r="N112" s="260"/>
      <c r="O112" s="260"/>
      <c r="P112" s="260"/>
      <c r="Q112" s="260"/>
      <c r="R112" s="260"/>
      <c r="S112" s="260"/>
      <c r="T112" s="261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2" t="s">
        <v>208</v>
      </c>
      <c r="AU112" s="262" t="s">
        <v>140</v>
      </c>
      <c r="AV112" s="15" t="s">
        <v>144</v>
      </c>
      <c r="AW112" s="15" t="s">
        <v>33</v>
      </c>
      <c r="AX112" s="15" t="s">
        <v>80</v>
      </c>
      <c r="AY112" s="262" t="s">
        <v>130</v>
      </c>
    </row>
    <row r="113" s="14" customFormat="1">
      <c r="A113" s="14"/>
      <c r="B113" s="241"/>
      <c r="C113" s="242"/>
      <c r="D113" s="232" t="s">
        <v>208</v>
      </c>
      <c r="E113" s="242"/>
      <c r="F113" s="244" t="s">
        <v>1468</v>
      </c>
      <c r="G113" s="242"/>
      <c r="H113" s="245">
        <v>7.7300000000000004</v>
      </c>
      <c r="I113" s="246"/>
      <c r="J113" s="242"/>
      <c r="K113" s="242"/>
      <c r="L113" s="247"/>
      <c r="M113" s="248"/>
      <c r="N113" s="249"/>
      <c r="O113" s="249"/>
      <c r="P113" s="249"/>
      <c r="Q113" s="249"/>
      <c r="R113" s="249"/>
      <c r="S113" s="249"/>
      <c r="T113" s="25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1" t="s">
        <v>208</v>
      </c>
      <c r="AU113" s="251" t="s">
        <v>140</v>
      </c>
      <c r="AV113" s="14" t="s">
        <v>82</v>
      </c>
      <c r="AW113" s="14" t="s">
        <v>4</v>
      </c>
      <c r="AX113" s="14" t="s">
        <v>80</v>
      </c>
      <c r="AY113" s="251" t="s">
        <v>130</v>
      </c>
    </row>
    <row r="114" s="2" customFormat="1" ht="24.15" customHeight="1">
      <c r="A114" s="41"/>
      <c r="B114" s="42"/>
      <c r="C114" s="199" t="s">
        <v>144</v>
      </c>
      <c r="D114" s="199" t="s">
        <v>131</v>
      </c>
      <c r="E114" s="200" t="s">
        <v>219</v>
      </c>
      <c r="F114" s="201" t="s">
        <v>220</v>
      </c>
      <c r="G114" s="202" t="s">
        <v>199</v>
      </c>
      <c r="H114" s="203">
        <v>11.042</v>
      </c>
      <c r="I114" s="204"/>
      <c r="J114" s="205">
        <f>ROUND(I114*H114,2)</f>
        <v>0</v>
      </c>
      <c r="K114" s="201" t="s">
        <v>200</v>
      </c>
      <c r="L114" s="47"/>
      <c r="M114" s="206" t="s">
        <v>19</v>
      </c>
      <c r="N114" s="207" t="s">
        <v>43</v>
      </c>
      <c r="O114" s="87"/>
      <c r="P114" s="208">
        <f>O114*H114</f>
        <v>0</v>
      </c>
      <c r="Q114" s="208">
        <v>0.0027000000000000001</v>
      </c>
      <c r="R114" s="208">
        <f>Q114*H114</f>
        <v>0.0298134</v>
      </c>
      <c r="S114" s="208">
        <v>0</v>
      </c>
      <c r="T114" s="20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0" t="s">
        <v>144</v>
      </c>
      <c r="AT114" s="210" t="s">
        <v>131</v>
      </c>
      <c r="AU114" s="210" t="s">
        <v>140</v>
      </c>
      <c r="AY114" s="20" t="s">
        <v>130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0" t="s">
        <v>80</v>
      </c>
      <c r="BK114" s="211">
        <f>ROUND(I114*H114,2)</f>
        <v>0</v>
      </c>
      <c r="BL114" s="20" t="s">
        <v>144</v>
      </c>
      <c r="BM114" s="210" t="s">
        <v>1469</v>
      </c>
    </row>
    <row r="115" s="2" customFormat="1">
      <c r="A115" s="41"/>
      <c r="B115" s="42"/>
      <c r="C115" s="43"/>
      <c r="D115" s="225" t="s">
        <v>202</v>
      </c>
      <c r="E115" s="43"/>
      <c r="F115" s="226" t="s">
        <v>222</v>
      </c>
      <c r="G115" s="43"/>
      <c r="H115" s="43"/>
      <c r="I115" s="227"/>
      <c r="J115" s="43"/>
      <c r="K115" s="43"/>
      <c r="L115" s="47"/>
      <c r="M115" s="228"/>
      <c r="N115" s="229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202</v>
      </c>
      <c r="AU115" s="20" t="s">
        <v>140</v>
      </c>
    </row>
    <row r="116" s="13" customFormat="1">
      <c r="A116" s="13"/>
      <c r="B116" s="230"/>
      <c r="C116" s="231"/>
      <c r="D116" s="232" t="s">
        <v>208</v>
      </c>
      <c r="E116" s="233" t="s">
        <v>19</v>
      </c>
      <c r="F116" s="234" t="s">
        <v>209</v>
      </c>
      <c r="G116" s="231"/>
      <c r="H116" s="233" t="s">
        <v>19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208</v>
      </c>
      <c r="AU116" s="240" t="s">
        <v>140</v>
      </c>
      <c r="AV116" s="13" t="s">
        <v>80</v>
      </c>
      <c r="AW116" s="13" t="s">
        <v>33</v>
      </c>
      <c r="AX116" s="13" t="s">
        <v>72</v>
      </c>
      <c r="AY116" s="240" t="s">
        <v>130</v>
      </c>
    </row>
    <row r="117" s="13" customFormat="1">
      <c r="A117" s="13"/>
      <c r="B117" s="230"/>
      <c r="C117" s="231"/>
      <c r="D117" s="232" t="s">
        <v>208</v>
      </c>
      <c r="E117" s="233" t="s">
        <v>19</v>
      </c>
      <c r="F117" s="234" t="s">
        <v>210</v>
      </c>
      <c r="G117" s="231"/>
      <c r="H117" s="233" t="s">
        <v>19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208</v>
      </c>
      <c r="AU117" s="240" t="s">
        <v>140</v>
      </c>
      <c r="AV117" s="13" t="s">
        <v>80</v>
      </c>
      <c r="AW117" s="13" t="s">
        <v>33</v>
      </c>
      <c r="AX117" s="13" t="s">
        <v>72</v>
      </c>
      <c r="AY117" s="240" t="s">
        <v>130</v>
      </c>
    </row>
    <row r="118" s="14" customFormat="1">
      <c r="A118" s="14"/>
      <c r="B118" s="241"/>
      <c r="C118" s="242"/>
      <c r="D118" s="232" t="s">
        <v>208</v>
      </c>
      <c r="E118" s="243" t="s">
        <v>19</v>
      </c>
      <c r="F118" s="244" t="s">
        <v>1470</v>
      </c>
      <c r="G118" s="242"/>
      <c r="H118" s="245">
        <v>11.042</v>
      </c>
      <c r="I118" s="246"/>
      <c r="J118" s="242"/>
      <c r="K118" s="242"/>
      <c r="L118" s="247"/>
      <c r="M118" s="248"/>
      <c r="N118" s="249"/>
      <c r="O118" s="249"/>
      <c r="P118" s="249"/>
      <c r="Q118" s="249"/>
      <c r="R118" s="249"/>
      <c r="S118" s="249"/>
      <c r="T118" s="25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1" t="s">
        <v>208</v>
      </c>
      <c r="AU118" s="251" t="s">
        <v>140</v>
      </c>
      <c r="AV118" s="14" t="s">
        <v>82</v>
      </c>
      <c r="AW118" s="14" t="s">
        <v>33</v>
      </c>
      <c r="AX118" s="14" t="s">
        <v>72</v>
      </c>
      <c r="AY118" s="251" t="s">
        <v>130</v>
      </c>
    </row>
    <row r="119" s="15" customFormat="1">
      <c r="A119" s="15"/>
      <c r="B119" s="252"/>
      <c r="C119" s="253"/>
      <c r="D119" s="232" t="s">
        <v>208</v>
      </c>
      <c r="E119" s="254" t="s">
        <v>19</v>
      </c>
      <c r="F119" s="255" t="s">
        <v>212</v>
      </c>
      <c r="G119" s="253"/>
      <c r="H119" s="256">
        <v>11.042</v>
      </c>
      <c r="I119" s="257"/>
      <c r="J119" s="253"/>
      <c r="K119" s="253"/>
      <c r="L119" s="258"/>
      <c r="M119" s="259"/>
      <c r="N119" s="260"/>
      <c r="O119" s="260"/>
      <c r="P119" s="260"/>
      <c r="Q119" s="260"/>
      <c r="R119" s="260"/>
      <c r="S119" s="260"/>
      <c r="T119" s="261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2" t="s">
        <v>208</v>
      </c>
      <c r="AU119" s="262" t="s">
        <v>140</v>
      </c>
      <c r="AV119" s="15" t="s">
        <v>144</v>
      </c>
      <c r="AW119" s="15" t="s">
        <v>33</v>
      </c>
      <c r="AX119" s="15" t="s">
        <v>80</v>
      </c>
      <c r="AY119" s="262" t="s">
        <v>130</v>
      </c>
    </row>
    <row r="120" s="11" customFormat="1" ht="22.8" customHeight="1">
      <c r="A120" s="11"/>
      <c r="B120" s="185"/>
      <c r="C120" s="186"/>
      <c r="D120" s="187" t="s">
        <v>71</v>
      </c>
      <c r="E120" s="223" t="s">
        <v>164</v>
      </c>
      <c r="F120" s="223" t="s">
        <v>224</v>
      </c>
      <c r="G120" s="186"/>
      <c r="H120" s="186"/>
      <c r="I120" s="189"/>
      <c r="J120" s="224">
        <f>BK120</f>
        <v>0</v>
      </c>
      <c r="K120" s="186"/>
      <c r="L120" s="191"/>
      <c r="M120" s="192"/>
      <c r="N120" s="193"/>
      <c r="O120" s="193"/>
      <c r="P120" s="194">
        <f>P121+P132</f>
        <v>0</v>
      </c>
      <c r="Q120" s="193"/>
      <c r="R120" s="194">
        <f>R121+R132</f>
        <v>0</v>
      </c>
      <c r="S120" s="193"/>
      <c r="T120" s="195">
        <f>T121+T132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6" t="s">
        <v>80</v>
      </c>
      <c r="AT120" s="197" t="s">
        <v>71</v>
      </c>
      <c r="AU120" s="197" t="s">
        <v>80</v>
      </c>
      <c r="AY120" s="196" t="s">
        <v>130</v>
      </c>
      <c r="BK120" s="198">
        <f>BK121+BK132</f>
        <v>0</v>
      </c>
    </row>
    <row r="121" s="11" customFormat="1" ht="20.88" customHeight="1">
      <c r="A121" s="11"/>
      <c r="B121" s="185"/>
      <c r="C121" s="186"/>
      <c r="D121" s="187" t="s">
        <v>71</v>
      </c>
      <c r="E121" s="223" t="s">
        <v>225</v>
      </c>
      <c r="F121" s="223" t="s">
        <v>226</v>
      </c>
      <c r="G121" s="186"/>
      <c r="H121" s="186"/>
      <c r="I121" s="189"/>
      <c r="J121" s="224">
        <f>BK121</f>
        <v>0</v>
      </c>
      <c r="K121" s="186"/>
      <c r="L121" s="191"/>
      <c r="M121" s="192"/>
      <c r="N121" s="193"/>
      <c r="O121" s="193"/>
      <c r="P121" s="194">
        <f>SUM(P122:P131)</f>
        <v>0</v>
      </c>
      <c r="Q121" s="193"/>
      <c r="R121" s="194">
        <f>SUM(R122:R131)</f>
        <v>0</v>
      </c>
      <c r="S121" s="193"/>
      <c r="T121" s="195">
        <f>SUM(T122:T131)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196" t="s">
        <v>80</v>
      </c>
      <c r="AT121" s="197" t="s">
        <v>71</v>
      </c>
      <c r="AU121" s="197" t="s">
        <v>82</v>
      </c>
      <c r="AY121" s="196" t="s">
        <v>130</v>
      </c>
      <c r="BK121" s="198">
        <f>SUM(BK122:BK131)</f>
        <v>0</v>
      </c>
    </row>
    <row r="122" s="2" customFormat="1" ht="24.15" customHeight="1">
      <c r="A122" s="41"/>
      <c r="B122" s="42"/>
      <c r="C122" s="199" t="s">
        <v>129</v>
      </c>
      <c r="D122" s="199" t="s">
        <v>131</v>
      </c>
      <c r="E122" s="200" t="s">
        <v>227</v>
      </c>
      <c r="F122" s="201" t="s">
        <v>228</v>
      </c>
      <c r="G122" s="202" t="s">
        <v>199</v>
      </c>
      <c r="H122" s="203">
        <v>1479.99</v>
      </c>
      <c r="I122" s="204"/>
      <c r="J122" s="205">
        <f>ROUND(I122*H122,2)</f>
        <v>0</v>
      </c>
      <c r="K122" s="201" t="s">
        <v>200</v>
      </c>
      <c r="L122" s="47"/>
      <c r="M122" s="206" t="s">
        <v>19</v>
      </c>
      <c r="N122" s="207" t="s">
        <v>43</v>
      </c>
      <c r="O122" s="87"/>
      <c r="P122" s="208">
        <f>O122*H122</f>
        <v>0</v>
      </c>
      <c r="Q122" s="208">
        <v>0</v>
      </c>
      <c r="R122" s="208">
        <f>Q122*H122</f>
        <v>0</v>
      </c>
      <c r="S122" s="208">
        <v>0</v>
      </c>
      <c r="T122" s="20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0" t="s">
        <v>144</v>
      </c>
      <c r="AT122" s="210" t="s">
        <v>131</v>
      </c>
      <c r="AU122" s="210" t="s">
        <v>140</v>
      </c>
      <c r="AY122" s="20" t="s">
        <v>130</v>
      </c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20" t="s">
        <v>80</v>
      </c>
      <c r="BK122" s="211">
        <f>ROUND(I122*H122,2)</f>
        <v>0</v>
      </c>
      <c r="BL122" s="20" t="s">
        <v>144</v>
      </c>
      <c r="BM122" s="210" t="s">
        <v>1471</v>
      </c>
    </row>
    <row r="123" s="2" customFormat="1">
      <c r="A123" s="41"/>
      <c r="B123" s="42"/>
      <c r="C123" s="43"/>
      <c r="D123" s="225" t="s">
        <v>202</v>
      </c>
      <c r="E123" s="43"/>
      <c r="F123" s="226" t="s">
        <v>230</v>
      </c>
      <c r="G123" s="43"/>
      <c r="H123" s="43"/>
      <c r="I123" s="227"/>
      <c r="J123" s="43"/>
      <c r="K123" s="43"/>
      <c r="L123" s="47"/>
      <c r="M123" s="228"/>
      <c r="N123" s="229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202</v>
      </c>
      <c r="AU123" s="20" t="s">
        <v>140</v>
      </c>
    </row>
    <row r="124" s="14" customFormat="1">
      <c r="A124" s="14"/>
      <c r="B124" s="241"/>
      <c r="C124" s="242"/>
      <c r="D124" s="232" t="s">
        <v>208</v>
      </c>
      <c r="E124" s="243" t="s">
        <v>19</v>
      </c>
      <c r="F124" s="244" t="s">
        <v>1472</v>
      </c>
      <c r="G124" s="242"/>
      <c r="H124" s="245">
        <v>1479.99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208</v>
      </c>
      <c r="AU124" s="251" t="s">
        <v>140</v>
      </c>
      <c r="AV124" s="14" t="s">
        <v>82</v>
      </c>
      <c r="AW124" s="14" t="s">
        <v>33</v>
      </c>
      <c r="AX124" s="14" t="s">
        <v>72</v>
      </c>
      <c r="AY124" s="251" t="s">
        <v>130</v>
      </c>
    </row>
    <row r="125" s="15" customFormat="1">
      <c r="A125" s="15"/>
      <c r="B125" s="252"/>
      <c r="C125" s="253"/>
      <c r="D125" s="232" t="s">
        <v>208</v>
      </c>
      <c r="E125" s="254" t="s">
        <v>19</v>
      </c>
      <c r="F125" s="255" t="s">
        <v>212</v>
      </c>
      <c r="G125" s="253"/>
      <c r="H125" s="256">
        <v>1479.99</v>
      </c>
      <c r="I125" s="257"/>
      <c r="J125" s="253"/>
      <c r="K125" s="253"/>
      <c r="L125" s="258"/>
      <c r="M125" s="259"/>
      <c r="N125" s="260"/>
      <c r="O125" s="260"/>
      <c r="P125" s="260"/>
      <c r="Q125" s="260"/>
      <c r="R125" s="260"/>
      <c r="S125" s="260"/>
      <c r="T125" s="26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2" t="s">
        <v>208</v>
      </c>
      <c r="AU125" s="262" t="s">
        <v>140</v>
      </c>
      <c r="AV125" s="15" t="s">
        <v>144</v>
      </c>
      <c r="AW125" s="15" t="s">
        <v>33</v>
      </c>
      <c r="AX125" s="15" t="s">
        <v>80</v>
      </c>
      <c r="AY125" s="262" t="s">
        <v>130</v>
      </c>
    </row>
    <row r="126" s="2" customFormat="1" ht="24.15" customHeight="1">
      <c r="A126" s="41"/>
      <c r="B126" s="42"/>
      <c r="C126" s="199" t="s">
        <v>151</v>
      </c>
      <c r="D126" s="199" t="s">
        <v>131</v>
      </c>
      <c r="E126" s="200" t="s">
        <v>233</v>
      </c>
      <c r="F126" s="201" t="s">
        <v>234</v>
      </c>
      <c r="G126" s="202" t="s">
        <v>199</v>
      </c>
      <c r="H126" s="203">
        <v>44399.699999999997</v>
      </c>
      <c r="I126" s="204"/>
      <c r="J126" s="205">
        <f>ROUND(I126*H126,2)</f>
        <v>0</v>
      </c>
      <c r="K126" s="201" t="s">
        <v>200</v>
      </c>
      <c r="L126" s="47"/>
      <c r="M126" s="206" t="s">
        <v>19</v>
      </c>
      <c r="N126" s="207" t="s">
        <v>43</v>
      </c>
      <c r="O126" s="87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0" t="s">
        <v>144</v>
      </c>
      <c r="AT126" s="210" t="s">
        <v>131</v>
      </c>
      <c r="AU126" s="210" t="s">
        <v>140</v>
      </c>
      <c r="AY126" s="20" t="s">
        <v>130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20" t="s">
        <v>80</v>
      </c>
      <c r="BK126" s="211">
        <f>ROUND(I126*H126,2)</f>
        <v>0</v>
      </c>
      <c r="BL126" s="20" t="s">
        <v>144</v>
      </c>
      <c r="BM126" s="210" t="s">
        <v>1473</v>
      </c>
    </row>
    <row r="127" s="2" customFormat="1">
      <c r="A127" s="41"/>
      <c r="B127" s="42"/>
      <c r="C127" s="43"/>
      <c r="D127" s="225" t="s">
        <v>202</v>
      </c>
      <c r="E127" s="43"/>
      <c r="F127" s="226" t="s">
        <v>236</v>
      </c>
      <c r="G127" s="43"/>
      <c r="H127" s="43"/>
      <c r="I127" s="227"/>
      <c r="J127" s="43"/>
      <c r="K127" s="43"/>
      <c r="L127" s="47"/>
      <c r="M127" s="228"/>
      <c r="N127" s="229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202</v>
      </c>
      <c r="AU127" s="20" t="s">
        <v>140</v>
      </c>
    </row>
    <row r="128" s="14" customFormat="1">
      <c r="A128" s="14"/>
      <c r="B128" s="241"/>
      <c r="C128" s="242"/>
      <c r="D128" s="232" t="s">
        <v>208</v>
      </c>
      <c r="E128" s="243" t="s">
        <v>19</v>
      </c>
      <c r="F128" s="244" t="s">
        <v>1474</v>
      </c>
      <c r="G128" s="242"/>
      <c r="H128" s="245">
        <v>44399.699999999997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1" t="s">
        <v>208</v>
      </c>
      <c r="AU128" s="251" t="s">
        <v>140</v>
      </c>
      <c r="AV128" s="14" t="s">
        <v>82</v>
      </c>
      <c r="AW128" s="14" t="s">
        <v>33</v>
      </c>
      <c r="AX128" s="14" t="s">
        <v>72</v>
      </c>
      <c r="AY128" s="251" t="s">
        <v>130</v>
      </c>
    </row>
    <row r="129" s="15" customFormat="1">
      <c r="A129" s="15"/>
      <c r="B129" s="252"/>
      <c r="C129" s="253"/>
      <c r="D129" s="232" t="s">
        <v>208</v>
      </c>
      <c r="E129" s="254" t="s">
        <v>19</v>
      </c>
      <c r="F129" s="255" t="s">
        <v>212</v>
      </c>
      <c r="G129" s="253"/>
      <c r="H129" s="256">
        <v>44399.699999999997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2" t="s">
        <v>208</v>
      </c>
      <c r="AU129" s="262" t="s">
        <v>140</v>
      </c>
      <c r="AV129" s="15" t="s">
        <v>144</v>
      </c>
      <c r="AW129" s="15" t="s">
        <v>33</v>
      </c>
      <c r="AX129" s="15" t="s">
        <v>80</v>
      </c>
      <c r="AY129" s="262" t="s">
        <v>130</v>
      </c>
    </row>
    <row r="130" s="2" customFormat="1" ht="24.15" customHeight="1">
      <c r="A130" s="41"/>
      <c r="B130" s="42"/>
      <c r="C130" s="199" t="s">
        <v>155</v>
      </c>
      <c r="D130" s="199" t="s">
        <v>131</v>
      </c>
      <c r="E130" s="200" t="s">
        <v>238</v>
      </c>
      <c r="F130" s="201" t="s">
        <v>239</v>
      </c>
      <c r="G130" s="202" t="s">
        <v>199</v>
      </c>
      <c r="H130" s="203">
        <v>1479.99</v>
      </c>
      <c r="I130" s="204"/>
      <c r="J130" s="205">
        <f>ROUND(I130*H130,2)</f>
        <v>0</v>
      </c>
      <c r="K130" s="201" t="s">
        <v>200</v>
      </c>
      <c r="L130" s="47"/>
      <c r="M130" s="206" t="s">
        <v>19</v>
      </c>
      <c r="N130" s="207" t="s">
        <v>43</v>
      </c>
      <c r="O130" s="87"/>
      <c r="P130" s="208">
        <f>O130*H130</f>
        <v>0</v>
      </c>
      <c r="Q130" s="208">
        <v>0</v>
      </c>
      <c r="R130" s="208">
        <f>Q130*H130</f>
        <v>0</v>
      </c>
      <c r="S130" s="208">
        <v>0</v>
      </c>
      <c r="T130" s="20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0" t="s">
        <v>144</v>
      </c>
      <c r="AT130" s="210" t="s">
        <v>131</v>
      </c>
      <c r="AU130" s="210" t="s">
        <v>140</v>
      </c>
      <c r="AY130" s="20" t="s">
        <v>130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20" t="s">
        <v>80</v>
      </c>
      <c r="BK130" s="211">
        <f>ROUND(I130*H130,2)</f>
        <v>0</v>
      </c>
      <c r="BL130" s="20" t="s">
        <v>144</v>
      </c>
      <c r="BM130" s="210" t="s">
        <v>1475</v>
      </c>
    </row>
    <row r="131" s="2" customFormat="1">
      <c r="A131" s="41"/>
      <c r="B131" s="42"/>
      <c r="C131" s="43"/>
      <c r="D131" s="225" t="s">
        <v>202</v>
      </c>
      <c r="E131" s="43"/>
      <c r="F131" s="226" t="s">
        <v>241</v>
      </c>
      <c r="G131" s="43"/>
      <c r="H131" s="43"/>
      <c r="I131" s="227"/>
      <c r="J131" s="43"/>
      <c r="K131" s="43"/>
      <c r="L131" s="47"/>
      <c r="M131" s="228"/>
      <c r="N131" s="229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202</v>
      </c>
      <c r="AU131" s="20" t="s">
        <v>140</v>
      </c>
    </row>
    <row r="132" s="11" customFormat="1" ht="20.88" customHeight="1">
      <c r="A132" s="11"/>
      <c r="B132" s="185"/>
      <c r="C132" s="186"/>
      <c r="D132" s="187" t="s">
        <v>71</v>
      </c>
      <c r="E132" s="223" t="s">
        <v>242</v>
      </c>
      <c r="F132" s="223" t="s">
        <v>243</v>
      </c>
      <c r="G132" s="186"/>
      <c r="H132" s="186"/>
      <c r="I132" s="189"/>
      <c r="J132" s="224">
        <f>BK132</f>
        <v>0</v>
      </c>
      <c r="K132" s="186"/>
      <c r="L132" s="191"/>
      <c r="M132" s="192"/>
      <c r="N132" s="193"/>
      <c r="O132" s="193"/>
      <c r="P132" s="194">
        <f>SUM(P133:P134)</f>
        <v>0</v>
      </c>
      <c r="Q132" s="193"/>
      <c r="R132" s="194">
        <f>SUM(R133:R134)</f>
        <v>0</v>
      </c>
      <c r="S132" s="193"/>
      <c r="T132" s="195">
        <f>SUM(T133:T134)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6" t="s">
        <v>80</v>
      </c>
      <c r="AT132" s="197" t="s">
        <v>71</v>
      </c>
      <c r="AU132" s="197" t="s">
        <v>82</v>
      </c>
      <c r="AY132" s="196" t="s">
        <v>130</v>
      </c>
      <c r="BK132" s="198">
        <f>SUM(BK133:BK134)</f>
        <v>0</v>
      </c>
    </row>
    <row r="133" s="2" customFormat="1" ht="16.5" customHeight="1">
      <c r="A133" s="41"/>
      <c r="B133" s="42"/>
      <c r="C133" s="199" t="s">
        <v>159</v>
      </c>
      <c r="D133" s="199" t="s">
        <v>131</v>
      </c>
      <c r="E133" s="200" t="s">
        <v>244</v>
      </c>
      <c r="F133" s="201" t="s">
        <v>245</v>
      </c>
      <c r="G133" s="202" t="s">
        <v>162</v>
      </c>
      <c r="H133" s="203">
        <v>1</v>
      </c>
      <c r="I133" s="204"/>
      <c r="J133" s="205">
        <f>ROUND(I133*H133,2)</f>
        <v>0</v>
      </c>
      <c r="K133" s="201" t="s">
        <v>19</v>
      </c>
      <c r="L133" s="47"/>
      <c r="M133" s="206" t="s">
        <v>19</v>
      </c>
      <c r="N133" s="207" t="s">
        <v>43</v>
      </c>
      <c r="O133" s="87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0" t="s">
        <v>144</v>
      </c>
      <c r="AT133" s="210" t="s">
        <v>131</v>
      </c>
      <c r="AU133" s="210" t="s">
        <v>140</v>
      </c>
      <c r="AY133" s="20" t="s">
        <v>130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20" t="s">
        <v>80</v>
      </c>
      <c r="BK133" s="211">
        <f>ROUND(I133*H133,2)</f>
        <v>0</v>
      </c>
      <c r="BL133" s="20" t="s">
        <v>144</v>
      </c>
      <c r="BM133" s="210" t="s">
        <v>1476</v>
      </c>
    </row>
    <row r="134" s="2" customFormat="1" ht="16.5" customHeight="1">
      <c r="A134" s="41"/>
      <c r="B134" s="42"/>
      <c r="C134" s="263" t="s">
        <v>164</v>
      </c>
      <c r="D134" s="263" t="s">
        <v>213</v>
      </c>
      <c r="E134" s="264" t="s">
        <v>247</v>
      </c>
      <c r="F134" s="265" t="s">
        <v>248</v>
      </c>
      <c r="G134" s="266" t="s">
        <v>134</v>
      </c>
      <c r="H134" s="267">
        <v>1</v>
      </c>
      <c r="I134" s="268"/>
      <c r="J134" s="269">
        <f>ROUND(I134*H134,2)</f>
        <v>0</v>
      </c>
      <c r="K134" s="265" t="s">
        <v>19</v>
      </c>
      <c r="L134" s="270"/>
      <c r="M134" s="271" t="s">
        <v>19</v>
      </c>
      <c r="N134" s="272" t="s">
        <v>43</v>
      </c>
      <c r="O134" s="87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0" t="s">
        <v>159</v>
      </c>
      <c r="AT134" s="210" t="s">
        <v>213</v>
      </c>
      <c r="AU134" s="210" t="s">
        <v>140</v>
      </c>
      <c r="AY134" s="20" t="s">
        <v>130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20" t="s">
        <v>80</v>
      </c>
      <c r="BK134" s="211">
        <f>ROUND(I134*H134,2)</f>
        <v>0</v>
      </c>
      <c r="BL134" s="20" t="s">
        <v>144</v>
      </c>
      <c r="BM134" s="210" t="s">
        <v>1477</v>
      </c>
    </row>
    <row r="135" s="11" customFormat="1" ht="22.8" customHeight="1">
      <c r="A135" s="11"/>
      <c r="B135" s="185"/>
      <c r="C135" s="186"/>
      <c r="D135" s="187" t="s">
        <v>71</v>
      </c>
      <c r="E135" s="223" t="s">
        <v>250</v>
      </c>
      <c r="F135" s="223" t="s">
        <v>251</v>
      </c>
      <c r="G135" s="186"/>
      <c r="H135" s="186"/>
      <c r="I135" s="189"/>
      <c r="J135" s="224">
        <f>BK135</f>
        <v>0</v>
      </c>
      <c r="K135" s="186"/>
      <c r="L135" s="191"/>
      <c r="M135" s="192"/>
      <c r="N135" s="193"/>
      <c r="O135" s="193"/>
      <c r="P135" s="194">
        <f>SUM(P136:P145)</f>
        <v>0</v>
      </c>
      <c r="Q135" s="193"/>
      <c r="R135" s="194">
        <f>SUM(R136:R145)</f>
        <v>0</v>
      </c>
      <c r="S135" s="193"/>
      <c r="T135" s="195">
        <f>SUM(T136:T145)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6" t="s">
        <v>80</v>
      </c>
      <c r="AT135" s="197" t="s">
        <v>71</v>
      </c>
      <c r="AU135" s="197" t="s">
        <v>80</v>
      </c>
      <c r="AY135" s="196" t="s">
        <v>130</v>
      </c>
      <c r="BK135" s="198">
        <f>SUM(BK136:BK145)</f>
        <v>0</v>
      </c>
    </row>
    <row r="136" s="2" customFormat="1" ht="24.15" customHeight="1">
      <c r="A136" s="41"/>
      <c r="B136" s="42"/>
      <c r="C136" s="199" t="s">
        <v>168</v>
      </c>
      <c r="D136" s="199" t="s">
        <v>131</v>
      </c>
      <c r="E136" s="200" t="s">
        <v>676</v>
      </c>
      <c r="F136" s="201" t="s">
        <v>677</v>
      </c>
      <c r="G136" s="202" t="s">
        <v>254</v>
      </c>
      <c r="H136" s="203">
        <v>0.90600000000000003</v>
      </c>
      <c r="I136" s="204"/>
      <c r="J136" s="205">
        <f>ROUND(I136*H136,2)</f>
        <v>0</v>
      </c>
      <c r="K136" s="201" t="s">
        <v>200</v>
      </c>
      <c r="L136" s="47"/>
      <c r="M136" s="206" t="s">
        <v>19</v>
      </c>
      <c r="N136" s="207" t="s">
        <v>43</v>
      </c>
      <c r="O136" s="87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0" t="s">
        <v>144</v>
      </c>
      <c r="AT136" s="210" t="s">
        <v>131</v>
      </c>
      <c r="AU136" s="210" t="s">
        <v>82</v>
      </c>
      <c r="AY136" s="20" t="s">
        <v>130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20" t="s">
        <v>80</v>
      </c>
      <c r="BK136" s="211">
        <f>ROUND(I136*H136,2)</f>
        <v>0</v>
      </c>
      <c r="BL136" s="20" t="s">
        <v>144</v>
      </c>
      <c r="BM136" s="210" t="s">
        <v>1478</v>
      </c>
    </row>
    <row r="137" s="2" customFormat="1">
      <c r="A137" s="41"/>
      <c r="B137" s="42"/>
      <c r="C137" s="43"/>
      <c r="D137" s="225" t="s">
        <v>202</v>
      </c>
      <c r="E137" s="43"/>
      <c r="F137" s="226" t="s">
        <v>679</v>
      </c>
      <c r="G137" s="43"/>
      <c r="H137" s="43"/>
      <c r="I137" s="227"/>
      <c r="J137" s="43"/>
      <c r="K137" s="43"/>
      <c r="L137" s="47"/>
      <c r="M137" s="228"/>
      <c r="N137" s="229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202</v>
      </c>
      <c r="AU137" s="20" t="s">
        <v>82</v>
      </c>
    </row>
    <row r="138" s="2" customFormat="1" ht="21.75" customHeight="1">
      <c r="A138" s="41"/>
      <c r="B138" s="42"/>
      <c r="C138" s="199" t="s">
        <v>172</v>
      </c>
      <c r="D138" s="199" t="s">
        <v>131</v>
      </c>
      <c r="E138" s="200" t="s">
        <v>257</v>
      </c>
      <c r="F138" s="201" t="s">
        <v>258</v>
      </c>
      <c r="G138" s="202" t="s">
        <v>254</v>
      </c>
      <c r="H138" s="203">
        <v>0.90600000000000003</v>
      </c>
      <c r="I138" s="204"/>
      <c r="J138" s="205">
        <f>ROUND(I138*H138,2)</f>
        <v>0</v>
      </c>
      <c r="K138" s="201" t="s">
        <v>200</v>
      </c>
      <c r="L138" s="47"/>
      <c r="M138" s="206" t="s">
        <v>19</v>
      </c>
      <c r="N138" s="207" t="s">
        <v>43</v>
      </c>
      <c r="O138" s="87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0" t="s">
        <v>144</v>
      </c>
      <c r="AT138" s="210" t="s">
        <v>131</v>
      </c>
      <c r="AU138" s="210" t="s">
        <v>82</v>
      </c>
      <c r="AY138" s="20" t="s">
        <v>130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20" t="s">
        <v>80</v>
      </c>
      <c r="BK138" s="211">
        <f>ROUND(I138*H138,2)</f>
        <v>0</v>
      </c>
      <c r="BL138" s="20" t="s">
        <v>144</v>
      </c>
      <c r="BM138" s="210" t="s">
        <v>1479</v>
      </c>
    </row>
    <row r="139" s="2" customFormat="1">
      <c r="A139" s="41"/>
      <c r="B139" s="42"/>
      <c r="C139" s="43"/>
      <c r="D139" s="225" t="s">
        <v>202</v>
      </c>
      <c r="E139" s="43"/>
      <c r="F139" s="226" t="s">
        <v>260</v>
      </c>
      <c r="G139" s="43"/>
      <c r="H139" s="43"/>
      <c r="I139" s="227"/>
      <c r="J139" s="43"/>
      <c r="K139" s="43"/>
      <c r="L139" s="47"/>
      <c r="M139" s="228"/>
      <c r="N139" s="229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202</v>
      </c>
      <c r="AU139" s="20" t="s">
        <v>82</v>
      </c>
    </row>
    <row r="140" s="2" customFormat="1" ht="24.15" customHeight="1">
      <c r="A140" s="41"/>
      <c r="B140" s="42"/>
      <c r="C140" s="199" t="s">
        <v>8</v>
      </c>
      <c r="D140" s="199" t="s">
        <v>131</v>
      </c>
      <c r="E140" s="200" t="s">
        <v>261</v>
      </c>
      <c r="F140" s="201" t="s">
        <v>262</v>
      </c>
      <c r="G140" s="202" t="s">
        <v>254</v>
      </c>
      <c r="H140" s="203">
        <v>17.213999999999999</v>
      </c>
      <c r="I140" s="204"/>
      <c r="J140" s="205">
        <f>ROUND(I140*H140,2)</f>
        <v>0</v>
      </c>
      <c r="K140" s="201" t="s">
        <v>200</v>
      </c>
      <c r="L140" s="47"/>
      <c r="M140" s="206" t="s">
        <v>19</v>
      </c>
      <c r="N140" s="207" t="s">
        <v>43</v>
      </c>
      <c r="O140" s="87"/>
      <c r="P140" s="208">
        <f>O140*H140</f>
        <v>0</v>
      </c>
      <c r="Q140" s="208">
        <v>0</v>
      </c>
      <c r="R140" s="208">
        <f>Q140*H140</f>
        <v>0</v>
      </c>
      <c r="S140" s="208">
        <v>0</v>
      </c>
      <c r="T140" s="20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0" t="s">
        <v>144</v>
      </c>
      <c r="AT140" s="210" t="s">
        <v>131</v>
      </c>
      <c r="AU140" s="210" t="s">
        <v>82</v>
      </c>
      <c r="AY140" s="20" t="s">
        <v>130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20" t="s">
        <v>80</v>
      </c>
      <c r="BK140" s="211">
        <f>ROUND(I140*H140,2)</f>
        <v>0</v>
      </c>
      <c r="BL140" s="20" t="s">
        <v>144</v>
      </c>
      <c r="BM140" s="210" t="s">
        <v>1480</v>
      </c>
    </row>
    <row r="141" s="2" customFormat="1">
      <c r="A141" s="41"/>
      <c r="B141" s="42"/>
      <c r="C141" s="43"/>
      <c r="D141" s="225" t="s">
        <v>202</v>
      </c>
      <c r="E141" s="43"/>
      <c r="F141" s="226" t="s">
        <v>264</v>
      </c>
      <c r="G141" s="43"/>
      <c r="H141" s="43"/>
      <c r="I141" s="227"/>
      <c r="J141" s="43"/>
      <c r="K141" s="43"/>
      <c r="L141" s="47"/>
      <c r="M141" s="228"/>
      <c r="N141" s="229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202</v>
      </c>
      <c r="AU141" s="20" t="s">
        <v>82</v>
      </c>
    </row>
    <row r="142" s="14" customFormat="1">
      <c r="A142" s="14"/>
      <c r="B142" s="241"/>
      <c r="C142" s="242"/>
      <c r="D142" s="232" t="s">
        <v>208</v>
      </c>
      <c r="E142" s="243" t="s">
        <v>19</v>
      </c>
      <c r="F142" s="244" t="s">
        <v>1481</v>
      </c>
      <c r="G142" s="242"/>
      <c r="H142" s="245">
        <v>17.213999999999999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1" t="s">
        <v>208</v>
      </c>
      <c r="AU142" s="251" t="s">
        <v>82</v>
      </c>
      <c r="AV142" s="14" t="s">
        <v>82</v>
      </c>
      <c r="AW142" s="14" t="s">
        <v>33</v>
      </c>
      <c r="AX142" s="14" t="s">
        <v>72</v>
      </c>
      <c r="AY142" s="251" t="s">
        <v>130</v>
      </c>
    </row>
    <row r="143" s="15" customFormat="1">
      <c r="A143" s="15"/>
      <c r="B143" s="252"/>
      <c r="C143" s="253"/>
      <c r="D143" s="232" t="s">
        <v>208</v>
      </c>
      <c r="E143" s="254" t="s">
        <v>19</v>
      </c>
      <c r="F143" s="255" t="s">
        <v>212</v>
      </c>
      <c r="G143" s="253"/>
      <c r="H143" s="256">
        <v>17.213999999999999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2" t="s">
        <v>208</v>
      </c>
      <c r="AU143" s="262" t="s">
        <v>82</v>
      </c>
      <c r="AV143" s="15" t="s">
        <v>144</v>
      </c>
      <c r="AW143" s="15" t="s">
        <v>33</v>
      </c>
      <c r="AX143" s="15" t="s">
        <v>80</v>
      </c>
      <c r="AY143" s="262" t="s">
        <v>130</v>
      </c>
    </row>
    <row r="144" s="2" customFormat="1" ht="24.15" customHeight="1">
      <c r="A144" s="41"/>
      <c r="B144" s="42"/>
      <c r="C144" s="199" t="s">
        <v>266</v>
      </c>
      <c r="D144" s="199" t="s">
        <v>131</v>
      </c>
      <c r="E144" s="200" t="s">
        <v>267</v>
      </c>
      <c r="F144" s="201" t="s">
        <v>268</v>
      </c>
      <c r="G144" s="202" t="s">
        <v>254</v>
      </c>
      <c r="H144" s="203">
        <v>0.90600000000000003</v>
      </c>
      <c r="I144" s="204"/>
      <c r="J144" s="205">
        <f>ROUND(I144*H144,2)</f>
        <v>0</v>
      </c>
      <c r="K144" s="201" t="s">
        <v>200</v>
      </c>
      <c r="L144" s="47"/>
      <c r="M144" s="206" t="s">
        <v>19</v>
      </c>
      <c r="N144" s="207" t="s">
        <v>43</v>
      </c>
      <c r="O144" s="87"/>
      <c r="P144" s="208">
        <f>O144*H144</f>
        <v>0</v>
      </c>
      <c r="Q144" s="208">
        <v>0</v>
      </c>
      <c r="R144" s="208">
        <f>Q144*H144</f>
        <v>0</v>
      </c>
      <c r="S144" s="208">
        <v>0</v>
      </c>
      <c r="T144" s="209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0" t="s">
        <v>144</v>
      </c>
      <c r="AT144" s="210" t="s">
        <v>131</v>
      </c>
      <c r="AU144" s="210" t="s">
        <v>82</v>
      </c>
      <c r="AY144" s="20" t="s">
        <v>130</v>
      </c>
      <c r="BE144" s="211">
        <f>IF(N144="základní",J144,0)</f>
        <v>0</v>
      </c>
      <c r="BF144" s="211">
        <f>IF(N144="snížená",J144,0)</f>
        <v>0</v>
      </c>
      <c r="BG144" s="211">
        <f>IF(N144="zákl. přenesená",J144,0)</f>
        <v>0</v>
      </c>
      <c r="BH144" s="211">
        <f>IF(N144="sníž. přenesená",J144,0)</f>
        <v>0</v>
      </c>
      <c r="BI144" s="211">
        <f>IF(N144="nulová",J144,0)</f>
        <v>0</v>
      </c>
      <c r="BJ144" s="20" t="s">
        <v>80</v>
      </c>
      <c r="BK144" s="211">
        <f>ROUND(I144*H144,2)</f>
        <v>0</v>
      </c>
      <c r="BL144" s="20" t="s">
        <v>144</v>
      </c>
      <c r="BM144" s="210" t="s">
        <v>1482</v>
      </c>
    </row>
    <row r="145" s="2" customFormat="1">
      <c r="A145" s="41"/>
      <c r="B145" s="42"/>
      <c r="C145" s="43"/>
      <c r="D145" s="225" t="s">
        <v>202</v>
      </c>
      <c r="E145" s="43"/>
      <c r="F145" s="226" t="s">
        <v>270</v>
      </c>
      <c r="G145" s="43"/>
      <c r="H145" s="43"/>
      <c r="I145" s="227"/>
      <c r="J145" s="43"/>
      <c r="K145" s="43"/>
      <c r="L145" s="47"/>
      <c r="M145" s="228"/>
      <c r="N145" s="229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202</v>
      </c>
      <c r="AU145" s="20" t="s">
        <v>82</v>
      </c>
    </row>
    <row r="146" s="11" customFormat="1" ht="22.8" customHeight="1">
      <c r="A146" s="11"/>
      <c r="B146" s="185"/>
      <c r="C146" s="186"/>
      <c r="D146" s="187" t="s">
        <v>71</v>
      </c>
      <c r="E146" s="223" t="s">
        <v>271</v>
      </c>
      <c r="F146" s="223" t="s">
        <v>272</v>
      </c>
      <c r="G146" s="186"/>
      <c r="H146" s="186"/>
      <c r="I146" s="189"/>
      <c r="J146" s="224">
        <f>BK146</f>
        <v>0</v>
      </c>
      <c r="K146" s="186"/>
      <c r="L146" s="191"/>
      <c r="M146" s="192"/>
      <c r="N146" s="193"/>
      <c r="O146" s="193"/>
      <c r="P146" s="194">
        <f>SUM(P147:P148)</f>
        <v>0</v>
      </c>
      <c r="Q146" s="193"/>
      <c r="R146" s="194">
        <f>SUM(R147:R148)</f>
        <v>0</v>
      </c>
      <c r="S146" s="193"/>
      <c r="T146" s="195">
        <f>SUM(T147:T148)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6" t="s">
        <v>80</v>
      </c>
      <c r="AT146" s="197" t="s">
        <v>71</v>
      </c>
      <c r="AU146" s="197" t="s">
        <v>80</v>
      </c>
      <c r="AY146" s="196" t="s">
        <v>130</v>
      </c>
      <c r="BK146" s="198">
        <f>SUM(BK147:BK148)</f>
        <v>0</v>
      </c>
    </row>
    <row r="147" s="2" customFormat="1" ht="37.8" customHeight="1">
      <c r="A147" s="41"/>
      <c r="B147" s="42"/>
      <c r="C147" s="199" t="s">
        <v>273</v>
      </c>
      <c r="D147" s="199" t="s">
        <v>131</v>
      </c>
      <c r="E147" s="200" t="s">
        <v>684</v>
      </c>
      <c r="F147" s="201" t="s">
        <v>685</v>
      </c>
      <c r="G147" s="202" t="s">
        <v>254</v>
      </c>
      <c r="H147" s="203">
        <v>0.113</v>
      </c>
      <c r="I147" s="204"/>
      <c r="J147" s="205">
        <f>ROUND(I147*H147,2)</f>
        <v>0</v>
      </c>
      <c r="K147" s="201" t="s">
        <v>200</v>
      </c>
      <c r="L147" s="47"/>
      <c r="M147" s="206" t="s">
        <v>19</v>
      </c>
      <c r="N147" s="207" t="s">
        <v>43</v>
      </c>
      <c r="O147" s="87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0" t="s">
        <v>144</v>
      </c>
      <c r="AT147" s="210" t="s">
        <v>131</v>
      </c>
      <c r="AU147" s="210" t="s">
        <v>82</v>
      </c>
      <c r="AY147" s="20" t="s">
        <v>130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20" t="s">
        <v>80</v>
      </c>
      <c r="BK147" s="211">
        <f>ROUND(I147*H147,2)</f>
        <v>0</v>
      </c>
      <c r="BL147" s="20" t="s">
        <v>144</v>
      </c>
      <c r="BM147" s="210" t="s">
        <v>1483</v>
      </c>
    </row>
    <row r="148" s="2" customFormat="1">
      <c r="A148" s="41"/>
      <c r="B148" s="42"/>
      <c r="C148" s="43"/>
      <c r="D148" s="225" t="s">
        <v>202</v>
      </c>
      <c r="E148" s="43"/>
      <c r="F148" s="226" t="s">
        <v>687</v>
      </c>
      <c r="G148" s="43"/>
      <c r="H148" s="43"/>
      <c r="I148" s="227"/>
      <c r="J148" s="43"/>
      <c r="K148" s="43"/>
      <c r="L148" s="47"/>
      <c r="M148" s="228"/>
      <c r="N148" s="22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202</v>
      </c>
      <c r="AU148" s="20" t="s">
        <v>82</v>
      </c>
    </row>
    <row r="149" s="11" customFormat="1" ht="25.92" customHeight="1">
      <c r="A149" s="11"/>
      <c r="B149" s="185"/>
      <c r="C149" s="186"/>
      <c r="D149" s="187" t="s">
        <v>71</v>
      </c>
      <c r="E149" s="188" t="s">
        <v>278</v>
      </c>
      <c r="F149" s="188" t="s">
        <v>279</v>
      </c>
      <c r="G149" s="186"/>
      <c r="H149" s="186"/>
      <c r="I149" s="189"/>
      <c r="J149" s="190">
        <f>BK149</f>
        <v>0</v>
      </c>
      <c r="K149" s="186"/>
      <c r="L149" s="191"/>
      <c r="M149" s="192"/>
      <c r="N149" s="193"/>
      <c r="O149" s="193"/>
      <c r="P149" s="194">
        <f>P150+P309+P382+P409+P428+P446+P461</f>
        <v>0</v>
      </c>
      <c r="Q149" s="193"/>
      <c r="R149" s="194">
        <f>R150+R309+R382+R409+R428+R446+R461</f>
        <v>16.771264810000002</v>
      </c>
      <c r="S149" s="193"/>
      <c r="T149" s="195">
        <f>T150+T309+T382+T409+T428+T446+T461</f>
        <v>0.90646040000000006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196" t="s">
        <v>82</v>
      </c>
      <c r="AT149" s="197" t="s">
        <v>71</v>
      </c>
      <c r="AU149" s="197" t="s">
        <v>72</v>
      </c>
      <c r="AY149" s="196" t="s">
        <v>130</v>
      </c>
      <c r="BK149" s="198">
        <f>BK150+BK309+BK382+BK409+BK428+BK446+BK461</f>
        <v>0</v>
      </c>
    </row>
    <row r="150" s="11" customFormat="1" ht="22.8" customHeight="1">
      <c r="A150" s="11"/>
      <c r="B150" s="185"/>
      <c r="C150" s="186"/>
      <c r="D150" s="187" t="s">
        <v>71</v>
      </c>
      <c r="E150" s="223" t="s">
        <v>280</v>
      </c>
      <c r="F150" s="223" t="s">
        <v>281</v>
      </c>
      <c r="G150" s="186"/>
      <c r="H150" s="186"/>
      <c r="I150" s="189"/>
      <c r="J150" s="224">
        <f>BK150</f>
        <v>0</v>
      </c>
      <c r="K150" s="186"/>
      <c r="L150" s="191"/>
      <c r="M150" s="192"/>
      <c r="N150" s="193"/>
      <c r="O150" s="193"/>
      <c r="P150" s="194">
        <f>SUM(P151:P308)</f>
        <v>0</v>
      </c>
      <c r="Q150" s="193"/>
      <c r="R150" s="194">
        <f>SUM(R151:R308)</f>
        <v>10.275535800000002</v>
      </c>
      <c r="S150" s="193"/>
      <c r="T150" s="195">
        <f>SUM(T151:T308)</f>
        <v>0.35554800000000003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6" t="s">
        <v>82</v>
      </c>
      <c r="AT150" s="197" t="s">
        <v>71</v>
      </c>
      <c r="AU150" s="197" t="s">
        <v>80</v>
      </c>
      <c r="AY150" s="196" t="s">
        <v>130</v>
      </c>
      <c r="BK150" s="198">
        <f>SUM(BK151:BK308)</f>
        <v>0</v>
      </c>
    </row>
    <row r="151" s="2" customFormat="1" ht="24.15" customHeight="1">
      <c r="A151" s="41"/>
      <c r="B151" s="42"/>
      <c r="C151" s="199" t="s">
        <v>282</v>
      </c>
      <c r="D151" s="199" t="s">
        <v>131</v>
      </c>
      <c r="E151" s="200" t="s">
        <v>283</v>
      </c>
      <c r="F151" s="201" t="s">
        <v>284</v>
      </c>
      <c r="G151" s="202" t="s">
        <v>199</v>
      </c>
      <c r="H151" s="203">
        <v>177.774</v>
      </c>
      <c r="I151" s="204"/>
      <c r="J151" s="205">
        <f>ROUND(I151*H151,2)</f>
        <v>0</v>
      </c>
      <c r="K151" s="201" t="s">
        <v>200</v>
      </c>
      <c r="L151" s="47"/>
      <c r="M151" s="206" t="s">
        <v>19</v>
      </c>
      <c r="N151" s="207" t="s">
        <v>43</v>
      </c>
      <c r="O151" s="87"/>
      <c r="P151" s="208">
        <f>O151*H151</f>
        <v>0</v>
      </c>
      <c r="Q151" s="208">
        <v>0</v>
      </c>
      <c r="R151" s="208">
        <f>Q151*H151</f>
        <v>0</v>
      </c>
      <c r="S151" s="208">
        <v>0.002</v>
      </c>
      <c r="T151" s="209">
        <f>S151*H151</f>
        <v>0.35554800000000003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0" t="s">
        <v>285</v>
      </c>
      <c r="AT151" s="210" t="s">
        <v>131</v>
      </c>
      <c r="AU151" s="210" t="s">
        <v>82</v>
      </c>
      <c r="AY151" s="20" t="s">
        <v>130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20" t="s">
        <v>80</v>
      </c>
      <c r="BK151" s="211">
        <f>ROUND(I151*H151,2)</f>
        <v>0</v>
      </c>
      <c r="BL151" s="20" t="s">
        <v>285</v>
      </c>
      <c r="BM151" s="210" t="s">
        <v>1484</v>
      </c>
    </row>
    <row r="152" s="2" customFormat="1">
      <c r="A152" s="41"/>
      <c r="B152" s="42"/>
      <c r="C152" s="43"/>
      <c r="D152" s="225" t="s">
        <v>202</v>
      </c>
      <c r="E152" s="43"/>
      <c r="F152" s="226" t="s">
        <v>287</v>
      </c>
      <c r="G152" s="43"/>
      <c r="H152" s="43"/>
      <c r="I152" s="227"/>
      <c r="J152" s="43"/>
      <c r="K152" s="43"/>
      <c r="L152" s="47"/>
      <c r="M152" s="228"/>
      <c r="N152" s="229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202</v>
      </c>
      <c r="AU152" s="20" t="s">
        <v>82</v>
      </c>
    </row>
    <row r="153" s="13" customFormat="1">
      <c r="A153" s="13"/>
      <c r="B153" s="230"/>
      <c r="C153" s="231"/>
      <c r="D153" s="232" t="s">
        <v>208</v>
      </c>
      <c r="E153" s="233" t="s">
        <v>19</v>
      </c>
      <c r="F153" s="234" t="s">
        <v>288</v>
      </c>
      <c r="G153" s="231"/>
      <c r="H153" s="233" t="s">
        <v>19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208</v>
      </c>
      <c r="AU153" s="240" t="s">
        <v>82</v>
      </c>
      <c r="AV153" s="13" t="s">
        <v>80</v>
      </c>
      <c r="AW153" s="13" t="s">
        <v>33</v>
      </c>
      <c r="AX153" s="13" t="s">
        <v>72</v>
      </c>
      <c r="AY153" s="240" t="s">
        <v>130</v>
      </c>
    </row>
    <row r="154" s="14" customFormat="1">
      <c r="A154" s="14"/>
      <c r="B154" s="241"/>
      <c r="C154" s="242"/>
      <c r="D154" s="232" t="s">
        <v>208</v>
      </c>
      <c r="E154" s="243" t="s">
        <v>19</v>
      </c>
      <c r="F154" s="244" t="s">
        <v>1485</v>
      </c>
      <c r="G154" s="242"/>
      <c r="H154" s="245">
        <v>177.774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1" t="s">
        <v>208</v>
      </c>
      <c r="AU154" s="251" t="s">
        <v>82</v>
      </c>
      <c r="AV154" s="14" t="s">
        <v>82</v>
      </c>
      <c r="AW154" s="14" t="s">
        <v>33</v>
      </c>
      <c r="AX154" s="14" t="s">
        <v>72</v>
      </c>
      <c r="AY154" s="251" t="s">
        <v>130</v>
      </c>
    </row>
    <row r="155" s="15" customFormat="1">
      <c r="A155" s="15"/>
      <c r="B155" s="252"/>
      <c r="C155" s="253"/>
      <c r="D155" s="232" t="s">
        <v>208</v>
      </c>
      <c r="E155" s="254" t="s">
        <v>19</v>
      </c>
      <c r="F155" s="255" t="s">
        <v>212</v>
      </c>
      <c r="G155" s="253"/>
      <c r="H155" s="256">
        <v>177.774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2" t="s">
        <v>208</v>
      </c>
      <c r="AU155" s="262" t="s">
        <v>82</v>
      </c>
      <c r="AV155" s="15" t="s">
        <v>144</v>
      </c>
      <c r="AW155" s="15" t="s">
        <v>33</v>
      </c>
      <c r="AX155" s="15" t="s">
        <v>80</v>
      </c>
      <c r="AY155" s="262" t="s">
        <v>130</v>
      </c>
    </row>
    <row r="156" s="2" customFormat="1" ht="21.75" customHeight="1">
      <c r="A156" s="41"/>
      <c r="B156" s="42"/>
      <c r="C156" s="199" t="s">
        <v>285</v>
      </c>
      <c r="D156" s="199" t="s">
        <v>131</v>
      </c>
      <c r="E156" s="200" t="s">
        <v>290</v>
      </c>
      <c r="F156" s="201" t="s">
        <v>291</v>
      </c>
      <c r="G156" s="202" t="s">
        <v>162</v>
      </c>
      <c r="H156" s="203">
        <v>6</v>
      </c>
      <c r="I156" s="204"/>
      <c r="J156" s="205">
        <f>ROUND(I156*H156,2)</f>
        <v>0</v>
      </c>
      <c r="K156" s="201" t="s">
        <v>200</v>
      </c>
      <c r="L156" s="47"/>
      <c r="M156" s="206" t="s">
        <v>19</v>
      </c>
      <c r="N156" s="207" t="s">
        <v>43</v>
      </c>
      <c r="O156" s="87"/>
      <c r="P156" s="208">
        <f>O156*H156</f>
        <v>0</v>
      </c>
      <c r="Q156" s="208">
        <v>0.00044999999999999999</v>
      </c>
      <c r="R156" s="208">
        <f>Q156*H156</f>
        <v>0.0027000000000000001</v>
      </c>
      <c r="S156" s="208">
        <v>0</v>
      </c>
      <c r="T156" s="20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0" t="s">
        <v>285</v>
      </c>
      <c r="AT156" s="210" t="s">
        <v>131</v>
      </c>
      <c r="AU156" s="210" t="s">
        <v>82</v>
      </c>
      <c r="AY156" s="20" t="s">
        <v>130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20" t="s">
        <v>80</v>
      </c>
      <c r="BK156" s="211">
        <f>ROUND(I156*H156,2)</f>
        <v>0</v>
      </c>
      <c r="BL156" s="20" t="s">
        <v>285</v>
      </c>
      <c r="BM156" s="210" t="s">
        <v>1486</v>
      </c>
    </row>
    <row r="157" s="2" customFormat="1">
      <c r="A157" s="41"/>
      <c r="B157" s="42"/>
      <c r="C157" s="43"/>
      <c r="D157" s="225" t="s">
        <v>202</v>
      </c>
      <c r="E157" s="43"/>
      <c r="F157" s="226" t="s">
        <v>293</v>
      </c>
      <c r="G157" s="43"/>
      <c r="H157" s="43"/>
      <c r="I157" s="227"/>
      <c r="J157" s="43"/>
      <c r="K157" s="43"/>
      <c r="L157" s="47"/>
      <c r="M157" s="228"/>
      <c r="N157" s="22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202</v>
      </c>
      <c r="AU157" s="20" t="s">
        <v>82</v>
      </c>
    </row>
    <row r="158" s="13" customFormat="1">
      <c r="A158" s="13"/>
      <c r="B158" s="230"/>
      <c r="C158" s="231"/>
      <c r="D158" s="232" t="s">
        <v>208</v>
      </c>
      <c r="E158" s="233" t="s">
        <v>19</v>
      </c>
      <c r="F158" s="234" t="s">
        <v>294</v>
      </c>
      <c r="G158" s="231"/>
      <c r="H158" s="233" t="s">
        <v>19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208</v>
      </c>
      <c r="AU158" s="240" t="s">
        <v>82</v>
      </c>
      <c r="AV158" s="13" t="s">
        <v>80</v>
      </c>
      <c r="AW158" s="13" t="s">
        <v>33</v>
      </c>
      <c r="AX158" s="13" t="s">
        <v>72</v>
      </c>
      <c r="AY158" s="240" t="s">
        <v>130</v>
      </c>
    </row>
    <row r="159" s="14" customFormat="1">
      <c r="A159" s="14"/>
      <c r="B159" s="241"/>
      <c r="C159" s="242"/>
      <c r="D159" s="232" t="s">
        <v>208</v>
      </c>
      <c r="E159" s="243" t="s">
        <v>19</v>
      </c>
      <c r="F159" s="244" t="s">
        <v>1487</v>
      </c>
      <c r="G159" s="242"/>
      <c r="H159" s="245">
        <v>6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1" t="s">
        <v>208</v>
      </c>
      <c r="AU159" s="251" t="s">
        <v>82</v>
      </c>
      <c r="AV159" s="14" t="s">
        <v>82</v>
      </c>
      <c r="AW159" s="14" t="s">
        <v>33</v>
      </c>
      <c r="AX159" s="14" t="s">
        <v>72</v>
      </c>
      <c r="AY159" s="251" t="s">
        <v>130</v>
      </c>
    </row>
    <row r="160" s="15" customFormat="1">
      <c r="A160" s="15"/>
      <c r="B160" s="252"/>
      <c r="C160" s="253"/>
      <c r="D160" s="232" t="s">
        <v>208</v>
      </c>
      <c r="E160" s="254" t="s">
        <v>19</v>
      </c>
      <c r="F160" s="255" t="s">
        <v>212</v>
      </c>
      <c r="G160" s="253"/>
      <c r="H160" s="256">
        <v>6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2" t="s">
        <v>208</v>
      </c>
      <c r="AU160" s="262" t="s">
        <v>82</v>
      </c>
      <c r="AV160" s="15" t="s">
        <v>144</v>
      </c>
      <c r="AW160" s="15" t="s">
        <v>33</v>
      </c>
      <c r="AX160" s="15" t="s">
        <v>80</v>
      </c>
      <c r="AY160" s="262" t="s">
        <v>130</v>
      </c>
    </row>
    <row r="161" s="2" customFormat="1" ht="24.15" customHeight="1">
      <c r="A161" s="41"/>
      <c r="B161" s="42"/>
      <c r="C161" s="199" t="s">
        <v>296</v>
      </c>
      <c r="D161" s="199" t="s">
        <v>131</v>
      </c>
      <c r="E161" s="200" t="s">
        <v>297</v>
      </c>
      <c r="F161" s="201" t="s">
        <v>298</v>
      </c>
      <c r="G161" s="202" t="s">
        <v>199</v>
      </c>
      <c r="H161" s="203">
        <v>708.18299999999999</v>
      </c>
      <c r="I161" s="204"/>
      <c r="J161" s="205">
        <f>ROUND(I161*H161,2)</f>
        <v>0</v>
      </c>
      <c r="K161" s="201" t="s">
        <v>200</v>
      </c>
      <c r="L161" s="47"/>
      <c r="M161" s="206" t="s">
        <v>19</v>
      </c>
      <c r="N161" s="207" t="s">
        <v>43</v>
      </c>
      <c r="O161" s="87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0" t="s">
        <v>285</v>
      </c>
      <c r="AT161" s="210" t="s">
        <v>131</v>
      </c>
      <c r="AU161" s="210" t="s">
        <v>82</v>
      </c>
      <c r="AY161" s="20" t="s">
        <v>130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20" t="s">
        <v>80</v>
      </c>
      <c r="BK161" s="211">
        <f>ROUND(I161*H161,2)</f>
        <v>0</v>
      </c>
      <c r="BL161" s="20" t="s">
        <v>285</v>
      </c>
      <c r="BM161" s="210" t="s">
        <v>1488</v>
      </c>
    </row>
    <row r="162" s="2" customFormat="1">
      <c r="A162" s="41"/>
      <c r="B162" s="42"/>
      <c r="C162" s="43"/>
      <c r="D162" s="225" t="s">
        <v>202</v>
      </c>
      <c r="E162" s="43"/>
      <c r="F162" s="226" t="s">
        <v>300</v>
      </c>
      <c r="G162" s="43"/>
      <c r="H162" s="43"/>
      <c r="I162" s="227"/>
      <c r="J162" s="43"/>
      <c r="K162" s="43"/>
      <c r="L162" s="47"/>
      <c r="M162" s="228"/>
      <c r="N162" s="22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202</v>
      </c>
      <c r="AU162" s="20" t="s">
        <v>82</v>
      </c>
    </row>
    <row r="163" s="13" customFormat="1">
      <c r="A163" s="13"/>
      <c r="B163" s="230"/>
      <c r="C163" s="231"/>
      <c r="D163" s="232" t="s">
        <v>208</v>
      </c>
      <c r="E163" s="233" t="s">
        <v>19</v>
      </c>
      <c r="F163" s="234" t="s">
        <v>294</v>
      </c>
      <c r="G163" s="231"/>
      <c r="H163" s="233" t="s">
        <v>19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208</v>
      </c>
      <c r="AU163" s="240" t="s">
        <v>82</v>
      </c>
      <c r="AV163" s="13" t="s">
        <v>80</v>
      </c>
      <c r="AW163" s="13" t="s">
        <v>33</v>
      </c>
      <c r="AX163" s="13" t="s">
        <v>72</v>
      </c>
      <c r="AY163" s="240" t="s">
        <v>130</v>
      </c>
    </row>
    <row r="164" s="14" customFormat="1">
      <c r="A164" s="14"/>
      <c r="B164" s="241"/>
      <c r="C164" s="242"/>
      <c r="D164" s="232" t="s">
        <v>208</v>
      </c>
      <c r="E164" s="243" t="s">
        <v>19</v>
      </c>
      <c r="F164" s="244" t="s">
        <v>1489</v>
      </c>
      <c r="G164" s="242"/>
      <c r="H164" s="245">
        <v>708.18299999999999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1" t="s">
        <v>208</v>
      </c>
      <c r="AU164" s="251" t="s">
        <v>82</v>
      </c>
      <c r="AV164" s="14" t="s">
        <v>82</v>
      </c>
      <c r="AW164" s="14" t="s">
        <v>33</v>
      </c>
      <c r="AX164" s="14" t="s">
        <v>72</v>
      </c>
      <c r="AY164" s="251" t="s">
        <v>130</v>
      </c>
    </row>
    <row r="165" s="15" customFormat="1">
      <c r="A165" s="15"/>
      <c r="B165" s="252"/>
      <c r="C165" s="253"/>
      <c r="D165" s="232" t="s">
        <v>208</v>
      </c>
      <c r="E165" s="254" t="s">
        <v>19</v>
      </c>
      <c r="F165" s="255" t="s">
        <v>212</v>
      </c>
      <c r="G165" s="253"/>
      <c r="H165" s="256">
        <v>708.18299999999999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2" t="s">
        <v>208</v>
      </c>
      <c r="AU165" s="262" t="s">
        <v>82</v>
      </c>
      <c r="AV165" s="15" t="s">
        <v>144</v>
      </c>
      <c r="AW165" s="15" t="s">
        <v>33</v>
      </c>
      <c r="AX165" s="15" t="s">
        <v>80</v>
      </c>
      <c r="AY165" s="262" t="s">
        <v>130</v>
      </c>
    </row>
    <row r="166" s="2" customFormat="1" ht="16.5" customHeight="1">
      <c r="A166" s="41"/>
      <c r="B166" s="42"/>
      <c r="C166" s="263" t="s">
        <v>302</v>
      </c>
      <c r="D166" s="263" t="s">
        <v>213</v>
      </c>
      <c r="E166" s="264" t="s">
        <v>303</v>
      </c>
      <c r="F166" s="265" t="s">
        <v>304</v>
      </c>
      <c r="G166" s="266" t="s">
        <v>305</v>
      </c>
      <c r="H166" s="267">
        <v>286.36200000000002</v>
      </c>
      <c r="I166" s="268"/>
      <c r="J166" s="269">
        <f>ROUND(I166*H166,2)</f>
        <v>0</v>
      </c>
      <c r="K166" s="265" t="s">
        <v>200</v>
      </c>
      <c r="L166" s="270"/>
      <c r="M166" s="271" t="s">
        <v>19</v>
      </c>
      <c r="N166" s="272" t="s">
        <v>43</v>
      </c>
      <c r="O166" s="87"/>
      <c r="P166" s="208">
        <f>O166*H166</f>
        <v>0</v>
      </c>
      <c r="Q166" s="208">
        <v>0.001</v>
      </c>
      <c r="R166" s="208">
        <f>Q166*H166</f>
        <v>0.28636200000000001</v>
      </c>
      <c r="S166" s="208">
        <v>0</v>
      </c>
      <c r="T166" s="209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0" t="s">
        <v>306</v>
      </c>
      <c r="AT166" s="210" t="s">
        <v>213</v>
      </c>
      <c r="AU166" s="210" t="s">
        <v>82</v>
      </c>
      <c r="AY166" s="20" t="s">
        <v>130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20" t="s">
        <v>80</v>
      </c>
      <c r="BK166" s="211">
        <f>ROUND(I166*H166,2)</f>
        <v>0</v>
      </c>
      <c r="BL166" s="20" t="s">
        <v>285</v>
      </c>
      <c r="BM166" s="210" t="s">
        <v>1490</v>
      </c>
    </row>
    <row r="167" s="13" customFormat="1">
      <c r="A167" s="13"/>
      <c r="B167" s="230"/>
      <c r="C167" s="231"/>
      <c r="D167" s="232" t="s">
        <v>208</v>
      </c>
      <c r="E167" s="233" t="s">
        <v>19</v>
      </c>
      <c r="F167" s="234" t="s">
        <v>217</v>
      </c>
      <c r="G167" s="231"/>
      <c r="H167" s="233" t="s">
        <v>19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208</v>
      </c>
      <c r="AU167" s="240" t="s">
        <v>82</v>
      </c>
      <c r="AV167" s="13" t="s">
        <v>80</v>
      </c>
      <c r="AW167" s="13" t="s">
        <v>33</v>
      </c>
      <c r="AX167" s="13" t="s">
        <v>72</v>
      </c>
      <c r="AY167" s="240" t="s">
        <v>130</v>
      </c>
    </row>
    <row r="168" s="14" customFormat="1">
      <c r="A168" s="14"/>
      <c r="B168" s="241"/>
      <c r="C168" s="242"/>
      <c r="D168" s="232" t="s">
        <v>208</v>
      </c>
      <c r="E168" s="243" t="s">
        <v>19</v>
      </c>
      <c r="F168" s="244" t="s">
        <v>1491</v>
      </c>
      <c r="G168" s="242"/>
      <c r="H168" s="245">
        <v>212.45500000000001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208</v>
      </c>
      <c r="AU168" s="251" t="s">
        <v>82</v>
      </c>
      <c r="AV168" s="14" t="s">
        <v>82</v>
      </c>
      <c r="AW168" s="14" t="s">
        <v>33</v>
      </c>
      <c r="AX168" s="14" t="s">
        <v>72</v>
      </c>
      <c r="AY168" s="251" t="s">
        <v>130</v>
      </c>
    </row>
    <row r="169" s="14" customFormat="1">
      <c r="A169" s="14"/>
      <c r="B169" s="241"/>
      <c r="C169" s="242"/>
      <c r="D169" s="232" t="s">
        <v>208</v>
      </c>
      <c r="E169" s="243" t="s">
        <v>19</v>
      </c>
      <c r="F169" s="244" t="s">
        <v>1492</v>
      </c>
      <c r="G169" s="242"/>
      <c r="H169" s="245">
        <v>47.874000000000002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208</v>
      </c>
      <c r="AU169" s="251" t="s">
        <v>82</v>
      </c>
      <c r="AV169" s="14" t="s">
        <v>82</v>
      </c>
      <c r="AW169" s="14" t="s">
        <v>33</v>
      </c>
      <c r="AX169" s="14" t="s">
        <v>72</v>
      </c>
      <c r="AY169" s="251" t="s">
        <v>130</v>
      </c>
    </row>
    <row r="170" s="15" customFormat="1">
      <c r="A170" s="15"/>
      <c r="B170" s="252"/>
      <c r="C170" s="253"/>
      <c r="D170" s="232" t="s">
        <v>208</v>
      </c>
      <c r="E170" s="254" t="s">
        <v>19</v>
      </c>
      <c r="F170" s="255" t="s">
        <v>212</v>
      </c>
      <c r="G170" s="253"/>
      <c r="H170" s="256">
        <v>260.32900000000001</v>
      </c>
      <c r="I170" s="257"/>
      <c r="J170" s="253"/>
      <c r="K170" s="253"/>
      <c r="L170" s="258"/>
      <c r="M170" s="259"/>
      <c r="N170" s="260"/>
      <c r="O170" s="260"/>
      <c r="P170" s="260"/>
      <c r="Q170" s="260"/>
      <c r="R170" s="260"/>
      <c r="S170" s="260"/>
      <c r="T170" s="26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2" t="s">
        <v>208</v>
      </c>
      <c r="AU170" s="262" t="s">
        <v>82</v>
      </c>
      <c r="AV170" s="15" t="s">
        <v>144</v>
      </c>
      <c r="AW170" s="15" t="s">
        <v>33</v>
      </c>
      <c r="AX170" s="15" t="s">
        <v>80</v>
      </c>
      <c r="AY170" s="262" t="s">
        <v>130</v>
      </c>
    </row>
    <row r="171" s="14" customFormat="1">
      <c r="A171" s="14"/>
      <c r="B171" s="241"/>
      <c r="C171" s="242"/>
      <c r="D171" s="232" t="s">
        <v>208</v>
      </c>
      <c r="E171" s="242"/>
      <c r="F171" s="244" t="s">
        <v>1493</v>
      </c>
      <c r="G171" s="242"/>
      <c r="H171" s="245">
        <v>286.36200000000002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1" t="s">
        <v>208</v>
      </c>
      <c r="AU171" s="251" t="s">
        <v>82</v>
      </c>
      <c r="AV171" s="14" t="s">
        <v>82</v>
      </c>
      <c r="AW171" s="14" t="s">
        <v>4</v>
      </c>
      <c r="AX171" s="14" t="s">
        <v>80</v>
      </c>
      <c r="AY171" s="251" t="s">
        <v>130</v>
      </c>
    </row>
    <row r="172" s="2" customFormat="1" ht="16.5" customHeight="1">
      <c r="A172" s="41"/>
      <c r="B172" s="42"/>
      <c r="C172" s="199" t="s">
        <v>311</v>
      </c>
      <c r="D172" s="199" t="s">
        <v>131</v>
      </c>
      <c r="E172" s="200" t="s">
        <v>312</v>
      </c>
      <c r="F172" s="201" t="s">
        <v>313</v>
      </c>
      <c r="G172" s="202" t="s">
        <v>199</v>
      </c>
      <c r="H172" s="203">
        <v>743.59199999999998</v>
      </c>
      <c r="I172" s="204"/>
      <c r="J172" s="205">
        <f>ROUND(I172*H172,2)</f>
        <v>0</v>
      </c>
      <c r="K172" s="201" t="s">
        <v>200</v>
      </c>
      <c r="L172" s="47"/>
      <c r="M172" s="206" t="s">
        <v>19</v>
      </c>
      <c r="N172" s="207" t="s">
        <v>43</v>
      </c>
      <c r="O172" s="87"/>
      <c r="P172" s="208">
        <f>O172*H172</f>
        <v>0</v>
      </c>
      <c r="Q172" s="208">
        <v>0.00088000000000000003</v>
      </c>
      <c r="R172" s="208">
        <f>Q172*H172</f>
        <v>0.65436095999999999</v>
      </c>
      <c r="S172" s="208">
        <v>0</v>
      </c>
      <c r="T172" s="209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0" t="s">
        <v>285</v>
      </c>
      <c r="AT172" s="210" t="s">
        <v>131</v>
      </c>
      <c r="AU172" s="210" t="s">
        <v>82</v>
      </c>
      <c r="AY172" s="20" t="s">
        <v>130</v>
      </c>
      <c r="BE172" s="211">
        <f>IF(N172="základní",J172,0)</f>
        <v>0</v>
      </c>
      <c r="BF172" s="211">
        <f>IF(N172="snížená",J172,0)</f>
        <v>0</v>
      </c>
      <c r="BG172" s="211">
        <f>IF(N172="zákl. přenesená",J172,0)</f>
        <v>0</v>
      </c>
      <c r="BH172" s="211">
        <f>IF(N172="sníž. přenesená",J172,0)</f>
        <v>0</v>
      </c>
      <c r="BI172" s="211">
        <f>IF(N172="nulová",J172,0)</f>
        <v>0</v>
      </c>
      <c r="BJ172" s="20" t="s">
        <v>80</v>
      </c>
      <c r="BK172" s="211">
        <f>ROUND(I172*H172,2)</f>
        <v>0</v>
      </c>
      <c r="BL172" s="20" t="s">
        <v>285</v>
      </c>
      <c r="BM172" s="210" t="s">
        <v>1494</v>
      </c>
    </row>
    <row r="173" s="2" customFormat="1">
      <c r="A173" s="41"/>
      <c r="B173" s="42"/>
      <c r="C173" s="43"/>
      <c r="D173" s="225" t="s">
        <v>202</v>
      </c>
      <c r="E173" s="43"/>
      <c r="F173" s="226" t="s">
        <v>315</v>
      </c>
      <c r="G173" s="43"/>
      <c r="H173" s="43"/>
      <c r="I173" s="227"/>
      <c r="J173" s="43"/>
      <c r="K173" s="43"/>
      <c r="L173" s="47"/>
      <c r="M173" s="228"/>
      <c r="N173" s="229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202</v>
      </c>
      <c r="AU173" s="20" t="s">
        <v>82</v>
      </c>
    </row>
    <row r="174" s="13" customFormat="1">
      <c r="A174" s="13"/>
      <c r="B174" s="230"/>
      <c r="C174" s="231"/>
      <c r="D174" s="232" t="s">
        <v>208</v>
      </c>
      <c r="E174" s="233" t="s">
        <v>19</v>
      </c>
      <c r="F174" s="234" t="s">
        <v>294</v>
      </c>
      <c r="G174" s="231"/>
      <c r="H174" s="233" t="s">
        <v>19</v>
      </c>
      <c r="I174" s="235"/>
      <c r="J174" s="231"/>
      <c r="K174" s="231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208</v>
      </c>
      <c r="AU174" s="240" t="s">
        <v>82</v>
      </c>
      <c r="AV174" s="13" t="s">
        <v>80</v>
      </c>
      <c r="AW174" s="13" t="s">
        <v>33</v>
      </c>
      <c r="AX174" s="13" t="s">
        <v>72</v>
      </c>
      <c r="AY174" s="240" t="s">
        <v>130</v>
      </c>
    </row>
    <row r="175" s="14" customFormat="1">
      <c r="A175" s="14"/>
      <c r="B175" s="241"/>
      <c r="C175" s="242"/>
      <c r="D175" s="232" t="s">
        <v>208</v>
      </c>
      <c r="E175" s="243" t="s">
        <v>19</v>
      </c>
      <c r="F175" s="244" t="s">
        <v>1489</v>
      </c>
      <c r="G175" s="242"/>
      <c r="H175" s="245">
        <v>708.18299999999999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1" t="s">
        <v>208</v>
      </c>
      <c r="AU175" s="251" t="s">
        <v>82</v>
      </c>
      <c r="AV175" s="14" t="s">
        <v>82</v>
      </c>
      <c r="AW175" s="14" t="s">
        <v>33</v>
      </c>
      <c r="AX175" s="14" t="s">
        <v>72</v>
      </c>
      <c r="AY175" s="251" t="s">
        <v>130</v>
      </c>
    </row>
    <row r="176" s="13" customFormat="1">
      <c r="A176" s="13"/>
      <c r="B176" s="230"/>
      <c r="C176" s="231"/>
      <c r="D176" s="232" t="s">
        <v>208</v>
      </c>
      <c r="E176" s="233" t="s">
        <v>19</v>
      </c>
      <c r="F176" s="234" t="s">
        <v>316</v>
      </c>
      <c r="G176" s="231"/>
      <c r="H176" s="233" t="s">
        <v>19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208</v>
      </c>
      <c r="AU176" s="240" t="s">
        <v>82</v>
      </c>
      <c r="AV176" s="13" t="s">
        <v>80</v>
      </c>
      <c r="AW176" s="13" t="s">
        <v>33</v>
      </c>
      <c r="AX176" s="13" t="s">
        <v>72</v>
      </c>
      <c r="AY176" s="240" t="s">
        <v>130</v>
      </c>
    </row>
    <row r="177" s="13" customFormat="1">
      <c r="A177" s="13"/>
      <c r="B177" s="230"/>
      <c r="C177" s="231"/>
      <c r="D177" s="232" t="s">
        <v>208</v>
      </c>
      <c r="E177" s="233" t="s">
        <v>19</v>
      </c>
      <c r="F177" s="234" t="s">
        <v>294</v>
      </c>
      <c r="G177" s="231"/>
      <c r="H177" s="233" t="s">
        <v>19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208</v>
      </c>
      <c r="AU177" s="240" t="s">
        <v>82</v>
      </c>
      <c r="AV177" s="13" t="s">
        <v>80</v>
      </c>
      <c r="AW177" s="13" t="s">
        <v>33</v>
      </c>
      <c r="AX177" s="13" t="s">
        <v>72</v>
      </c>
      <c r="AY177" s="240" t="s">
        <v>130</v>
      </c>
    </row>
    <row r="178" s="14" customFormat="1">
      <c r="A178" s="14"/>
      <c r="B178" s="241"/>
      <c r="C178" s="242"/>
      <c r="D178" s="232" t="s">
        <v>208</v>
      </c>
      <c r="E178" s="243" t="s">
        <v>19</v>
      </c>
      <c r="F178" s="244" t="s">
        <v>1495</v>
      </c>
      <c r="G178" s="242"/>
      <c r="H178" s="245">
        <v>35.408999999999999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208</v>
      </c>
      <c r="AU178" s="251" t="s">
        <v>82</v>
      </c>
      <c r="AV178" s="14" t="s">
        <v>82</v>
      </c>
      <c r="AW178" s="14" t="s">
        <v>33</v>
      </c>
      <c r="AX178" s="14" t="s">
        <v>72</v>
      </c>
      <c r="AY178" s="251" t="s">
        <v>130</v>
      </c>
    </row>
    <row r="179" s="15" customFormat="1">
      <c r="A179" s="15"/>
      <c r="B179" s="252"/>
      <c r="C179" s="253"/>
      <c r="D179" s="232" t="s">
        <v>208</v>
      </c>
      <c r="E179" s="254" t="s">
        <v>19</v>
      </c>
      <c r="F179" s="255" t="s">
        <v>212</v>
      </c>
      <c r="G179" s="253"/>
      <c r="H179" s="256">
        <v>743.59199999999998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2" t="s">
        <v>208</v>
      </c>
      <c r="AU179" s="262" t="s">
        <v>82</v>
      </c>
      <c r="AV179" s="15" t="s">
        <v>144</v>
      </c>
      <c r="AW179" s="15" t="s">
        <v>33</v>
      </c>
      <c r="AX179" s="15" t="s">
        <v>80</v>
      </c>
      <c r="AY179" s="262" t="s">
        <v>130</v>
      </c>
    </row>
    <row r="180" s="2" customFormat="1" ht="24.15" customHeight="1">
      <c r="A180" s="41"/>
      <c r="B180" s="42"/>
      <c r="C180" s="263" t="s">
        <v>318</v>
      </c>
      <c r="D180" s="263" t="s">
        <v>213</v>
      </c>
      <c r="E180" s="264" t="s">
        <v>319</v>
      </c>
      <c r="F180" s="265" t="s">
        <v>320</v>
      </c>
      <c r="G180" s="266" t="s">
        <v>199</v>
      </c>
      <c r="H180" s="267">
        <v>1000.09</v>
      </c>
      <c r="I180" s="268"/>
      <c r="J180" s="269">
        <f>ROUND(I180*H180,2)</f>
        <v>0</v>
      </c>
      <c r="K180" s="265" t="s">
        <v>200</v>
      </c>
      <c r="L180" s="270"/>
      <c r="M180" s="271" t="s">
        <v>19</v>
      </c>
      <c r="N180" s="272" t="s">
        <v>43</v>
      </c>
      <c r="O180" s="87"/>
      <c r="P180" s="208">
        <f>O180*H180</f>
        <v>0</v>
      </c>
      <c r="Q180" s="208">
        <v>0.0054000000000000003</v>
      </c>
      <c r="R180" s="208">
        <f>Q180*H180</f>
        <v>5.4004860000000008</v>
      </c>
      <c r="S180" s="208">
        <v>0</v>
      </c>
      <c r="T180" s="209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0" t="s">
        <v>306</v>
      </c>
      <c r="AT180" s="210" t="s">
        <v>213</v>
      </c>
      <c r="AU180" s="210" t="s">
        <v>82</v>
      </c>
      <c r="AY180" s="20" t="s">
        <v>130</v>
      </c>
      <c r="BE180" s="211">
        <f>IF(N180="základní",J180,0)</f>
        <v>0</v>
      </c>
      <c r="BF180" s="211">
        <f>IF(N180="snížená",J180,0)</f>
        <v>0</v>
      </c>
      <c r="BG180" s="211">
        <f>IF(N180="zákl. přenesená",J180,0)</f>
        <v>0</v>
      </c>
      <c r="BH180" s="211">
        <f>IF(N180="sníž. přenesená",J180,0)</f>
        <v>0</v>
      </c>
      <c r="BI180" s="211">
        <f>IF(N180="nulová",J180,0)</f>
        <v>0</v>
      </c>
      <c r="BJ180" s="20" t="s">
        <v>80</v>
      </c>
      <c r="BK180" s="211">
        <f>ROUND(I180*H180,2)</f>
        <v>0</v>
      </c>
      <c r="BL180" s="20" t="s">
        <v>285</v>
      </c>
      <c r="BM180" s="210" t="s">
        <v>1496</v>
      </c>
    </row>
    <row r="181" s="13" customFormat="1">
      <c r="A181" s="13"/>
      <c r="B181" s="230"/>
      <c r="C181" s="231"/>
      <c r="D181" s="232" t="s">
        <v>208</v>
      </c>
      <c r="E181" s="233" t="s">
        <v>19</v>
      </c>
      <c r="F181" s="234" t="s">
        <v>217</v>
      </c>
      <c r="G181" s="231"/>
      <c r="H181" s="233" t="s">
        <v>19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208</v>
      </c>
      <c r="AU181" s="240" t="s">
        <v>82</v>
      </c>
      <c r="AV181" s="13" t="s">
        <v>80</v>
      </c>
      <c r="AW181" s="13" t="s">
        <v>33</v>
      </c>
      <c r="AX181" s="13" t="s">
        <v>72</v>
      </c>
      <c r="AY181" s="240" t="s">
        <v>130</v>
      </c>
    </row>
    <row r="182" s="14" customFormat="1">
      <c r="A182" s="14"/>
      <c r="B182" s="241"/>
      <c r="C182" s="242"/>
      <c r="D182" s="232" t="s">
        <v>208</v>
      </c>
      <c r="E182" s="243" t="s">
        <v>19</v>
      </c>
      <c r="F182" s="244" t="s">
        <v>1497</v>
      </c>
      <c r="G182" s="242"/>
      <c r="H182" s="245">
        <v>743.59199999999998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1" t="s">
        <v>208</v>
      </c>
      <c r="AU182" s="251" t="s">
        <v>82</v>
      </c>
      <c r="AV182" s="14" t="s">
        <v>82</v>
      </c>
      <c r="AW182" s="14" t="s">
        <v>33</v>
      </c>
      <c r="AX182" s="14" t="s">
        <v>72</v>
      </c>
      <c r="AY182" s="251" t="s">
        <v>130</v>
      </c>
    </row>
    <row r="183" s="14" customFormat="1">
      <c r="A183" s="14"/>
      <c r="B183" s="241"/>
      <c r="C183" s="242"/>
      <c r="D183" s="232" t="s">
        <v>208</v>
      </c>
      <c r="E183" s="243" t="s">
        <v>19</v>
      </c>
      <c r="F183" s="244" t="s">
        <v>1498</v>
      </c>
      <c r="G183" s="242"/>
      <c r="H183" s="245">
        <v>159.58099999999999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1" t="s">
        <v>208</v>
      </c>
      <c r="AU183" s="251" t="s">
        <v>82</v>
      </c>
      <c r="AV183" s="14" t="s">
        <v>82</v>
      </c>
      <c r="AW183" s="14" t="s">
        <v>33</v>
      </c>
      <c r="AX183" s="14" t="s">
        <v>72</v>
      </c>
      <c r="AY183" s="251" t="s">
        <v>130</v>
      </c>
    </row>
    <row r="184" s="14" customFormat="1">
      <c r="A184" s="14"/>
      <c r="B184" s="241"/>
      <c r="C184" s="242"/>
      <c r="D184" s="232" t="s">
        <v>208</v>
      </c>
      <c r="E184" s="243" t="s">
        <v>19</v>
      </c>
      <c r="F184" s="244" t="s">
        <v>1499</v>
      </c>
      <c r="G184" s="242"/>
      <c r="H184" s="245">
        <v>6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208</v>
      </c>
      <c r="AU184" s="251" t="s">
        <v>82</v>
      </c>
      <c r="AV184" s="14" t="s">
        <v>82</v>
      </c>
      <c r="AW184" s="14" t="s">
        <v>33</v>
      </c>
      <c r="AX184" s="14" t="s">
        <v>72</v>
      </c>
      <c r="AY184" s="251" t="s">
        <v>130</v>
      </c>
    </row>
    <row r="185" s="15" customFormat="1">
      <c r="A185" s="15"/>
      <c r="B185" s="252"/>
      <c r="C185" s="253"/>
      <c r="D185" s="232" t="s">
        <v>208</v>
      </c>
      <c r="E185" s="254" t="s">
        <v>19</v>
      </c>
      <c r="F185" s="255" t="s">
        <v>212</v>
      </c>
      <c r="G185" s="253"/>
      <c r="H185" s="256">
        <v>909.173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2" t="s">
        <v>208</v>
      </c>
      <c r="AU185" s="262" t="s">
        <v>82</v>
      </c>
      <c r="AV185" s="15" t="s">
        <v>144</v>
      </c>
      <c r="AW185" s="15" t="s">
        <v>33</v>
      </c>
      <c r="AX185" s="15" t="s">
        <v>80</v>
      </c>
      <c r="AY185" s="262" t="s">
        <v>130</v>
      </c>
    </row>
    <row r="186" s="14" customFormat="1">
      <c r="A186" s="14"/>
      <c r="B186" s="241"/>
      <c r="C186" s="242"/>
      <c r="D186" s="232" t="s">
        <v>208</v>
      </c>
      <c r="E186" s="242"/>
      <c r="F186" s="244" t="s">
        <v>1500</v>
      </c>
      <c r="G186" s="242"/>
      <c r="H186" s="245">
        <v>1000.09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1" t="s">
        <v>208</v>
      </c>
      <c r="AU186" s="251" t="s">
        <v>82</v>
      </c>
      <c r="AV186" s="14" t="s">
        <v>82</v>
      </c>
      <c r="AW186" s="14" t="s">
        <v>4</v>
      </c>
      <c r="AX186" s="14" t="s">
        <v>80</v>
      </c>
      <c r="AY186" s="251" t="s">
        <v>130</v>
      </c>
    </row>
    <row r="187" s="2" customFormat="1" ht="33" customHeight="1">
      <c r="A187" s="41"/>
      <c r="B187" s="42"/>
      <c r="C187" s="199" t="s">
        <v>7</v>
      </c>
      <c r="D187" s="199" t="s">
        <v>131</v>
      </c>
      <c r="E187" s="200" t="s">
        <v>705</v>
      </c>
      <c r="F187" s="201" t="s">
        <v>706</v>
      </c>
      <c r="G187" s="202" t="s">
        <v>162</v>
      </c>
      <c r="H187" s="203">
        <v>13</v>
      </c>
      <c r="I187" s="204"/>
      <c r="J187" s="205">
        <f>ROUND(I187*H187,2)</f>
        <v>0</v>
      </c>
      <c r="K187" s="201" t="s">
        <v>200</v>
      </c>
      <c r="L187" s="47"/>
      <c r="M187" s="206" t="s">
        <v>19</v>
      </c>
      <c r="N187" s="207" t="s">
        <v>43</v>
      </c>
      <c r="O187" s="87"/>
      <c r="P187" s="208">
        <f>O187*H187</f>
        <v>0</v>
      </c>
      <c r="Q187" s="208">
        <v>0.00108</v>
      </c>
      <c r="R187" s="208">
        <f>Q187*H187</f>
        <v>0.01404</v>
      </c>
      <c r="S187" s="208">
        <v>0</v>
      </c>
      <c r="T187" s="209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0" t="s">
        <v>285</v>
      </c>
      <c r="AT187" s="210" t="s">
        <v>131</v>
      </c>
      <c r="AU187" s="210" t="s">
        <v>82</v>
      </c>
      <c r="AY187" s="20" t="s">
        <v>130</v>
      </c>
      <c r="BE187" s="211">
        <f>IF(N187="základní",J187,0)</f>
        <v>0</v>
      </c>
      <c r="BF187" s="211">
        <f>IF(N187="snížená",J187,0)</f>
        <v>0</v>
      </c>
      <c r="BG187" s="211">
        <f>IF(N187="zákl. přenesená",J187,0)</f>
        <v>0</v>
      </c>
      <c r="BH187" s="211">
        <f>IF(N187="sníž. přenesená",J187,0)</f>
        <v>0</v>
      </c>
      <c r="BI187" s="211">
        <f>IF(N187="nulová",J187,0)</f>
        <v>0</v>
      </c>
      <c r="BJ187" s="20" t="s">
        <v>80</v>
      </c>
      <c r="BK187" s="211">
        <f>ROUND(I187*H187,2)</f>
        <v>0</v>
      </c>
      <c r="BL187" s="20" t="s">
        <v>285</v>
      </c>
      <c r="BM187" s="210" t="s">
        <v>1501</v>
      </c>
    </row>
    <row r="188" s="2" customFormat="1">
      <c r="A188" s="41"/>
      <c r="B188" s="42"/>
      <c r="C188" s="43"/>
      <c r="D188" s="225" t="s">
        <v>202</v>
      </c>
      <c r="E188" s="43"/>
      <c r="F188" s="226" t="s">
        <v>708</v>
      </c>
      <c r="G188" s="43"/>
      <c r="H188" s="43"/>
      <c r="I188" s="227"/>
      <c r="J188" s="43"/>
      <c r="K188" s="43"/>
      <c r="L188" s="47"/>
      <c r="M188" s="228"/>
      <c r="N188" s="229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202</v>
      </c>
      <c r="AU188" s="20" t="s">
        <v>82</v>
      </c>
    </row>
    <row r="189" s="13" customFormat="1">
      <c r="A189" s="13"/>
      <c r="B189" s="230"/>
      <c r="C189" s="231"/>
      <c r="D189" s="232" t="s">
        <v>208</v>
      </c>
      <c r="E189" s="233" t="s">
        <v>19</v>
      </c>
      <c r="F189" s="234" t="s">
        <v>294</v>
      </c>
      <c r="G189" s="231"/>
      <c r="H189" s="233" t="s">
        <v>19</v>
      </c>
      <c r="I189" s="235"/>
      <c r="J189" s="231"/>
      <c r="K189" s="231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208</v>
      </c>
      <c r="AU189" s="240" t="s">
        <v>82</v>
      </c>
      <c r="AV189" s="13" t="s">
        <v>80</v>
      </c>
      <c r="AW189" s="13" t="s">
        <v>33</v>
      </c>
      <c r="AX189" s="13" t="s">
        <v>72</v>
      </c>
      <c r="AY189" s="240" t="s">
        <v>130</v>
      </c>
    </row>
    <row r="190" s="14" customFormat="1">
      <c r="A190" s="14"/>
      <c r="B190" s="241"/>
      <c r="C190" s="242"/>
      <c r="D190" s="232" t="s">
        <v>208</v>
      </c>
      <c r="E190" s="243" t="s">
        <v>19</v>
      </c>
      <c r="F190" s="244" t="s">
        <v>709</v>
      </c>
      <c r="G190" s="242"/>
      <c r="H190" s="245">
        <v>13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1" t="s">
        <v>208</v>
      </c>
      <c r="AU190" s="251" t="s">
        <v>82</v>
      </c>
      <c r="AV190" s="14" t="s">
        <v>82</v>
      </c>
      <c r="AW190" s="14" t="s">
        <v>33</v>
      </c>
      <c r="AX190" s="14" t="s">
        <v>72</v>
      </c>
      <c r="AY190" s="251" t="s">
        <v>130</v>
      </c>
    </row>
    <row r="191" s="15" customFormat="1">
      <c r="A191" s="15"/>
      <c r="B191" s="252"/>
      <c r="C191" s="253"/>
      <c r="D191" s="232" t="s">
        <v>208</v>
      </c>
      <c r="E191" s="254" t="s">
        <v>19</v>
      </c>
      <c r="F191" s="255" t="s">
        <v>212</v>
      </c>
      <c r="G191" s="253"/>
      <c r="H191" s="256">
        <v>13</v>
      </c>
      <c r="I191" s="257"/>
      <c r="J191" s="253"/>
      <c r="K191" s="253"/>
      <c r="L191" s="258"/>
      <c r="M191" s="259"/>
      <c r="N191" s="260"/>
      <c r="O191" s="260"/>
      <c r="P191" s="260"/>
      <c r="Q191" s="260"/>
      <c r="R191" s="260"/>
      <c r="S191" s="260"/>
      <c r="T191" s="261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2" t="s">
        <v>208</v>
      </c>
      <c r="AU191" s="262" t="s">
        <v>82</v>
      </c>
      <c r="AV191" s="15" t="s">
        <v>144</v>
      </c>
      <c r="AW191" s="15" t="s">
        <v>33</v>
      </c>
      <c r="AX191" s="15" t="s">
        <v>80</v>
      </c>
      <c r="AY191" s="262" t="s">
        <v>130</v>
      </c>
    </row>
    <row r="192" s="2" customFormat="1" ht="16.5" customHeight="1">
      <c r="A192" s="41"/>
      <c r="B192" s="42"/>
      <c r="C192" s="263" t="s">
        <v>334</v>
      </c>
      <c r="D192" s="263" t="s">
        <v>213</v>
      </c>
      <c r="E192" s="264" t="s">
        <v>710</v>
      </c>
      <c r="F192" s="265" t="s">
        <v>711</v>
      </c>
      <c r="G192" s="266" t="s">
        <v>162</v>
      </c>
      <c r="H192" s="267">
        <v>13</v>
      </c>
      <c r="I192" s="268"/>
      <c r="J192" s="269">
        <f>ROUND(I192*H192,2)</f>
        <v>0</v>
      </c>
      <c r="K192" s="265" t="s">
        <v>200</v>
      </c>
      <c r="L192" s="270"/>
      <c r="M192" s="271" t="s">
        <v>19</v>
      </c>
      <c r="N192" s="272" t="s">
        <v>43</v>
      </c>
      <c r="O192" s="87"/>
      <c r="P192" s="208">
        <f>O192*H192</f>
        <v>0</v>
      </c>
      <c r="Q192" s="208">
        <v>0.0030000000000000001</v>
      </c>
      <c r="R192" s="208">
        <f>Q192*H192</f>
        <v>0.039</v>
      </c>
      <c r="S192" s="208">
        <v>0</v>
      </c>
      <c r="T192" s="209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0" t="s">
        <v>306</v>
      </c>
      <c r="AT192" s="210" t="s">
        <v>213</v>
      </c>
      <c r="AU192" s="210" t="s">
        <v>82</v>
      </c>
      <c r="AY192" s="20" t="s">
        <v>130</v>
      </c>
      <c r="BE192" s="211">
        <f>IF(N192="základní",J192,0)</f>
        <v>0</v>
      </c>
      <c r="BF192" s="211">
        <f>IF(N192="snížená",J192,0)</f>
        <v>0</v>
      </c>
      <c r="BG192" s="211">
        <f>IF(N192="zákl. přenesená",J192,0)</f>
        <v>0</v>
      </c>
      <c r="BH192" s="211">
        <f>IF(N192="sníž. přenesená",J192,0)</f>
        <v>0</v>
      </c>
      <c r="BI192" s="211">
        <f>IF(N192="nulová",J192,0)</f>
        <v>0</v>
      </c>
      <c r="BJ192" s="20" t="s">
        <v>80</v>
      </c>
      <c r="BK192" s="211">
        <f>ROUND(I192*H192,2)</f>
        <v>0</v>
      </c>
      <c r="BL192" s="20" t="s">
        <v>285</v>
      </c>
      <c r="BM192" s="210" t="s">
        <v>1502</v>
      </c>
    </row>
    <row r="193" s="13" customFormat="1">
      <c r="A193" s="13"/>
      <c r="B193" s="230"/>
      <c r="C193" s="231"/>
      <c r="D193" s="232" t="s">
        <v>208</v>
      </c>
      <c r="E193" s="233" t="s">
        <v>19</v>
      </c>
      <c r="F193" s="234" t="s">
        <v>217</v>
      </c>
      <c r="G193" s="231"/>
      <c r="H193" s="233" t="s">
        <v>19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208</v>
      </c>
      <c r="AU193" s="240" t="s">
        <v>82</v>
      </c>
      <c r="AV193" s="13" t="s">
        <v>80</v>
      </c>
      <c r="AW193" s="13" t="s">
        <v>33</v>
      </c>
      <c r="AX193" s="13" t="s">
        <v>72</v>
      </c>
      <c r="AY193" s="240" t="s">
        <v>130</v>
      </c>
    </row>
    <row r="194" s="13" customFormat="1">
      <c r="A194" s="13"/>
      <c r="B194" s="230"/>
      <c r="C194" s="231"/>
      <c r="D194" s="232" t="s">
        <v>208</v>
      </c>
      <c r="E194" s="233" t="s">
        <v>19</v>
      </c>
      <c r="F194" s="234" t="s">
        <v>294</v>
      </c>
      <c r="G194" s="231"/>
      <c r="H194" s="233" t="s">
        <v>19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208</v>
      </c>
      <c r="AU194" s="240" t="s">
        <v>82</v>
      </c>
      <c r="AV194" s="13" t="s">
        <v>80</v>
      </c>
      <c r="AW194" s="13" t="s">
        <v>33</v>
      </c>
      <c r="AX194" s="13" t="s">
        <v>72</v>
      </c>
      <c r="AY194" s="240" t="s">
        <v>130</v>
      </c>
    </row>
    <row r="195" s="14" customFormat="1">
      <c r="A195" s="14"/>
      <c r="B195" s="241"/>
      <c r="C195" s="242"/>
      <c r="D195" s="232" t="s">
        <v>208</v>
      </c>
      <c r="E195" s="243" t="s">
        <v>19</v>
      </c>
      <c r="F195" s="244" t="s">
        <v>709</v>
      </c>
      <c r="G195" s="242"/>
      <c r="H195" s="245">
        <v>13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1" t="s">
        <v>208</v>
      </c>
      <c r="AU195" s="251" t="s">
        <v>82</v>
      </c>
      <c r="AV195" s="14" t="s">
        <v>82</v>
      </c>
      <c r="AW195" s="14" t="s">
        <v>33</v>
      </c>
      <c r="AX195" s="14" t="s">
        <v>72</v>
      </c>
      <c r="AY195" s="251" t="s">
        <v>130</v>
      </c>
    </row>
    <row r="196" s="15" customFormat="1">
      <c r="A196" s="15"/>
      <c r="B196" s="252"/>
      <c r="C196" s="253"/>
      <c r="D196" s="232" t="s">
        <v>208</v>
      </c>
      <c r="E196" s="254" t="s">
        <v>19</v>
      </c>
      <c r="F196" s="255" t="s">
        <v>212</v>
      </c>
      <c r="G196" s="253"/>
      <c r="H196" s="256">
        <v>13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2" t="s">
        <v>208</v>
      </c>
      <c r="AU196" s="262" t="s">
        <v>82</v>
      </c>
      <c r="AV196" s="15" t="s">
        <v>144</v>
      </c>
      <c r="AW196" s="15" t="s">
        <v>33</v>
      </c>
      <c r="AX196" s="15" t="s">
        <v>80</v>
      </c>
      <c r="AY196" s="262" t="s">
        <v>130</v>
      </c>
    </row>
    <row r="197" s="2" customFormat="1" ht="33" customHeight="1">
      <c r="A197" s="41"/>
      <c r="B197" s="42"/>
      <c r="C197" s="199" t="s">
        <v>339</v>
      </c>
      <c r="D197" s="199" t="s">
        <v>131</v>
      </c>
      <c r="E197" s="200" t="s">
        <v>713</v>
      </c>
      <c r="F197" s="201" t="s">
        <v>714</v>
      </c>
      <c r="G197" s="202" t="s">
        <v>162</v>
      </c>
      <c r="H197" s="203">
        <v>13</v>
      </c>
      <c r="I197" s="204"/>
      <c r="J197" s="205">
        <f>ROUND(I197*H197,2)</f>
        <v>0</v>
      </c>
      <c r="K197" s="201" t="s">
        <v>200</v>
      </c>
      <c r="L197" s="47"/>
      <c r="M197" s="206" t="s">
        <v>19</v>
      </c>
      <c r="N197" s="207" t="s">
        <v>43</v>
      </c>
      <c r="O197" s="87"/>
      <c r="P197" s="208">
        <f>O197*H197</f>
        <v>0</v>
      </c>
      <c r="Q197" s="208">
        <v>0.0074999999999999997</v>
      </c>
      <c r="R197" s="208">
        <f>Q197*H197</f>
        <v>0.097500000000000003</v>
      </c>
      <c r="S197" s="208">
        <v>0</v>
      </c>
      <c r="T197" s="209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0" t="s">
        <v>285</v>
      </c>
      <c r="AT197" s="210" t="s">
        <v>131</v>
      </c>
      <c r="AU197" s="210" t="s">
        <v>82</v>
      </c>
      <c r="AY197" s="20" t="s">
        <v>130</v>
      </c>
      <c r="BE197" s="211">
        <f>IF(N197="základní",J197,0)</f>
        <v>0</v>
      </c>
      <c r="BF197" s="211">
        <f>IF(N197="snížená",J197,0)</f>
        <v>0</v>
      </c>
      <c r="BG197" s="211">
        <f>IF(N197="zákl. přenesená",J197,0)</f>
        <v>0</v>
      </c>
      <c r="BH197" s="211">
        <f>IF(N197="sníž. přenesená",J197,0)</f>
        <v>0</v>
      </c>
      <c r="BI197" s="211">
        <f>IF(N197="nulová",J197,0)</f>
        <v>0</v>
      </c>
      <c r="BJ197" s="20" t="s">
        <v>80</v>
      </c>
      <c r="BK197" s="211">
        <f>ROUND(I197*H197,2)</f>
        <v>0</v>
      </c>
      <c r="BL197" s="20" t="s">
        <v>285</v>
      </c>
      <c r="BM197" s="210" t="s">
        <v>1503</v>
      </c>
    </row>
    <row r="198" s="2" customFormat="1">
      <c r="A198" s="41"/>
      <c r="B198" s="42"/>
      <c r="C198" s="43"/>
      <c r="D198" s="225" t="s">
        <v>202</v>
      </c>
      <c r="E198" s="43"/>
      <c r="F198" s="226" t="s">
        <v>716</v>
      </c>
      <c r="G198" s="43"/>
      <c r="H198" s="43"/>
      <c r="I198" s="227"/>
      <c r="J198" s="43"/>
      <c r="K198" s="43"/>
      <c r="L198" s="47"/>
      <c r="M198" s="228"/>
      <c r="N198" s="229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202</v>
      </c>
      <c r="AU198" s="20" t="s">
        <v>82</v>
      </c>
    </row>
    <row r="199" s="2" customFormat="1" ht="16.5" customHeight="1">
      <c r="A199" s="41"/>
      <c r="B199" s="42"/>
      <c r="C199" s="263" t="s">
        <v>345</v>
      </c>
      <c r="D199" s="263" t="s">
        <v>213</v>
      </c>
      <c r="E199" s="264" t="s">
        <v>717</v>
      </c>
      <c r="F199" s="265" t="s">
        <v>718</v>
      </c>
      <c r="G199" s="266" t="s">
        <v>162</v>
      </c>
      <c r="H199" s="267">
        <v>13</v>
      </c>
      <c r="I199" s="268"/>
      <c r="J199" s="269">
        <f>ROUND(I199*H199,2)</f>
        <v>0</v>
      </c>
      <c r="K199" s="265" t="s">
        <v>200</v>
      </c>
      <c r="L199" s="270"/>
      <c r="M199" s="271" t="s">
        <v>19</v>
      </c>
      <c r="N199" s="272" t="s">
        <v>43</v>
      </c>
      <c r="O199" s="87"/>
      <c r="P199" s="208">
        <f>O199*H199</f>
        <v>0</v>
      </c>
      <c r="Q199" s="208">
        <v>0.0017099999999999999</v>
      </c>
      <c r="R199" s="208">
        <f>Q199*H199</f>
        <v>0.02223</v>
      </c>
      <c r="S199" s="208">
        <v>0</v>
      </c>
      <c r="T199" s="209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0" t="s">
        <v>306</v>
      </c>
      <c r="AT199" s="210" t="s">
        <v>213</v>
      </c>
      <c r="AU199" s="210" t="s">
        <v>82</v>
      </c>
      <c r="AY199" s="20" t="s">
        <v>130</v>
      </c>
      <c r="BE199" s="211">
        <f>IF(N199="základní",J199,0)</f>
        <v>0</v>
      </c>
      <c r="BF199" s="211">
        <f>IF(N199="snížená",J199,0)</f>
        <v>0</v>
      </c>
      <c r="BG199" s="211">
        <f>IF(N199="zákl. přenesená",J199,0)</f>
        <v>0</v>
      </c>
      <c r="BH199" s="211">
        <f>IF(N199="sníž. přenesená",J199,0)</f>
        <v>0</v>
      </c>
      <c r="BI199" s="211">
        <f>IF(N199="nulová",J199,0)</f>
        <v>0</v>
      </c>
      <c r="BJ199" s="20" t="s">
        <v>80</v>
      </c>
      <c r="BK199" s="211">
        <f>ROUND(I199*H199,2)</f>
        <v>0</v>
      </c>
      <c r="BL199" s="20" t="s">
        <v>285</v>
      </c>
      <c r="BM199" s="210" t="s">
        <v>1504</v>
      </c>
    </row>
    <row r="200" s="13" customFormat="1">
      <c r="A200" s="13"/>
      <c r="B200" s="230"/>
      <c r="C200" s="231"/>
      <c r="D200" s="232" t="s">
        <v>208</v>
      </c>
      <c r="E200" s="233" t="s">
        <v>19</v>
      </c>
      <c r="F200" s="234" t="s">
        <v>217</v>
      </c>
      <c r="G200" s="231"/>
      <c r="H200" s="233" t="s">
        <v>19</v>
      </c>
      <c r="I200" s="235"/>
      <c r="J200" s="231"/>
      <c r="K200" s="231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208</v>
      </c>
      <c r="AU200" s="240" t="s">
        <v>82</v>
      </c>
      <c r="AV200" s="13" t="s">
        <v>80</v>
      </c>
      <c r="AW200" s="13" t="s">
        <v>33</v>
      </c>
      <c r="AX200" s="13" t="s">
        <v>72</v>
      </c>
      <c r="AY200" s="240" t="s">
        <v>130</v>
      </c>
    </row>
    <row r="201" s="13" customFormat="1">
      <c r="A201" s="13"/>
      <c r="B201" s="230"/>
      <c r="C201" s="231"/>
      <c r="D201" s="232" t="s">
        <v>208</v>
      </c>
      <c r="E201" s="233" t="s">
        <v>19</v>
      </c>
      <c r="F201" s="234" t="s">
        <v>294</v>
      </c>
      <c r="G201" s="231"/>
      <c r="H201" s="233" t="s">
        <v>19</v>
      </c>
      <c r="I201" s="235"/>
      <c r="J201" s="231"/>
      <c r="K201" s="231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208</v>
      </c>
      <c r="AU201" s="240" t="s">
        <v>82</v>
      </c>
      <c r="AV201" s="13" t="s">
        <v>80</v>
      </c>
      <c r="AW201" s="13" t="s">
        <v>33</v>
      </c>
      <c r="AX201" s="13" t="s">
        <v>72</v>
      </c>
      <c r="AY201" s="240" t="s">
        <v>130</v>
      </c>
    </row>
    <row r="202" s="14" customFormat="1">
      <c r="A202" s="14"/>
      <c r="B202" s="241"/>
      <c r="C202" s="242"/>
      <c r="D202" s="232" t="s">
        <v>208</v>
      </c>
      <c r="E202" s="243" t="s">
        <v>19</v>
      </c>
      <c r="F202" s="244" t="s">
        <v>709</v>
      </c>
      <c r="G202" s="242"/>
      <c r="H202" s="245">
        <v>13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1" t="s">
        <v>208</v>
      </c>
      <c r="AU202" s="251" t="s">
        <v>82</v>
      </c>
      <c r="AV202" s="14" t="s">
        <v>82</v>
      </c>
      <c r="AW202" s="14" t="s">
        <v>33</v>
      </c>
      <c r="AX202" s="14" t="s">
        <v>72</v>
      </c>
      <c r="AY202" s="251" t="s">
        <v>130</v>
      </c>
    </row>
    <row r="203" s="15" customFormat="1">
      <c r="A203" s="15"/>
      <c r="B203" s="252"/>
      <c r="C203" s="253"/>
      <c r="D203" s="232" t="s">
        <v>208</v>
      </c>
      <c r="E203" s="254" t="s">
        <v>19</v>
      </c>
      <c r="F203" s="255" t="s">
        <v>212</v>
      </c>
      <c r="G203" s="253"/>
      <c r="H203" s="256">
        <v>13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2" t="s">
        <v>208</v>
      </c>
      <c r="AU203" s="262" t="s">
        <v>82</v>
      </c>
      <c r="AV203" s="15" t="s">
        <v>144</v>
      </c>
      <c r="AW203" s="15" t="s">
        <v>33</v>
      </c>
      <c r="AX203" s="15" t="s">
        <v>80</v>
      </c>
      <c r="AY203" s="262" t="s">
        <v>130</v>
      </c>
    </row>
    <row r="204" s="2" customFormat="1" ht="24.15" customHeight="1">
      <c r="A204" s="41"/>
      <c r="B204" s="42"/>
      <c r="C204" s="199" t="s">
        <v>350</v>
      </c>
      <c r="D204" s="199" t="s">
        <v>131</v>
      </c>
      <c r="E204" s="200" t="s">
        <v>326</v>
      </c>
      <c r="F204" s="201" t="s">
        <v>327</v>
      </c>
      <c r="G204" s="202" t="s">
        <v>328</v>
      </c>
      <c r="H204" s="203">
        <v>185.06</v>
      </c>
      <c r="I204" s="204"/>
      <c r="J204" s="205">
        <f>ROUND(I204*H204,2)</f>
        <v>0</v>
      </c>
      <c r="K204" s="201" t="s">
        <v>200</v>
      </c>
      <c r="L204" s="47"/>
      <c r="M204" s="206" t="s">
        <v>19</v>
      </c>
      <c r="N204" s="207" t="s">
        <v>43</v>
      </c>
      <c r="O204" s="87"/>
      <c r="P204" s="208">
        <f>O204*H204</f>
        <v>0</v>
      </c>
      <c r="Q204" s="208">
        <v>0.00059999999999999995</v>
      </c>
      <c r="R204" s="208">
        <f>Q204*H204</f>
        <v>0.111036</v>
      </c>
      <c r="S204" s="208">
        <v>0</v>
      </c>
      <c r="T204" s="209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0" t="s">
        <v>285</v>
      </c>
      <c r="AT204" s="210" t="s">
        <v>131</v>
      </c>
      <c r="AU204" s="210" t="s">
        <v>82</v>
      </c>
      <c r="AY204" s="20" t="s">
        <v>130</v>
      </c>
      <c r="BE204" s="211">
        <f>IF(N204="základní",J204,0)</f>
        <v>0</v>
      </c>
      <c r="BF204" s="211">
        <f>IF(N204="snížená",J204,0)</f>
        <v>0</v>
      </c>
      <c r="BG204" s="211">
        <f>IF(N204="zákl. přenesená",J204,0)</f>
        <v>0</v>
      </c>
      <c r="BH204" s="211">
        <f>IF(N204="sníž. přenesená",J204,0)</f>
        <v>0</v>
      </c>
      <c r="BI204" s="211">
        <f>IF(N204="nulová",J204,0)</f>
        <v>0</v>
      </c>
      <c r="BJ204" s="20" t="s">
        <v>80</v>
      </c>
      <c r="BK204" s="211">
        <f>ROUND(I204*H204,2)</f>
        <v>0</v>
      </c>
      <c r="BL204" s="20" t="s">
        <v>285</v>
      </c>
      <c r="BM204" s="210" t="s">
        <v>1505</v>
      </c>
    </row>
    <row r="205" s="2" customFormat="1">
      <c r="A205" s="41"/>
      <c r="B205" s="42"/>
      <c r="C205" s="43"/>
      <c r="D205" s="225" t="s">
        <v>202</v>
      </c>
      <c r="E205" s="43"/>
      <c r="F205" s="226" t="s">
        <v>330</v>
      </c>
      <c r="G205" s="43"/>
      <c r="H205" s="43"/>
      <c r="I205" s="227"/>
      <c r="J205" s="43"/>
      <c r="K205" s="43"/>
      <c r="L205" s="47"/>
      <c r="M205" s="228"/>
      <c r="N205" s="229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202</v>
      </c>
      <c r="AU205" s="20" t="s">
        <v>82</v>
      </c>
    </row>
    <row r="206" s="13" customFormat="1">
      <c r="A206" s="13"/>
      <c r="B206" s="230"/>
      <c r="C206" s="231"/>
      <c r="D206" s="232" t="s">
        <v>208</v>
      </c>
      <c r="E206" s="233" t="s">
        <v>19</v>
      </c>
      <c r="F206" s="234" t="s">
        <v>294</v>
      </c>
      <c r="G206" s="231"/>
      <c r="H206" s="233" t="s">
        <v>19</v>
      </c>
      <c r="I206" s="235"/>
      <c r="J206" s="231"/>
      <c r="K206" s="231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208</v>
      </c>
      <c r="AU206" s="240" t="s">
        <v>82</v>
      </c>
      <c r="AV206" s="13" t="s">
        <v>80</v>
      </c>
      <c r="AW206" s="13" t="s">
        <v>33</v>
      </c>
      <c r="AX206" s="13" t="s">
        <v>72</v>
      </c>
      <c r="AY206" s="240" t="s">
        <v>130</v>
      </c>
    </row>
    <row r="207" s="14" customFormat="1">
      <c r="A207" s="14"/>
      <c r="B207" s="241"/>
      <c r="C207" s="242"/>
      <c r="D207" s="232" t="s">
        <v>208</v>
      </c>
      <c r="E207" s="243" t="s">
        <v>19</v>
      </c>
      <c r="F207" s="244" t="s">
        <v>1506</v>
      </c>
      <c r="G207" s="242"/>
      <c r="H207" s="245">
        <v>153.90000000000001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1" t="s">
        <v>208</v>
      </c>
      <c r="AU207" s="251" t="s">
        <v>82</v>
      </c>
      <c r="AV207" s="14" t="s">
        <v>82</v>
      </c>
      <c r="AW207" s="14" t="s">
        <v>33</v>
      </c>
      <c r="AX207" s="14" t="s">
        <v>72</v>
      </c>
      <c r="AY207" s="251" t="s">
        <v>130</v>
      </c>
    </row>
    <row r="208" s="14" customFormat="1">
      <c r="A208" s="14"/>
      <c r="B208" s="241"/>
      <c r="C208" s="242"/>
      <c r="D208" s="232" t="s">
        <v>208</v>
      </c>
      <c r="E208" s="243" t="s">
        <v>19</v>
      </c>
      <c r="F208" s="244" t="s">
        <v>1507</v>
      </c>
      <c r="G208" s="242"/>
      <c r="H208" s="245">
        <v>9.6799999999999997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1" t="s">
        <v>208</v>
      </c>
      <c r="AU208" s="251" t="s">
        <v>82</v>
      </c>
      <c r="AV208" s="14" t="s">
        <v>82</v>
      </c>
      <c r="AW208" s="14" t="s">
        <v>33</v>
      </c>
      <c r="AX208" s="14" t="s">
        <v>72</v>
      </c>
      <c r="AY208" s="251" t="s">
        <v>130</v>
      </c>
    </row>
    <row r="209" s="14" customFormat="1">
      <c r="A209" s="14"/>
      <c r="B209" s="241"/>
      <c r="C209" s="242"/>
      <c r="D209" s="232" t="s">
        <v>208</v>
      </c>
      <c r="E209" s="243" t="s">
        <v>19</v>
      </c>
      <c r="F209" s="244" t="s">
        <v>1508</v>
      </c>
      <c r="G209" s="242"/>
      <c r="H209" s="245">
        <v>21.48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1" t="s">
        <v>208</v>
      </c>
      <c r="AU209" s="251" t="s">
        <v>82</v>
      </c>
      <c r="AV209" s="14" t="s">
        <v>82</v>
      </c>
      <c r="AW209" s="14" t="s">
        <v>33</v>
      </c>
      <c r="AX209" s="14" t="s">
        <v>72</v>
      </c>
      <c r="AY209" s="251" t="s">
        <v>130</v>
      </c>
    </row>
    <row r="210" s="15" customFormat="1">
      <c r="A210" s="15"/>
      <c r="B210" s="252"/>
      <c r="C210" s="253"/>
      <c r="D210" s="232" t="s">
        <v>208</v>
      </c>
      <c r="E210" s="254" t="s">
        <v>19</v>
      </c>
      <c r="F210" s="255" t="s">
        <v>212</v>
      </c>
      <c r="G210" s="253"/>
      <c r="H210" s="256">
        <v>185.06</v>
      </c>
      <c r="I210" s="257"/>
      <c r="J210" s="253"/>
      <c r="K210" s="253"/>
      <c r="L210" s="258"/>
      <c r="M210" s="259"/>
      <c r="N210" s="260"/>
      <c r="O210" s="260"/>
      <c r="P210" s="260"/>
      <c r="Q210" s="260"/>
      <c r="R210" s="260"/>
      <c r="S210" s="260"/>
      <c r="T210" s="26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2" t="s">
        <v>208</v>
      </c>
      <c r="AU210" s="262" t="s">
        <v>82</v>
      </c>
      <c r="AV210" s="15" t="s">
        <v>144</v>
      </c>
      <c r="AW210" s="15" t="s">
        <v>33</v>
      </c>
      <c r="AX210" s="15" t="s">
        <v>80</v>
      </c>
      <c r="AY210" s="262" t="s">
        <v>130</v>
      </c>
    </row>
    <row r="211" s="2" customFormat="1" ht="24.15" customHeight="1">
      <c r="A211" s="41"/>
      <c r="B211" s="42"/>
      <c r="C211" s="199" t="s">
        <v>357</v>
      </c>
      <c r="D211" s="199" t="s">
        <v>131</v>
      </c>
      <c r="E211" s="200" t="s">
        <v>335</v>
      </c>
      <c r="F211" s="201" t="s">
        <v>336</v>
      </c>
      <c r="G211" s="202" t="s">
        <v>328</v>
      </c>
      <c r="H211" s="203">
        <v>163.58000000000001</v>
      </c>
      <c r="I211" s="204"/>
      <c r="J211" s="205">
        <f>ROUND(I211*H211,2)</f>
        <v>0</v>
      </c>
      <c r="K211" s="201" t="s">
        <v>200</v>
      </c>
      <c r="L211" s="47"/>
      <c r="M211" s="206" t="s">
        <v>19</v>
      </c>
      <c r="N211" s="207" t="s">
        <v>43</v>
      </c>
      <c r="O211" s="87"/>
      <c r="P211" s="208">
        <f>O211*H211</f>
        <v>0</v>
      </c>
      <c r="Q211" s="208">
        <v>0.00059999999999999995</v>
      </c>
      <c r="R211" s="208">
        <f>Q211*H211</f>
        <v>0.098147999999999999</v>
      </c>
      <c r="S211" s="208">
        <v>0</v>
      </c>
      <c r="T211" s="209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0" t="s">
        <v>285</v>
      </c>
      <c r="AT211" s="210" t="s">
        <v>131</v>
      </c>
      <c r="AU211" s="210" t="s">
        <v>82</v>
      </c>
      <c r="AY211" s="20" t="s">
        <v>130</v>
      </c>
      <c r="BE211" s="211">
        <f>IF(N211="základní",J211,0)</f>
        <v>0</v>
      </c>
      <c r="BF211" s="211">
        <f>IF(N211="snížená",J211,0)</f>
        <v>0</v>
      </c>
      <c r="BG211" s="211">
        <f>IF(N211="zákl. přenesená",J211,0)</f>
        <v>0</v>
      </c>
      <c r="BH211" s="211">
        <f>IF(N211="sníž. přenesená",J211,0)</f>
        <v>0</v>
      </c>
      <c r="BI211" s="211">
        <f>IF(N211="nulová",J211,0)</f>
        <v>0</v>
      </c>
      <c r="BJ211" s="20" t="s">
        <v>80</v>
      </c>
      <c r="BK211" s="211">
        <f>ROUND(I211*H211,2)</f>
        <v>0</v>
      </c>
      <c r="BL211" s="20" t="s">
        <v>285</v>
      </c>
      <c r="BM211" s="210" t="s">
        <v>1509</v>
      </c>
    </row>
    <row r="212" s="2" customFormat="1">
      <c r="A212" s="41"/>
      <c r="B212" s="42"/>
      <c r="C212" s="43"/>
      <c r="D212" s="225" t="s">
        <v>202</v>
      </c>
      <c r="E212" s="43"/>
      <c r="F212" s="226" t="s">
        <v>338</v>
      </c>
      <c r="G212" s="43"/>
      <c r="H212" s="43"/>
      <c r="I212" s="227"/>
      <c r="J212" s="43"/>
      <c r="K212" s="43"/>
      <c r="L212" s="47"/>
      <c r="M212" s="228"/>
      <c r="N212" s="229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202</v>
      </c>
      <c r="AU212" s="20" t="s">
        <v>82</v>
      </c>
    </row>
    <row r="213" s="13" customFormat="1">
      <c r="A213" s="13"/>
      <c r="B213" s="230"/>
      <c r="C213" s="231"/>
      <c r="D213" s="232" t="s">
        <v>208</v>
      </c>
      <c r="E213" s="233" t="s">
        <v>19</v>
      </c>
      <c r="F213" s="234" t="s">
        <v>294</v>
      </c>
      <c r="G213" s="231"/>
      <c r="H213" s="233" t="s">
        <v>19</v>
      </c>
      <c r="I213" s="235"/>
      <c r="J213" s="231"/>
      <c r="K213" s="231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208</v>
      </c>
      <c r="AU213" s="240" t="s">
        <v>82</v>
      </c>
      <c r="AV213" s="13" t="s">
        <v>80</v>
      </c>
      <c r="AW213" s="13" t="s">
        <v>33</v>
      </c>
      <c r="AX213" s="13" t="s">
        <v>72</v>
      </c>
      <c r="AY213" s="240" t="s">
        <v>130</v>
      </c>
    </row>
    <row r="214" s="14" customFormat="1">
      <c r="A214" s="14"/>
      <c r="B214" s="241"/>
      <c r="C214" s="242"/>
      <c r="D214" s="232" t="s">
        <v>208</v>
      </c>
      <c r="E214" s="243" t="s">
        <v>19</v>
      </c>
      <c r="F214" s="244" t="s">
        <v>1506</v>
      </c>
      <c r="G214" s="242"/>
      <c r="H214" s="245">
        <v>153.90000000000001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1" t="s">
        <v>208</v>
      </c>
      <c r="AU214" s="251" t="s">
        <v>82</v>
      </c>
      <c r="AV214" s="14" t="s">
        <v>82</v>
      </c>
      <c r="AW214" s="14" t="s">
        <v>33</v>
      </c>
      <c r="AX214" s="14" t="s">
        <v>72</v>
      </c>
      <c r="AY214" s="251" t="s">
        <v>130</v>
      </c>
    </row>
    <row r="215" s="14" customFormat="1">
      <c r="A215" s="14"/>
      <c r="B215" s="241"/>
      <c r="C215" s="242"/>
      <c r="D215" s="232" t="s">
        <v>208</v>
      </c>
      <c r="E215" s="243" t="s">
        <v>19</v>
      </c>
      <c r="F215" s="244" t="s">
        <v>1507</v>
      </c>
      <c r="G215" s="242"/>
      <c r="H215" s="245">
        <v>9.6799999999999997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1" t="s">
        <v>208</v>
      </c>
      <c r="AU215" s="251" t="s">
        <v>82</v>
      </c>
      <c r="AV215" s="14" t="s">
        <v>82</v>
      </c>
      <c r="AW215" s="14" t="s">
        <v>33</v>
      </c>
      <c r="AX215" s="14" t="s">
        <v>72</v>
      </c>
      <c r="AY215" s="251" t="s">
        <v>130</v>
      </c>
    </row>
    <row r="216" s="15" customFormat="1">
      <c r="A216" s="15"/>
      <c r="B216" s="252"/>
      <c r="C216" s="253"/>
      <c r="D216" s="232" t="s">
        <v>208</v>
      </c>
      <c r="E216" s="254" t="s">
        <v>19</v>
      </c>
      <c r="F216" s="255" t="s">
        <v>212</v>
      </c>
      <c r="G216" s="253"/>
      <c r="H216" s="256">
        <v>163.58000000000001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2" t="s">
        <v>208</v>
      </c>
      <c r="AU216" s="262" t="s">
        <v>82</v>
      </c>
      <c r="AV216" s="15" t="s">
        <v>144</v>
      </c>
      <c r="AW216" s="15" t="s">
        <v>33</v>
      </c>
      <c r="AX216" s="15" t="s">
        <v>80</v>
      </c>
      <c r="AY216" s="262" t="s">
        <v>130</v>
      </c>
    </row>
    <row r="217" s="2" customFormat="1" ht="24.15" customHeight="1">
      <c r="A217" s="41"/>
      <c r="B217" s="42"/>
      <c r="C217" s="199" t="s">
        <v>366</v>
      </c>
      <c r="D217" s="199" t="s">
        <v>131</v>
      </c>
      <c r="E217" s="200" t="s">
        <v>351</v>
      </c>
      <c r="F217" s="201" t="s">
        <v>352</v>
      </c>
      <c r="G217" s="202" t="s">
        <v>199</v>
      </c>
      <c r="H217" s="203">
        <v>44.067</v>
      </c>
      <c r="I217" s="204"/>
      <c r="J217" s="205">
        <f>ROUND(I217*H217,2)</f>
        <v>0</v>
      </c>
      <c r="K217" s="201" t="s">
        <v>200</v>
      </c>
      <c r="L217" s="47"/>
      <c r="M217" s="206" t="s">
        <v>19</v>
      </c>
      <c r="N217" s="207" t="s">
        <v>43</v>
      </c>
      <c r="O217" s="87"/>
      <c r="P217" s="208">
        <f>O217*H217</f>
        <v>0</v>
      </c>
      <c r="Q217" s="208">
        <v>0.010800000000000001</v>
      </c>
      <c r="R217" s="208">
        <f>Q217*H217</f>
        <v>0.4759236</v>
      </c>
      <c r="S217" s="208">
        <v>0</v>
      </c>
      <c r="T217" s="209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0" t="s">
        <v>285</v>
      </c>
      <c r="AT217" s="210" t="s">
        <v>131</v>
      </c>
      <c r="AU217" s="210" t="s">
        <v>82</v>
      </c>
      <c r="AY217" s="20" t="s">
        <v>130</v>
      </c>
      <c r="BE217" s="211">
        <f>IF(N217="základní",J217,0)</f>
        <v>0</v>
      </c>
      <c r="BF217" s="211">
        <f>IF(N217="snížená",J217,0)</f>
        <v>0</v>
      </c>
      <c r="BG217" s="211">
        <f>IF(N217="zákl. přenesená",J217,0)</f>
        <v>0</v>
      </c>
      <c r="BH217" s="211">
        <f>IF(N217="sníž. přenesená",J217,0)</f>
        <v>0</v>
      </c>
      <c r="BI217" s="211">
        <f>IF(N217="nulová",J217,0)</f>
        <v>0</v>
      </c>
      <c r="BJ217" s="20" t="s">
        <v>80</v>
      </c>
      <c r="BK217" s="211">
        <f>ROUND(I217*H217,2)</f>
        <v>0</v>
      </c>
      <c r="BL217" s="20" t="s">
        <v>285</v>
      </c>
      <c r="BM217" s="210" t="s">
        <v>1510</v>
      </c>
    </row>
    <row r="218" s="2" customFormat="1">
      <c r="A218" s="41"/>
      <c r="B218" s="42"/>
      <c r="C218" s="43"/>
      <c r="D218" s="225" t="s">
        <v>202</v>
      </c>
      <c r="E218" s="43"/>
      <c r="F218" s="226" t="s">
        <v>354</v>
      </c>
      <c r="G218" s="43"/>
      <c r="H218" s="43"/>
      <c r="I218" s="227"/>
      <c r="J218" s="43"/>
      <c r="K218" s="43"/>
      <c r="L218" s="47"/>
      <c r="M218" s="228"/>
      <c r="N218" s="229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202</v>
      </c>
      <c r="AU218" s="20" t="s">
        <v>82</v>
      </c>
    </row>
    <row r="219" s="13" customFormat="1">
      <c r="A219" s="13"/>
      <c r="B219" s="230"/>
      <c r="C219" s="231"/>
      <c r="D219" s="232" t="s">
        <v>208</v>
      </c>
      <c r="E219" s="233" t="s">
        <v>19</v>
      </c>
      <c r="F219" s="234" t="s">
        <v>294</v>
      </c>
      <c r="G219" s="231"/>
      <c r="H219" s="233" t="s">
        <v>19</v>
      </c>
      <c r="I219" s="235"/>
      <c r="J219" s="231"/>
      <c r="K219" s="231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208</v>
      </c>
      <c r="AU219" s="240" t="s">
        <v>82</v>
      </c>
      <c r="AV219" s="13" t="s">
        <v>80</v>
      </c>
      <c r="AW219" s="13" t="s">
        <v>33</v>
      </c>
      <c r="AX219" s="13" t="s">
        <v>72</v>
      </c>
      <c r="AY219" s="240" t="s">
        <v>130</v>
      </c>
    </row>
    <row r="220" s="14" customFormat="1">
      <c r="A220" s="14"/>
      <c r="B220" s="241"/>
      <c r="C220" s="242"/>
      <c r="D220" s="232" t="s">
        <v>208</v>
      </c>
      <c r="E220" s="243" t="s">
        <v>19</v>
      </c>
      <c r="F220" s="244" t="s">
        <v>1511</v>
      </c>
      <c r="G220" s="242"/>
      <c r="H220" s="245">
        <v>20.007000000000001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1" t="s">
        <v>208</v>
      </c>
      <c r="AU220" s="251" t="s">
        <v>82</v>
      </c>
      <c r="AV220" s="14" t="s">
        <v>82</v>
      </c>
      <c r="AW220" s="14" t="s">
        <v>33</v>
      </c>
      <c r="AX220" s="14" t="s">
        <v>72</v>
      </c>
      <c r="AY220" s="251" t="s">
        <v>130</v>
      </c>
    </row>
    <row r="221" s="14" customFormat="1">
      <c r="A221" s="14"/>
      <c r="B221" s="241"/>
      <c r="C221" s="242"/>
      <c r="D221" s="232" t="s">
        <v>208</v>
      </c>
      <c r="E221" s="243" t="s">
        <v>19</v>
      </c>
      <c r="F221" s="244" t="s">
        <v>1512</v>
      </c>
      <c r="G221" s="242"/>
      <c r="H221" s="245">
        <v>24.059999999999999</v>
      </c>
      <c r="I221" s="246"/>
      <c r="J221" s="242"/>
      <c r="K221" s="242"/>
      <c r="L221" s="247"/>
      <c r="M221" s="248"/>
      <c r="N221" s="249"/>
      <c r="O221" s="249"/>
      <c r="P221" s="249"/>
      <c r="Q221" s="249"/>
      <c r="R221" s="249"/>
      <c r="S221" s="249"/>
      <c r="T221" s="25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1" t="s">
        <v>208</v>
      </c>
      <c r="AU221" s="251" t="s">
        <v>82</v>
      </c>
      <c r="AV221" s="14" t="s">
        <v>82</v>
      </c>
      <c r="AW221" s="14" t="s">
        <v>33</v>
      </c>
      <c r="AX221" s="14" t="s">
        <v>72</v>
      </c>
      <c r="AY221" s="251" t="s">
        <v>130</v>
      </c>
    </row>
    <row r="222" s="15" customFormat="1">
      <c r="A222" s="15"/>
      <c r="B222" s="252"/>
      <c r="C222" s="253"/>
      <c r="D222" s="232" t="s">
        <v>208</v>
      </c>
      <c r="E222" s="254" t="s">
        <v>19</v>
      </c>
      <c r="F222" s="255" t="s">
        <v>212</v>
      </c>
      <c r="G222" s="253"/>
      <c r="H222" s="256">
        <v>44.067</v>
      </c>
      <c r="I222" s="257"/>
      <c r="J222" s="253"/>
      <c r="K222" s="253"/>
      <c r="L222" s="258"/>
      <c r="M222" s="259"/>
      <c r="N222" s="260"/>
      <c r="O222" s="260"/>
      <c r="P222" s="260"/>
      <c r="Q222" s="260"/>
      <c r="R222" s="260"/>
      <c r="S222" s="260"/>
      <c r="T222" s="261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2" t="s">
        <v>208</v>
      </c>
      <c r="AU222" s="262" t="s">
        <v>82</v>
      </c>
      <c r="AV222" s="15" t="s">
        <v>144</v>
      </c>
      <c r="AW222" s="15" t="s">
        <v>33</v>
      </c>
      <c r="AX222" s="15" t="s">
        <v>80</v>
      </c>
      <c r="AY222" s="262" t="s">
        <v>130</v>
      </c>
    </row>
    <row r="223" s="2" customFormat="1" ht="37.8" customHeight="1">
      <c r="A223" s="41"/>
      <c r="B223" s="42"/>
      <c r="C223" s="199" t="s">
        <v>373</v>
      </c>
      <c r="D223" s="199" t="s">
        <v>131</v>
      </c>
      <c r="E223" s="200" t="s">
        <v>358</v>
      </c>
      <c r="F223" s="201" t="s">
        <v>359</v>
      </c>
      <c r="G223" s="202" t="s">
        <v>199</v>
      </c>
      <c r="H223" s="203">
        <v>403.64999999999998</v>
      </c>
      <c r="I223" s="204"/>
      <c r="J223" s="205">
        <f>ROUND(I223*H223,2)</f>
        <v>0</v>
      </c>
      <c r="K223" s="201" t="s">
        <v>200</v>
      </c>
      <c r="L223" s="47"/>
      <c r="M223" s="206" t="s">
        <v>19</v>
      </c>
      <c r="N223" s="207" t="s">
        <v>43</v>
      </c>
      <c r="O223" s="87"/>
      <c r="P223" s="208">
        <f>O223*H223</f>
        <v>0</v>
      </c>
      <c r="Q223" s="208">
        <v>5.0000000000000002E-05</v>
      </c>
      <c r="R223" s="208">
        <f>Q223*H223</f>
        <v>0.020182499999999999</v>
      </c>
      <c r="S223" s="208">
        <v>0</v>
      </c>
      <c r="T223" s="209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0" t="s">
        <v>285</v>
      </c>
      <c r="AT223" s="210" t="s">
        <v>131</v>
      </c>
      <c r="AU223" s="210" t="s">
        <v>82</v>
      </c>
      <c r="AY223" s="20" t="s">
        <v>130</v>
      </c>
      <c r="BE223" s="211">
        <f>IF(N223="základní",J223,0)</f>
        <v>0</v>
      </c>
      <c r="BF223" s="211">
        <f>IF(N223="snížená",J223,0)</f>
        <v>0</v>
      </c>
      <c r="BG223" s="211">
        <f>IF(N223="zákl. přenesená",J223,0)</f>
        <v>0</v>
      </c>
      <c r="BH223" s="211">
        <f>IF(N223="sníž. přenesená",J223,0)</f>
        <v>0</v>
      </c>
      <c r="BI223" s="211">
        <f>IF(N223="nulová",J223,0)</f>
        <v>0</v>
      </c>
      <c r="BJ223" s="20" t="s">
        <v>80</v>
      </c>
      <c r="BK223" s="211">
        <f>ROUND(I223*H223,2)</f>
        <v>0</v>
      </c>
      <c r="BL223" s="20" t="s">
        <v>285</v>
      </c>
      <c r="BM223" s="210" t="s">
        <v>1513</v>
      </c>
    </row>
    <row r="224" s="2" customFormat="1">
      <c r="A224" s="41"/>
      <c r="B224" s="42"/>
      <c r="C224" s="43"/>
      <c r="D224" s="225" t="s">
        <v>202</v>
      </c>
      <c r="E224" s="43"/>
      <c r="F224" s="226" t="s">
        <v>361</v>
      </c>
      <c r="G224" s="43"/>
      <c r="H224" s="43"/>
      <c r="I224" s="227"/>
      <c r="J224" s="43"/>
      <c r="K224" s="43"/>
      <c r="L224" s="47"/>
      <c r="M224" s="228"/>
      <c r="N224" s="229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202</v>
      </c>
      <c r="AU224" s="20" t="s">
        <v>82</v>
      </c>
    </row>
    <row r="225" s="13" customFormat="1">
      <c r="A225" s="13"/>
      <c r="B225" s="230"/>
      <c r="C225" s="231"/>
      <c r="D225" s="232" t="s">
        <v>208</v>
      </c>
      <c r="E225" s="233" t="s">
        <v>19</v>
      </c>
      <c r="F225" s="234" t="s">
        <v>362</v>
      </c>
      <c r="G225" s="231"/>
      <c r="H225" s="233" t="s">
        <v>19</v>
      </c>
      <c r="I225" s="235"/>
      <c r="J225" s="231"/>
      <c r="K225" s="231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208</v>
      </c>
      <c r="AU225" s="240" t="s">
        <v>82</v>
      </c>
      <c r="AV225" s="13" t="s">
        <v>80</v>
      </c>
      <c r="AW225" s="13" t="s">
        <v>33</v>
      </c>
      <c r="AX225" s="13" t="s">
        <v>72</v>
      </c>
      <c r="AY225" s="240" t="s">
        <v>130</v>
      </c>
    </row>
    <row r="226" s="14" customFormat="1">
      <c r="A226" s="14"/>
      <c r="B226" s="241"/>
      <c r="C226" s="242"/>
      <c r="D226" s="232" t="s">
        <v>208</v>
      </c>
      <c r="E226" s="243" t="s">
        <v>19</v>
      </c>
      <c r="F226" s="244" t="s">
        <v>1514</v>
      </c>
      <c r="G226" s="242"/>
      <c r="H226" s="245">
        <v>403.64999999999998</v>
      </c>
      <c r="I226" s="246"/>
      <c r="J226" s="242"/>
      <c r="K226" s="242"/>
      <c r="L226" s="247"/>
      <c r="M226" s="248"/>
      <c r="N226" s="249"/>
      <c r="O226" s="249"/>
      <c r="P226" s="249"/>
      <c r="Q226" s="249"/>
      <c r="R226" s="249"/>
      <c r="S226" s="249"/>
      <c r="T226" s="25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1" t="s">
        <v>208</v>
      </c>
      <c r="AU226" s="251" t="s">
        <v>82</v>
      </c>
      <c r="AV226" s="14" t="s">
        <v>82</v>
      </c>
      <c r="AW226" s="14" t="s">
        <v>33</v>
      </c>
      <c r="AX226" s="14" t="s">
        <v>72</v>
      </c>
      <c r="AY226" s="251" t="s">
        <v>130</v>
      </c>
    </row>
    <row r="227" s="15" customFormat="1">
      <c r="A227" s="15"/>
      <c r="B227" s="252"/>
      <c r="C227" s="253"/>
      <c r="D227" s="232" t="s">
        <v>208</v>
      </c>
      <c r="E227" s="254" t="s">
        <v>19</v>
      </c>
      <c r="F227" s="255" t="s">
        <v>212</v>
      </c>
      <c r="G227" s="253"/>
      <c r="H227" s="256">
        <v>403.64999999999998</v>
      </c>
      <c r="I227" s="257"/>
      <c r="J227" s="253"/>
      <c r="K227" s="253"/>
      <c r="L227" s="258"/>
      <c r="M227" s="259"/>
      <c r="N227" s="260"/>
      <c r="O227" s="260"/>
      <c r="P227" s="260"/>
      <c r="Q227" s="260"/>
      <c r="R227" s="260"/>
      <c r="S227" s="260"/>
      <c r="T227" s="26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2" t="s">
        <v>208</v>
      </c>
      <c r="AU227" s="262" t="s">
        <v>82</v>
      </c>
      <c r="AV227" s="15" t="s">
        <v>144</v>
      </c>
      <c r="AW227" s="15" t="s">
        <v>33</v>
      </c>
      <c r="AX227" s="15" t="s">
        <v>80</v>
      </c>
      <c r="AY227" s="262" t="s">
        <v>130</v>
      </c>
    </row>
    <row r="228" s="2" customFormat="1" ht="37.8" customHeight="1">
      <c r="A228" s="41"/>
      <c r="B228" s="42"/>
      <c r="C228" s="199" t="s">
        <v>380</v>
      </c>
      <c r="D228" s="199" t="s">
        <v>131</v>
      </c>
      <c r="E228" s="200" t="s">
        <v>367</v>
      </c>
      <c r="F228" s="201" t="s">
        <v>368</v>
      </c>
      <c r="G228" s="202" t="s">
        <v>199</v>
      </c>
      <c r="H228" s="203">
        <v>215.273</v>
      </c>
      <c r="I228" s="204"/>
      <c r="J228" s="205">
        <f>ROUND(I228*H228,2)</f>
        <v>0</v>
      </c>
      <c r="K228" s="201" t="s">
        <v>200</v>
      </c>
      <c r="L228" s="47"/>
      <c r="M228" s="206" t="s">
        <v>19</v>
      </c>
      <c r="N228" s="207" t="s">
        <v>43</v>
      </c>
      <c r="O228" s="87"/>
      <c r="P228" s="208">
        <f>O228*H228</f>
        <v>0</v>
      </c>
      <c r="Q228" s="208">
        <v>0.00010000000000000001</v>
      </c>
      <c r="R228" s="208">
        <f>Q228*H228</f>
        <v>0.021527299999999999</v>
      </c>
      <c r="S228" s="208">
        <v>0</v>
      </c>
      <c r="T228" s="209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0" t="s">
        <v>285</v>
      </c>
      <c r="AT228" s="210" t="s">
        <v>131</v>
      </c>
      <c r="AU228" s="210" t="s">
        <v>82</v>
      </c>
      <c r="AY228" s="20" t="s">
        <v>130</v>
      </c>
      <c r="BE228" s="211">
        <f>IF(N228="základní",J228,0)</f>
        <v>0</v>
      </c>
      <c r="BF228" s="211">
        <f>IF(N228="snížená",J228,0)</f>
        <v>0</v>
      </c>
      <c r="BG228" s="211">
        <f>IF(N228="zákl. přenesená",J228,0)</f>
        <v>0</v>
      </c>
      <c r="BH228" s="211">
        <f>IF(N228="sníž. přenesená",J228,0)</f>
        <v>0</v>
      </c>
      <c r="BI228" s="211">
        <f>IF(N228="nulová",J228,0)</f>
        <v>0</v>
      </c>
      <c r="BJ228" s="20" t="s">
        <v>80</v>
      </c>
      <c r="BK228" s="211">
        <f>ROUND(I228*H228,2)</f>
        <v>0</v>
      </c>
      <c r="BL228" s="20" t="s">
        <v>285</v>
      </c>
      <c r="BM228" s="210" t="s">
        <v>1515</v>
      </c>
    </row>
    <row r="229" s="2" customFormat="1">
      <c r="A229" s="41"/>
      <c r="B229" s="42"/>
      <c r="C229" s="43"/>
      <c r="D229" s="225" t="s">
        <v>202</v>
      </c>
      <c r="E229" s="43"/>
      <c r="F229" s="226" t="s">
        <v>370</v>
      </c>
      <c r="G229" s="43"/>
      <c r="H229" s="43"/>
      <c r="I229" s="227"/>
      <c r="J229" s="43"/>
      <c r="K229" s="43"/>
      <c r="L229" s="47"/>
      <c r="M229" s="228"/>
      <c r="N229" s="229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202</v>
      </c>
      <c r="AU229" s="20" t="s">
        <v>82</v>
      </c>
    </row>
    <row r="230" s="13" customFormat="1">
      <c r="A230" s="13"/>
      <c r="B230" s="230"/>
      <c r="C230" s="231"/>
      <c r="D230" s="232" t="s">
        <v>208</v>
      </c>
      <c r="E230" s="233" t="s">
        <v>19</v>
      </c>
      <c r="F230" s="234" t="s">
        <v>362</v>
      </c>
      <c r="G230" s="231"/>
      <c r="H230" s="233" t="s">
        <v>19</v>
      </c>
      <c r="I230" s="235"/>
      <c r="J230" s="231"/>
      <c r="K230" s="231"/>
      <c r="L230" s="236"/>
      <c r="M230" s="237"/>
      <c r="N230" s="238"/>
      <c r="O230" s="238"/>
      <c r="P230" s="238"/>
      <c r="Q230" s="238"/>
      <c r="R230" s="238"/>
      <c r="S230" s="238"/>
      <c r="T230" s="23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208</v>
      </c>
      <c r="AU230" s="240" t="s">
        <v>82</v>
      </c>
      <c r="AV230" s="13" t="s">
        <v>80</v>
      </c>
      <c r="AW230" s="13" t="s">
        <v>33</v>
      </c>
      <c r="AX230" s="13" t="s">
        <v>72</v>
      </c>
      <c r="AY230" s="240" t="s">
        <v>130</v>
      </c>
    </row>
    <row r="231" s="14" customFormat="1">
      <c r="A231" s="14"/>
      <c r="B231" s="241"/>
      <c r="C231" s="242"/>
      <c r="D231" s="232" t="s">
        <v>208</v>
      </c>
      <c r="E231" s="243" t="s">
        <v>19</v>
      </c>
      <c r="F231" s="244" t="s">
        <v>1516</v>
      </c>
      <c r="G231" s="242"/>
      <c r="H231" s="245">
        <v>218.185</v>
      </c>
      <c r="I231" s="246"/>
      <c r="J231" s="242"/>
      <c r="K231" s="242"/>
      <c r="L231" s="247"/>
      <c r="M231" s="248"/>
      <c r="N231" s="249"/>
      <c r="O231" s="249"/>
      <c r="P231" s="249"/>
      <c r="Q231" s="249"/>
      <c r="R231" s="249"/>
      <c r="S231" s="249"/>
      <c r="T231" s="25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1" t="s">
        <v>208</v>
      </c>
      <c r="AU231" s="251" t="s">
        <v>82</v>
      </c>
      <c r="AV231" s="14" t="s">
        <v>82</v>
      </c>
      <c r="AW231" s="14" t="s">
        <v>33</v>
      </c>
      <c r="AX231" s="14" t="s">
        <v>72</v>
      </c>
      <c r="AY231" s="251" t="s">
        <v>130</v>
      </c>
    </row>
    <row r="232" s="14" customFormat="1">
      <c r="A232" s="14"/>
      <c r="B232" s="241"/>
      <c r="C232" s="242"/>
      <c r="D232" s="232" t="s">
        <v>208</v>
      </c>
      <c r="E232" s="243" t="s">
        <v>19</v>
      </c>
      <c r="F232" s="244" t="s">
        <v>1517</v>
      </c>
      <c r="G232" s="242"/>
      <c r="H232" s="245">
        <v>-2.9119999999999999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1" t="s">
        <v>208</v>
      </c>
      <c r="AU232" s="251" t="s">
        <v>82</v>
      </c>
      <c r="AV232" s="14" t="s">
        <v>82</v>
      </c>
      <c r="AW232" s="14" t="s">
        <v>33</v>
      </c>
      <c r="AX232" s="14" t="s">
        <v>72</v>
      </c>
      <c r="AY232" s="251" t="s">
        <v>130</v>
      </c>
    </row>
    <row r="233" s="15" customFormat="1">
      <c r="A233" s="15"/>
      <c r="B233" s="252"/>
      <c r="C233" s="253"/>
      <c r="D233" s="232" t="s">
        <v>208</v>
      </c>
      <c r="E233" s="254" t="s">
        <v>19</v>
      </c>
      <c r="F233" s="255" t="s">
        <v>212</v>
      </c>
      <c r="G233" s="253"/>
      <c r="H233" s="256">
        <v>215.273</v>
      </c>
      <c r="I233" s="257"/>
      <c r="J233" s="253"/>
      <c r="K233" s="253"/>
      <c r="L233" s="258"/>
      <c r="M233" s="259"/>
      <c r="N233" s="260"/>
      <c r="O233" s="260"/>
      <c r="P233" s="260"/>
      <c r="Q233" s="260"/>
      <c r="R233" s="260"/>
      <c r="S233" s="260"/>
      <c r="T233" s="26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2" t="s">
        <v>208</v>
      </c>
      <c r="AU233" s="262" t="s">
        <v>82</v>
      </c>
      <c r="AV233" s="15" t="s">
        <v>144</v>
      </c>
      <c r="AW233" s="15" t="s">
        <v>33</v>
      </c>
      <c r="AX233" s="15" t="s">
        <v>80</v>
      </c>
      <c r="AY233" s="262" t="s">
        <v>130</v>
      </c>
    </row>
    <row r="234" s="2" customFormat="1" ht="37.8" customHeight="1">
      <c r="A234" s="41"/>
      <c r="B234" s="42"/>
      <c r="C234" s="199" t="s">
        <v>389</v>
      </c>
      <c r="D234" s="199" t="s">
        <v>131</v>
      </c>
      <c r="E234" s="200" t="s">
        <v>374</v>
      </c>
      <c r="F234" s="201" t="s">
        <v>375</v>
      </c>
      <c r="G234" s="202" t="s">
        <v>199</v>
      </c>
      <c r="H234" s="203">
        <v>89.260000000000005</v>
      </c>
      <c r="I234" s="204"/>
      <c r="J234" s="205">
        <f>ROUND(I234*H234,2)</f>
        <v>0</v>
      </c>
      <c r="K234" s="201" t="s">
        <v>200</v>
      </c>
      <c r="L234" s="47"/>
      <c r="M234" s="206" t="s">
        <v>19</v>
      </c>
      <c r="N234" s="207" t="s">
        <v>43</v>
      </c>
      <c r="O234" s="87"/>
      <c r="P234" s="208">
        <f>O234*H234</f>
        <v>0</v>
      </c>
      <c r="Q234" s="208">
        <v>0.00014999999999999999</v>
      </c>
      <c r="R234" s="208">
        <f>Q234*H234</f>
        <v>0.013389</v>
      </c>
      <c r="S234" s="208">
        <v>0</v>
      </c>
      <c r="T234" s="209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0" t="s">
        <v>285</v>
      </c>
      <c r="AT234" s="210" t="s">
        <v>131</v>
      </c>
      <c r="AU234" s="210" t="s">
        <v>82</v>
      </c>
      <c r="AY234" s="20" t="s">
        <v>130</v>
      </c>
      <c r="BE234" s="211">
        <f>IF(N234="základní",J234,0)</f>
        <v>0</v>
      </c>
      <c r="BF234" s="211">
        <f>IF(N234="snížená",J234,0)</f>
        <v>0</v>
      </c>
      <c r="BG234" s="211">
        <f>IF(N234="zákl. přenesená",J234,0)</f>
        <v>0</v>
      </c>
      <c r="BH234" s="211">
        <f>IF(N234="sníž. přenesená",J234,0)</f>
        <v>0</v>
      </c>
      <c r="BI234" s="211">
        <f>IF(N234="nulová",J234,0)</f>
        <v>0</v>
      </c>
      <c r="BJ234" s="20" t="s">
        <v>80</v>
      </c>
      <c r="BK234" s="211">
        <f>ROUND(I234*H234,2)</f>
        <v>0</v>
      </c>
      <c r="BL234" s="20" t="s">
        <v>285</v>
      </c>
      <c r="BM234" s="210" t="s">
        <v>1518</v>
      </c>
    </row>
    <row r="235" s="2" customFormat="1">
      <c r="A235" s="41"/>
      <c r="B235" s="42"/>
      <c r="C235" s="43"/>
      <c r="D235" s="225" t="s">
        <v>202</v>
      </c>
      <c r="E235" s="43"/>
      <c r="F235" s="226" t="s">
        <v>377</v>
      </c>
      <c r="G235" s="43"/>
      <c r="H235" s="43"/>
      <c r="I235" s="227"/>
      <c r="J235" s="43"/>
      <c r="K235" s="43"/>
      <c r="L235" s="47"/>
      <c r="M235" s="228"/>
      <c r="N235" s="229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202</v>
      </c>
      <c r="AU235" s="20" t="s">
        <v>82</v>
      </c>
    </row>
    <row r="236" s="13" customFormat="1">
      <c r="A236" s="13"/>
      <c r="B236" s="230"/>
      <c r="C236" s="231"/>
      <c r="D236" s="232" t="s">
        <v>208</v>
      </c>
      <c r="E236" s="233" t="s">
        <v>19</v>
      </c>
      <c r="F236" s="234" t="s">
        <v>362</v>
      </c>
      <c r="G236" s="231"/>
      <c r="H236" s="233" t="s">
        <v>19</v>
      </c>
      <c r="I236" s="235"/>
      <c r="J236" s="231"/>
      <c r="K236" s="231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208</v>
      </c>
      <c r="AU236" s="240" t="s">
        <v>82</v>
      </c>
      <c r="AV236" s="13" t="s">
        <v>80</v>
      </c>
      <c r="AW236" s="13" t="s">
        <v>33</v>
      </c>
      <c r="AX236" s="13" t="s">
        <v>72</v>
      </c>
      <c r="AY236" s="240" t="s">
        <v>130</v>
      </c>
    </row>
    <row r="237" s="14" customFormat="1">
      <c r="A237" s="14"/>
      <c r="B237" s="241"/>
      <c r="C237" s="242"/>
      <c r="D237" s="232" t="s">
        <v>208</v>
      </c>
      <c r="E237" s="243" t="s">
        <v>19</v>
      </c>
      <c r="F237" s="244" t="s">
        <v>1519</v>
      </c>
      <c r="G237" s="242"/>
      <c r="H237" s="245">
        <v>89.260000000000005</v>
      </c>
      <c r="I237" s="246"/>
      <c r="J237" s="242"/>
      <c r="K237" s="242"/>
      <c r="L237" s="247"/>
      <c r="M237" s="248"/>
      <c r="N237" s="249"/>
      <c r="O237" s="249"/>
      <c r="P237" s="249"/>
      <c r="Q237" s="249"/>
      <c r="R237" s="249"/>
      <c r="S237" s="249"/>
      <c r="T237" s="25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1" t="s">
        <v>208</v>
      </c>
      <c r="AU237" s="251" t="s">
        <v>82</v>
      </c>
      <c r="AV237" s="14" t="s">
        <v>82</v>
      </c>
      <c r="AW237" s="14" t="s">
        <v>33</v>
      </c>
      <c r="AX237" s="14" t="s">
        <v>72</v>
      </c>
      <c r="AY237" s="251" t="s">
        <v>130</v>
      </c>
    </row>
    <row r="238" s="15" customFormat="1">
      <c r="A238" s="15"/>
      <c r="B238" s="252"/>
      <c r="C238" s="253"/>
      <c r="D238" s="232" t="s">
        <v>208</v>
      </c>
      <c r="E238" s="254" t="s">
        <v>19</v>
      </c>
      <c r="F238" s="255" t="s">
        <v>212</v>
      </c>
      <c r="G238" s="253"/>
      <c r="H238" s="256">
        <v>89.260000000000005</v>
      </c>
      <c r="I238" s="257"/>
      <c r="J238" s="253"/>
      <c r="K238" s="253"/>
      <c r="L238" s="258"/>
      <c r="M238" s="259"/>
      <c r="N238" s="260"/>
      <c r="O238" s="260"/>
      <c r="P238" s="260"/>
      <c r="Q238" s="260"/>
      <c r="R238" s="260"/>
      <c r="S238" s="260"/>
      <c r="T238" s="26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2" t="s">
        <v>208</v>
      </c>
      <c r="AU238" s="262" t="s">
        <v>82</v>
      </c>
      <c r="AV238" s="15" t="s">
        <v>144</v>
      </c>
      <c r="AW238" s="15" t="s">
        <v>33</v>
      </c>
      <c r="AX238" s="15" t="s">
        <v>80</v>
      </c>
      <c r="AY238" s="262" t="s">
        <v>130</v>
      </c>
    </row>
    <row r="239" s="2" customFormat="1" ht="21.75" customHeight="1">
      <c r="A239" s="41"/>
      <c r="B239" s="42"/>
      <c r="C239" s="263" t="s">
        <v>395</v>
      </c>
      <c r="D239" s="263" t="s">
        <v>213</v>
      </c>
      <c r="E239" s="264" t="s">
        <v>381</v>
      </c>
      <c r="F239" s="265" t="s">
        <v>382</v>
      </c>
      <c r="G239" s="266" t="s">
        <v>199</v>
      </c>
      <c r="H239" s="267">
        <v>1065.2950000000001</v>
      </c>
      <c r="I239" s="268"/>
      <c r="J239" s="269">
        <f>ROUND(I239*H239,2)</f>
        <v>0</v>
      </c>
      <c r="K239" s="265" t="s">
        <v>200</v>
      </c>
      <c r="L239" s="270"/>
      <c r="M239" s="271" t="s">
        <v>19</v>
      </c>
      <c r="N239" s="272" t="s">
        <v>43</v>
      </c>
      <c r="O239" s="87"/>
      <c r="P239" s="208">
        <f>O239*H239</f>
        <v>0</v>
      </c>
      <c r="Q239" s="208">
        <v>0.0022000000000000001</v>
      </c>
      <c r="R239" s="208">
        <f>Q239*H239</f>
        <v>2.3436490000000001</v>
      </c>
      <c r="S239" s="208">
        <v>0</v>
      </c>
      <c r="T239" s="209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0" t="s">
        <v>306</v>
      </c>
      <c r="AT239" s="210" t="s">
        <v>213</v>
      </c>
      <c r="AU239" s="210" t="s">
        <v>82</v>
      </c>
      <c r="AY239" s="20" t="s">
        <v>130</v>
      </c>
      <c r="BE239" s="211">
        <f>IF(N239="základní",J239,0)</f>
        <v>0</v>
      </c>
      <c r="BF239" s="211">
        <f>IF(N239="snížená",J239,0)</f>
        <v>0</v>
      </c>
      <c r="BG239" s="211">
        <f>IF(N239="zákl. přenesená",J239,0)</f>
        <v>0</v>
      </c>
      <c r="BH239" s="211">
        <f>IF(N239="sníž. přenesená",J239,0)</f>
        <v>0</v>
      </c>
      <c r="BI239" s="211">
        <f>IF(N239="nulová",J239,0)</f>
        <v>0</v>
      </c>
      <c r="BJ239" s="20" t="s">
        <v>80</v>
      </c>
      <c r="BK239" s="211">
        <f>ROUND(I239*H239,2)</f>
        <v>0</v>
      </c>
      <c r="BL239" s="20" t="s">
        <v>285</v>
      </c>
      <c r="BM239" s="210" t="s">
        <v>1520</v>
      </c>
    </row>
    <row r="240" s="13" customFormat="1">
      <c r="A240" s="13"/>
      <c r="B240" s="230"/>
      <c r="C240" s="231"/>
      <c r="D240" s="232" t="s">
        <v>208</v>
      </c>
      <c r="E240" s="233" t="s">
        <v>19</v>
      </c>
      <c r="F240" s="234" t="s">
        <v>217</v>
      </c>
      <c r="G240" s="231"/>
      <c r="H240" s="233" t="s">
        <v>19</v>
      </c>
      <c r="I240" s="235"/>
      <c r="J240" s="231"/>
      <c r="K240" s="231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208</v>
      </c>
      <c r="AU240" s="240" t="s">
        <v>82</v>
      </c>
      <c r="AV240" s="13" t="s">
        <v>80</v>
      </c>
      <c r="AW240" s="13" t="s">
        <v>33</v>
      </c>
      <c r="AX240" s="13" t="s">
        <v>72</v>
      </c>
      <c r="AY240" s="240" t="s">
        <v>130</v>
      </c>
    </row>
    <row r="241" s="14" customFormat="1">
      <c r="A241" s="14"/>
      <c r="B241" s="241"/>
      <c r="C241" s="242"/>
      <c r="D241" s="232" t="s">
        <v>208</v>
      </c>
      <c r="E241" s="243" t="s">
        <v>19</v>
      </c>
      <c r="F241" s="244" t="s">
        <v>1521</v>
      </c>
      <c r="G241" s="242"/>
      <c r="H241" s="245">
        <v>708.18299999999999</v>
      </c>
      <c r="I241" s="246"/>
      <c r="J241" s="242"/>
      <c r="K241" s="242"/>
      <c r="L241" s="247"/>
      <c r="M241" s="248"/>
      <c r="N241" s="249"/>
      <c r="O241" s="249"/>
      <c r="P241" s="249"/>
      <c r="Q241" s="249"/>
      <c r="R241" s="249"/>
      <c r="S241" s="249"/>
      <c r="T241" s="25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1" t="s">
        <v>208</v>
      </c>
      <c r="AU241" s="251" t="s">
        <v>82</v>
      </c>
      <c r="AV241" s="14" t="s">
        <v>82</v>
      </c>
      <c r="AW241" s="14" t="s">
        <v>33</v>
      </c>
      <c r="AX241" s="14" t="s">
        <v>72</v>
      </c>
      <c r="AY241" s="251" t="s">
        <v>130</v>
      </c>
    </row>
    <row r="242" s="14" customFormat="1">
      <c r="A242" s="14"/>
      <c r="B242" s="241"/>
      <c r="C242" s="242"/>
      <c r="D242" s="232" t="s">
        <v>208</v>
      </c>
      <c r="E242" s="243" t="s">
        <v>19</v>
      </c>
      <c r="F242" s="244" t="s">
        <v>1522</v>
      </c>
      <c r="G242" s="242"/>
      <c r="H242" s="245">
        <v>205.84100000000001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1" t="s">
        <v>208</v>
      </c>
      <c r="AU242" s="251" t="s">
        <v>82</v>
      </c>
      <c r="AV242" s="14" t="s">
        <v>82</v>
      </c>
      <c r="AW242" s="14" t="s">
        <v>33</v>
      </c>
      <c r="AX242" s="14" t="s">
        <v>72</v>
      </c>
      <c r="AY242" s="251" t="s">
        <v>130</v>
      </c>
    </row>
    <row r="243" s="15" customFormat="1">
      <c r="A243" s="15"/>
      <c r="B243" s="252"/>
      <c r="C243" s="253"/>
      <c r="D243" s="232" t="s">
        <v>208</v>
      </c>
      <c r="E243" s="254" t="s">
        <v>19</v>
      </c>
      <c r="F243" s="255" t="s">
        <v>212</v>
      </c>
      <c r="G243" s="253"/>
      <c r="H243" s="256">
        <v>914.024</v>
      </c>
      <c r="I243" s="257"/>
      <c r="J243" s="253"/>
      <c r="K243" s="253"/>
      <c r="L243" s="258"/>
      <c r="M243" s="259"/>
      <c r="N243" s="260"/>
      <c r="O243" s="260"/>
      <c r="P243" s="260"/>
      <c r="Q243" s="260"/>
      <c r="R243" s="260"/>
      <c r="S243" s="260"/>
      <c r="T243" s="26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2" t="s">
        <v>208</v>
      </c>
      <c r="AU243" s="262" t="s">
        <v>82</v>
      </c>
      <c r="AV243" s="15" t="s">
        <v>144</v>
      </c>
      <c r="AW243" s="15" t="s">
        <v>33</v>
      </c>
      <c r="AX243" s="15" t="s">
        <v>80</v>
      </c>
      <c r="AY243" s="262" t="s">
        <v>130</v>
      </c>
    </row>
    <row r="244" s="14" customFormat="1">
      <c r="A244" s="14"/>
      <c r="B244" s="241"/>
      <c r="C244" s="242"/>
      <c r="D244" s="232" t="s">
        <v>208</v>
      </c>
      <c r="E244" s="242"/>
      <c r="F244" s="244" t="s">
        <v>1523</v>
      </c>
      <c r="G244" s="242"/>
      <c r="H244" s="245">
        <v>1065.2950000000001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1" t="s">
        <v>208</v>
      </c>
      <c r="AU244" s="251" t="s">
        <v>82</v>
      </c>
      <c r="AV244" s="14" t="s">
        <v>82</v>
      </c>
      <c r="AW244" s="14" t="s">
        <v>4</v>
      </c>
      <c r="AX244" s="14" t="s">
        <v>80</v>
      </c>
      <c r="AY244" s="251" t="s">
        <v>130</v>
      </c>
    </row>
    <row r="245" s="2" customFormat="1" ht="21.75" customHeight="1">
      <c r="A245" s="41"/>
      <c r="B245" s="42"/>
      <c r="C245" s="199" t="s">
        <v>306</v>
      </c>
      <c r="D245" s="199" t="s">
        <v>131</v>
      </c>
      <c r="E245" s="200" t="s">
        <v>390</v>
      </c>
      <c r="F245" s="201" t="s">
        <v>391</v>
      </c>
      <c r="G245" s="202" t="s">
        <v>199</v>
      </c>
      <c r="H245" s="203">
        <v>708.18299999999999</v>
      </c>
      <c r="I245" s="204"/>
      <c r="J245" s="205">
        <f>ROUND(I245*H245,2)</f>
        <v>0</v>
      </c>
      <c r="K245" s="201" t="s">
        <v>200</v>
      </c>
      <c r="L245" s="47"/>
      <c r="M245" s="206" t="s">
        <v>19</v>
      </c>
      <c r="N245" s="207" t="s">
        <v>43</v>
      </c>
      <c r="O245" s="87"/>
      <c r="P245" s="208">
        <f>O245*H245</f>
        <v>0</v>
      </c>
      <c r="Q245" s="208">
        <v>0</v>
      </c>
      <c r="R245" s="208">
        <f>Q245*H245</f>
        <v>0</v>
      </c>
      <c r="S245" s="208">
        <v>0</v>
      </c>
      <c r="T245" s="209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0" t="s">
        <v>285</v>
      </c>
      <c r="AT245" s="210" t="s">
        <v>131</v>
      </c>
      <c r="AU245" s="210" t="s">
        <v>82</v>
      </c>
      <c r="AY245" s="20" t="s">
        <v>130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20" t="s">
        <v>80</v>
      </c>
      <c r="BK245" s="211">
        <f>ROUND(I245*H245,2)</f>
        <v>0</v>
      </c>
      <c r="BL245" s="20" t="s">
        <v>285</v>
      </c>
      <c r="BM245" s="210" t="s">
        <v>1524</v>
      </c>
    </row>
    <row r="246" s="2" customFormat="1">
      <c r="A246" s="41"/>
      <c r="B246" s="42"/>
      <c r="C246" s="43"/>
      <c r="D246" s="225" t="s">
        <v>202</v>
      </c>
      <c r="E246" s="43"/>
      <c r="F246" s="226" t="s">
        <v>393</v>
      </c>
      <c r="G246" s="43"/>
      <c r="H246" s="43"/>
      <c r="I246" s="227"/>
      <c r="J246" s="43"/>
      <c r="K246" s="43"/>
      <c r="L246" s="47"/>
      <c r="M246" s="228"/>
      <c r="N246" s="229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202</v>
      </c>
      <c r="AU246" s="20" t="s">
        <v>82</v>
      </c>
    </row>
    <row r="247" s="13" customFormat="1">
      <c r="A247" s="13"/>
      <c r="B247" s="230"/>
      <c r="C247" s="231"/>
      <c r="D247" s="232" t="s">
        <v>208</v>
      </c>
      <c r="E247" s="233" t="s">
        <v>19</v>
      </c>
      <c r="F247" s="234" t="s">
        <v>294</v>
      </c>
      <c r="G247" s="231"/>
      <c r="H247" s="233" t="s">
        <v>19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208</v>
      </c>
      <c r="AU247" s="240" t="s">
        <v>82</v>
      </c>
      <c r="AV247" s="13" t="s">
        <v>80</v>
      </c>
      <c r="AW247" s="13" t="s">
        <v>33</v>
      </c>
      <c r="AX247" s="13" t="s">
        <v>72</v>
      </c>
      <c r="AY247" s="240" t="s">
        <v>130</v>
      </c>
    </row>
    <row r="248" s="14" customFormat="1">
      <c r="A248" s="14"/>
      <c r="B248" s="241"/>
      <c r="C248" s="242"/>
      <c r="D248" s="232" t="s">
        <v>208</v>
      </c>
      <c r="E248" s="243" t="s">
        <v>19</v>
      </c>
      <c r="F248" s="244" t="s">
        <v>1489</v>
      </c>
      <c r="G248" s="242"/>
      <c r="H248" s="245">
        <v>708.18299999999999</v>
      </c>
      <c r="I248" s="246"/>
      <c r="J248" s="242"/>
      <c r="K248" s="242"/>
      <c r="L248" s="247"/>
      <c r="M248" s="248"/>
      <c r="N248" s="249"/>
      <c r="O248" s="249"/>
      <c r="P248" s="249"/>
      <c r="Q248" s="249"/>
      <c r="R248" s="249"/>
      <c r="S248" s="249"/>
      <c r="T248" s="25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1" t="s">
        <v>208</v>
      </c>
      <c r="AU248" s="251" t="s">
        <v>82</v>
      </c>
      <c r="AV248" s="14" t="s">
        <v>82</v>
      </c>
      <c r="AW248" s="14" t="s">
        <v>33</v>
      </c>
      <c r="AX248" s="14" t="s">
        <v>72</v>
      </c>
      <c r="AY248" s="251" t="s">
        <v>130</v>
      </c>
    </row>
    <row r="249" s="15" customFormat="1">
      <c r="A249" s="15"/>
      <c r="B249" s="252"/>
      <c r="C249" s="253"/>
      <c r="D249" s="232" t="s">
        <v>208</v>
      </c>
      <c r="E249" s="254" t="s">
        <v>19</v>
      </c>
      <c r="F249" s="255" t="s">
        <v>212</v>
      </c>
      <c r="G249" s="253"/>
      <c r="H249" s="256">
        <v>708.18299999999999</v>
      </c>
      <c r="I249" s="257"/>
      <c r="J249" s="253"/>
      <c r="K249" s="253"/>
      <c r="L249" s="258"/>
      <c r="M249" s="259"/>
      <c r="N249" s="260"/>
      <c r="O249" s="260"/>
      <c r="P249" s="260"/>
      <c r="Q249" s="260"/>
      <c r="R249" s="260"/>
      <c r="S249" s="260"/>
      <c r="T249" s="26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2" t="s">
        <v>208</v>
      </c>
      <c r="AU249" s="262" t="s">
        <v>82</v>
      </c>
      <c r="AV249" s="15" t="s">
        <v>144</v>
      </c>
      <c r="AW249" s="15" t="s">
        <v>33</v>
      </c>
      <c r="AX249" s="15" t="s">
        <v>80</v>
      </c>
      <c r="AY249" s="262" t="s">
        <v>130</v>
      </c>
    </row>
    <row r="250" s="2" customFormat="1" ht="21.75" customHeight="1">
      <c r="A250" s="41"/>
      <c r="B250" s="42"/>
      <c r="C250" s="263" t="s">
        <v>407</v>
      </c>
      <c r="D250" s="263" t="s">
        <v>213</v>
      </c>
      <c r="E250" s="264" t="s">
        <v>396</v>
      </c>
      <c r="F250" s="265" t="s">
        <v>397</v>
      </c>
      <c r="G250" s="266" t="s">
        <v>199</v>
      </c>
      <c r="H250" s="267">
        <v>968.63400000000001</v>
      </c>
      <c r="I250" s="268"/>
      <c r="J250" s="269">
        <f>ROUND(I250*H250,2)</f>
        <v>0</v>
      </c>
      <c r="K250" s="265" t="s">
        <v>19</v>
      </c>
      <c r="L250" s="270"/>
      <c r="M250" s="271" t="s">
        <v>19</v>
      </c>
      <c r="N250" s="272" t="s">
        <v>43</v>
      </c>
      <c r="O250" s="87"/>
      <c r="P250" s="208">
        <f>O250*H250</f>
        <v>0</v>
      </c>
      <c r="Q250" s="208">
        <v>0.00010000000000000001</v>
      </c>
      <c r="R250" s="208">
        <f>Q250*H250</f>
        <v>0.096863400000000002</v>
      </c>
      <c r="S250" s="208">
        <v>0</v>
      </c>
      <c r="T250" s="209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0" t="s">
        <v>306</v>
      </c>
      <c r="AT250" s="210" t="s">
        <v>213</v>
      </c>
      <c r="AU250" s="210" t="s">
        <v>82</v>
      </c>
      <c r="AY250" s="20" t="s">
        <v>130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20" t="s">
        <v>80</v>
      </c>
      <c r="BK250" s="211">
        <f>ROUND(I250*H250,2)</f>
        <v>0</v>
      </c>
      <c r="BL250" s="20" t="s">
        <v>285</v>
      </c>
      <c r="BM250" s="210" t="s">
        <v>1525</v>
      </c>
    </row>
    <row r="251" s="13" customFormat="1">
      <c r="A251" s="13"/>
      <c r="B251" s="230"/>
      <c r="C251" s="231"/>
      <c r="D251" s="232" t="s">
        <v>208</v>
      </c>
      <c r="E251" s="233" t="s">
        <v>19</v>
      </c>
      <c r="F251" s="234" t="s">
        <v>217</v>
      </c>
      <c r="G251" s="231"/>
      <c r="H251" s="233" t="s">
        <v>19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208</v>
      </c>
      <c r="AU251" s="240" t="s">
        <v>82</v>
      </c>
      <c r="AV251" s="13" t="s">
        <v>80</v>
      </c>
      <c r="AW251" s="13" t="s">
        <v>33</v>
      </c>
      <c r="AX251" s="13" t="s">
        <v>72</v>
      </c>
      <c r="AY251" s="240" t="s">
        <v>130</v>
      </c>
    </row>
    <row r="252" s="14" customFormat="1">
      <c r="A252" s="14"/>
      <c r="B252" s="241"/>
      <c r="C252" s="242"/>
      <c r="D252" s="232" t="s">
        <v>208</v>
      </c>
      <c r="E252" s="243" t="s">
        <v>19</v>
      </c>
      <c r="F252" s="244" t="s">
        <v>1526</v>
      </c>
      <c r="G252" s="242"/>
      <c r="H252" s="245">
        <v>708.18299999999999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1" t="s">
        <v>208</v>
      </c>
      <c r="AU252" s="251" t="s">
        <v>82</v>
      </c>
      <c r="AV252" s="14" t="s">
        <v>82</v>
      </c>
      <c r="AW252" s="14" t="s">
        <v>33</v>
      </c>
      <c r="AX252" s="14" t="s">
        <v>72</v>
      </c>
      <c r="AY252" s="251" t="s">
        <v>130</v>
      </c>
    </row>
    <row r="253" s="14" customFormat="1">
      <c r="A253" s="14"/>
      <c r="B253" s="241"/>
      <c r="C253" s="242"/>
      <c r="D253" s="232" t="s">
        <v>208</v>
      </c>
      <c r="E253" s="243" t="s">
        <v>19</v>
      </c>
      <c r="F253" s="244" t="s">
        <v>1527</v>
      </c>
      <c r="G253" s="242"/>
      <c r="H253" s="245">
        <v>172.393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1" t="s">
        <v>208</v>
      </c>
      <c r="AU253" s="251" t="s">
        <v>82</v>
      </c>
      <c r="AV253" s="14" t="s">
        <v>82</v>
      </c>
      <c r="AW253" s="14" t="s">
        <v>33</v>
      </c>
      <c r="AX253" s="14" t="s">
        <v>72</v>
      </c>
      <c r="AY253" s="251" t="s">
        <v>130</v>
      </c>
    </row>
    <row r="254" s="15" customFormat="1">
      <c r="A254" s="15"/>
      <c r="B254" s="252"/>
      <c r="C254" s="253"/>
      <c r="D254" s="232" t="s">
        <v>208</v>
      </c>
      <c r="E254" s="254" t="s">
        <v>19</v>
      </c>
      <c r="F254" s="255" t="s">
        <v>212</v>
      </c>
      <c r="G254" s="253"/>
      <c r="H254" s="256">
        <v>880.57600000000002</v>
      </c>
      <c r="I254" s="257"/>
      <c r="J254" s="253"/>
      <c r="K254" s="253"/>
      <c r="L254" s="258"/>
      <c r="M254" s="259"/>
      <c r="N254" s="260"/>
      <c r="O254" s="260"/>
      <c r="P254" s="260"/>
      <c r="Q254" s="260"/>
      <c r="R254" s="260"/>
      <c r="S254" s="260"/>
      <c r="T254" s="261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2" t="s">
        <v>208</v>
      </c>
      <c r="AU254" s="262" t="s">
        <v>82</v>
      </c>
      <c r="AV254" s="15" t="s">
        <v>144</v>
      </c>
      <c r="AW254" s="15" t="s">
        <v>33</v>
      </c>
      <c r="AX254" s="15" t="s">
        <v>80</v>
      </c>
      <c r="AY254" s="262" t="s">
        <v>130</v>
      </c>
    </row>
    <row r="255" s="14" customFormat="1">
      <c r="A255" s="14"/>
      <c r="B255" s="241"/>
      <c r="C255" s="242"/>
      <c r="D255" s="232" t="s">
        <v>208</v>
      </c>
      <c r="E255" s="242"/>
      <c r="F255" s="244" t="s">
        <v>1528</v>
      </c>
      <c r="G255" s="242"/>
      <c r="H255" s="245">
        <v>968.63400000000001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1" t="s">
        <v>208</v>
      </c>
      <c r="AU255" s="251" t="s">
        <v>82</v>
      </c>
      <c r="AV255" s="14" t="s">
        <v>82</v>
      </c>
      <c r="AW255" s="14" t="s">
        <v>4</v>
      </c>
      <c r="AX255" s="14" t="s">
        <v>80</v>
      </c>
      <c r="AY255" s="251" t="s">
        <v>130</v>
      </c>
    </row>
    <row r="256" s="2" customFormat="1" ht="16.5" customHeight="1">
      <c r="A256" s="41"/>
      <c r="B256" s="42"/>
      <c r="C256" s="199" t="s">
        <v>411</v>
      </c>
      <c r="D256" s="199" t="s">
        <v>131</v>
      </c>
      <c r="E256" s="200" t="s">
        <v>402</v>
      </c>
      <c r="F256" s="201" t="s">
        <v>403</v>
      </c>
      <c r="G256" s="202" t="s">
        <v>328</v>
      </c>
      <c r="H256" s="203">
        <v>168.53999999999999</v>
      </c>
      <c r="I256" s="204"/>
      <c r="J256" s="205">
        <f>ROUND(I256*H256,2)</f>
        <v>0</v>
      </c>
      <c r="K256" s="201" t="s">
        <v>200</v>
      </c>
      <c r="L256" s="47"/>
      <c r="M256" s="206" t="s">
        <v>19</v>
      </c>
      <c r="N256" s="207" t="s">
        <v>43</v>
      </c>
      <c r="O256" s="87"/>
      <c r="P256" s="208">
        <f>O256*H256</f>
        <v>0</v>
      </c>
      <c r="Q256" s="208">
        <v>0.00032000000000000003</v>
      </c>
      <c r="R256" s="208">
        <f>Q256*H256</f>
        <v>0.053932800000000003</v>
      </c>
      <c r="S256" s="208">
        <v>0</v>
      </c>
      <c r="T256" s="209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0" t="s">
        <v>285</v>
      </c>
      <c r="AT256" s="210" t="s">
        <v>131</v>
      </c>
      <c r="AU256" s="210" t="s">
        <v>82</v>
      </c>
      <c r="AY256" s="20" t="s">
        <v>130</v>
      </c>
      <c r="BE256" s="211">
        <f>IF(N256="základní",J256,0)</f>
        <v>0</v>
      </c>
      <c r="BF256" s="211">
        <f>IF(N256="snížená",J256,0)</f>
        <v>0</v>
      </c>
      <c r="BG256" s="211">
        <f>IF(N256="zákl. přenesená",J256,0)</f>
        <v>0</v>
      </c>
      <c r="BH256" s="211">
        <f>IF(N256="sníž. přenesená",J256,0)</f>
        <v>0</v>
      </c>
      <c r="BI256" s="211">
        <f>IF(N256="nulová",J256,0)</f>
        <v>0</v>
      </c>
      <c r="BJ256" s="20" t="s">
        <v>80</v>
      </c>
      <c r="BK256" s="211">
        <f>ROUND(I256*H256,2)</f>
        <v>0</v>
      </c>
      <c r="BL256" s="20" t="s">
        <v>285</v>
      </c>
      <c r="BM256" s="210" t="s">
        <v>1529</v>
      </c>
    </row>
    <row r="257" s="2" customFormat="1">
      <c r="A257" s="41"/>
      <c r="B257" s="42"/>
      <c r="C257" s="43"/>
      <c r="D257" s="225" t="s">
        <v>202</v>
      </c>
      <c r="E257" s="43"/>
      <c r="F257" s="226" t="s">
        <v>405</v>
      </c>
      <c r="G257" s="43"/>
      <c r="H257" s="43"/>
      <c r="I257" s="227"/>
      <c r="J257" s="43"/>
      <c r="K257" s="43"/>
      <c r="L257" s="47"/>
      <c r="M257" s="228"/>
      <c r="N257" s="229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202</v>
      </c>
      <c r="AU257" s="20" t="s">
        <v>82</v>
      </c>
    </row>
    <row r="258" s="13" customFormat="1">
      <c r="A258" s="13"/>
      <c r="B258" s="230"/>
      <c r="C258" s="231"/>
      <c r="D258" s="232" t="s">
        <v>208</v>
      </c>
      <c r="E258" s="233" t="s">
        <v>19</v>
      </c>
      <c r="F258" s="234" t="s">
        <v>294</v>
      </c>
      <c r="G258" s="231"/>
      <c r="H258" s="233" t="s">
        <v>19</v>
      </c>
      <c r="I258" s="235"/>
      <c r="J258" s="231"/>
      <c r="K258" s="231"/>
      <c r="L258" s="236"/>
      <c r="M258" s="237"/>
      <c r="N258" s="238"/>
      <c r="O258" s="238"/>
      <c r="P258" s="238"/>
      <c r="Q258" s="238"/>
      <c r="R258" s="238"/>
      <c r="S258" s="238"/>
      <c r="T258" s="23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0" t="s">
        <v>208</v>
      </c>
      <c r="AU258" s="240" t="s">
        <v>82</v>
      </c>
      <c r="AV258" s="13" t="s">
        <v>80</v>
      </c>
      <c r="AW258" s="13" t="s">
        <v>33</v>
      </c>
      <c r="AX258" s="13" t="s">
        <v>72</v>
      </c>
      <c r="AY258" s="240" t="s">
        <v>130</v>
      </c>
    </row>
    <row r="259" s="14" customFormat="1">
      <c r="A259" s="14"/>
      <c r="B259" s="241"/>
      <c r="C259" s="242"/>
      <c r="D259" s="232" t="s">
        <v>208</v>
      </c>
      <c r="E259" s="243" t="s">
        <v>19</v>
      </c>
      <c r="F259" s="244" t="s">
        <v>1530</v>
      </c>
      <c r="G259" s="242"/>
      <c r="H259" s="245">
        <v>157.80000000000001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1" t="s">
        <v>208</v>
      </c>
      <c r="AU259" s="251" t="s">
        <v>82</v>
      </c>
      <c r="AV259" s="14" t="s">
        <v>82</v>
      </c>
      <c r="AW259" s="14" t="s">
        <v>33</v>
      </c>
      <c r="AX259" s="14" t="s">
        <v>72</v>
      </c>
      <c r="AY259" s="251" t="s">
        <v>130</v>
      </c>
    </row>
    <row r="260" s="14" customFormat="1">
      <c r="A260" s="14"/>
      <c r="B260" s="241"/>
      <c r="C260" s="242"/>
      <c r="D260" s="232" t="s">
        <v>208</v>
      </c>
      <c r="E260" s="243" t="s">
        <v>19</v>
      </c>
      <c r="F260" s="244" t="s">
        <v>1531</v>
      </c>
      <c r="G260" s="242"/>
      <c r="H260" s="245">
        <v>10.74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1" t="s">
        <v>208</v>
      </c>
      <c r="AU260" s="251" t="s">
        <v>82</v>
      </c>
      <c r="AV260" s="14" t="s">
        <v>82</v>
      </c>
      <c r="AW260" s="14" t="s">
        <v>33</v>
      </c>
      <c r="AX260" s="14" t="s">
        <v>72</v>
      </c>
      <c r="AY260" s="251" t="s">
        <v>130</v>
      </c>
    </row>
    <row r="261" s="15" customFormat="1">
      <c r="A261" s="15"/>
      <c r="B261" s="252"/>
      <c r="C261" s="253"/>
      <c r="D261" s="232" t="s">
        <v>208</v>
      </c>
      <c r="E261" s="254" t="s">
        <v>19</v>
      </c>
      <c r="F261" s="255" t="s">
        <v>212</v>
      </c>
      <c r="G261" s="253"/>
      <c r="H261" s="256">
        <v>168.53999999999999</v>
      </c>
      <c r="I261" s="257"/>
      <c r="J261" s="253"/>
      <c r="K261" s="253"/>
      <c r="L261" s="258"/>
      <c r="M261" s="259"/>
      <c r="N261" s="260"/>
      <c r="O261" s="260"/>
      <c r="P261" s="260"/>
      <c r="Q261" s="260"/>
      <c r="R261" s="260"/>
      <c r="S261" s="260"/>
      <c r="T261" s="261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2" t="s">
        <v>208</v>
      </c>
      <c r="AU261" s="262" t="s">
        <v>82</v>
      </c>
      <c r="AV261" s="15" t="s">
        <v>144</v>
      </c>
      <c r="AW261" s="15" t="s">
        <v>33</v>
      </c>
      <c r="AX261" s="15" t="s">
        <v>80</v>
      </c>
      <c r="AY261" s="262" t="s">
        <v>130</v>
      </c>
    </row>
    <row r="262" s="2" customFormat="1" ht="16.5" customHeight="1">
      <c r="A262" s="41"/>
      <c r="B262" s="42"/>
      <c r="C262" s="199" t="s">
        <v>417</v>
      </c>
      <c r="D262" s="199" t="s">
        <v>131</v>
      </c>
      <c r="E262" s="200" t="s">
        <v>914</v>
      </c>
      <c r="F262" s="201" t="s">
        <v>915</v>
      </c>
      <c r="G262" s="202" t="s">
        <v>328</v>
      </c>
      <c r="H262" s="203">
        <v>10.74</v>
      </c>
      <c r="I262" s="204"/>
      <c r="J262" s="205">
        <f>ROUND(I262*H262,2)</f>
        <v>0</v>
      </c>
      <c r="K262" s="201" t="s">
        <v>200</v>
      </c>
      <c r="L262" s="47"/>
      <c r="M262" s="206" t="s">
        <v>19</v>
      </c>
      <c r="N262" s="207" t="s">
        <v>43</v>
      </c>
      <c r="O262" s="87"/>
      <c r="P262" s="208">
        <f>O262*H262</f>
        <v>0</v>
      </c>
      <c r="Q262" s="208">
        <v>0.00046999999999999999</v>
      </c>
      <c r="R262" s="208">
        <f>Q262*H262</f>
        <v>0.0050477999999999999</v>
      </c>
      <c r="S262" s="208">
        <v>0</v>
      </c>
      <c r="T262" s="209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0" t="s">
        <v>285</v>
      </c>
      <c r="AT262" s="210" t="s">
        <v>131</v>
      </c>
      <c r="AU262" s="210" t="s">
        <v>82</v>
      </c>
      <c r="AY262" s="20" t="s">
        <v>130</v>
      </c>
      <c r="BE262" s="211">
        <f>IF(N262="základní",J262,0)</f>
        <v>0</v>
      </c>
      <c r="BF262" s="211">
        <f>IF(N262="snížená",J262,0)</f>
        <v>0</v>
      </c>
      <c r="BG262" s="211">
        <f>IF(N262="zákl. přenesená",J262,0)</f>
        <v>0</v>
      </c>
      <c r="BH262" s="211">
        <f>IF(N262="sníž. přenesená",J262,0)</f>
        <v>0</v>
      </c>
      <c r="BI262" s="211">
        <f>IF(N262="nulová",J262,0)</f>
        <v>0</v>
      </c>
      <c r="BJ262" s="20" t="s">
        <v>80</v>
      </c>
      <c r="BK262" s="211">
        <f>ROUND(I262*H262,2)</f>
        <v>0</v>
      </c>
      <c r="BL262" s="20" t="s">
        <v>285</v>
      </c>
      <c r="BM262" s="210" t="s">
        <v>1532</v>
      </c>
    </row>
    <row r="263" s="2" customFormat="1">
      <c r="A263" s="41"/>
      <c r="B263" s="42"/>
      <c r="C263" s="43"/>
      <c r="D263" s="225" t="s">
        <v>202</v>
      </c>
      <c r="E263" s="43"/>
      <c r="F263" s="226" t="s">
        <v>917</v>
      </c>
      <c r="G263" s="43"/>
      <c r="H263" s="43"/>
      <c r="I263" s="227"/>
      <c r="J263" s="43"/>
      <c r="K263" s="43"/>
      <c r="L263" s="47"/>
      <c r="M263" s="228"/>
      <c r="N263" s="229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202</v>
      </c>
      <c r="AU263" s="20" t="s">
        <v>82</v>
      </c>
    </row>
    <row r="264" s="13" customFormat="1">
      <c r="A264" s="13"/>
      <c r="B264" s="230"/>
      <c r="C264" s="231"/>
      <c r="D264" s="232" t="s">
        <v>208</v>
      </c>
      <c r="E264" s="233" t="s">
        <v>19</v>
      </c>
      <c r="F264" s="234" t="s">
        <v>294</v>
      </c>
      <c r="G264" s="231"/>
      <c r="H264" s="233" t="s">
        <v>19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208</v>
      </c>
      <c r="AU264" s="240" t="s">
        <v>82</v>
      </c>
      <c r="AV264" s="13" t="s">
        <v>80</v>
      </c>
      <c r="AW264" s="13" t="s">
        <v>33</v>
      </c>
      <c r="AX264" s="13" t="s">
        <v>72</v>
      </c>
      <c r="AY264" s="240" t="s">
        <v>130</v>
      </c>
    </row>
    <row r="265" s="14" customFormat="1">
      <c r="A265" s="14"/>
      <c r="B265" s="241"/>
      <c r="C265" s="242"/>
      <c r="D265" s="232" t="s">
        <v>208</v>
      </c>
      <c r="E265" s="243" t="s">
        <v>19</v>
      </c>
      <c r="F265" s="244" t="s">
        <v>1531</v>
      </c>
      <c r="G265" s="242"/>
      <c r="H265" s="245">
        <v>10.74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1" t="s">
        <v>208</v>
      </c>
      <c r="AU265" s="251" t="s">
        <v>82</v>
      </c>
      <c r="AV265" s="14" t="s">
        <v>82</v>
      </c>
      <c r="AW265" s="14" t="s">
        <v>33</v>
      </c>
      <c r="AX265" s="14" t="s">
        <v>72</v>
      </c>
      <c r="AY265" s="251" t="s">
        <v>130</v>
      </c>
    </row>
    <row r="266" s="15" customFormat="1">
      <c r="A266" s="15"/>
      <c r="B266" s="252"/>
      <c r="C266" s="253"/>
      <c r="D266" s="232" t="s">
        <v>208</v>
      </c>
      <c r="E266" s="254" t="s">
        <v>19</v>
      </c>
      <c r="F266" s="255" t="s">
        <v>212</v>
      </c>
      <c r="G266" s="253"/>
      <c r="H266" s="256">
        <v>10.74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2" t="s">
        <v>208</v>
      </c>
      <c r="AU266" s="262" t="s">
        <v>82</v>
      </c>
      <c r="AV266" s="15" t="s">
        <v>144</v>
      </c>
      <c r="AW266" s="15" t="s">
        <v>33</v>
      </c>
      <c r="AX266" s="15" t="s">
        <v>80</v>
      </c>
      <c r="AY266" s="262" t="s">
        <v>130</v>
      </c>
    </row>
    <row r="267" s="2" customFormat="1" ht="24.15" customHeight="1">
      <c r="A267" s="41"/>
      <c r="B267" s="42"/>
      <c r="C267" s="263" t="s">
        <v>424</v>
      </c>
      <c r="D267" s="263" t="s">
        <v>213</v>
      </c>
      <c r="E267" s="264" t="s">
        <v>319</v>
      </c>
      <c r="F267" s="265" t="s">
        <v>320</v>
      </c>
      <c r="G267" s="266" t="s">
        <v>199</v>
      </c>
      <c r="H267" s="267">
        <v>49.302</v>
      </c>
      <c r="I267" s="268"/>
      <c r="J267" s="269">
        <f>ROUND(I267*H267,2)</f>
        <v>0</v>
      </c>
      <c r="K267" s="265" t="s">
        <v>200</v>
      </c>
      <c r="L267" s="270"/>
      <c r="M267" s="271" t="s">
        <v>19</v>
      </c>
      <c r="N267" s="272" t="s">
        <v>43</v>
      </c>
      <c r="O267" s="87"/>
      <c r="P267" s="208">
        <f>O267*H267</f>
        <v>0</v>
      </c>
      <c r="Q267" s="208">
        <v>0.0054000000000000003</v>
      </c>
      <c r="R267" s="208">
        <f>Q267*H267</f>
        <v>0.26623079999999999</v>
      </c>
      <c r="S267" s="208">
        <v>0</v>
      </c>
      <c r="T267" s="209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0" t="s">
        <v>306</v>
      </c>
      <c r="AT267" s="210" t="s">
        <v>213</v>
      </c>
      <c r="AU267" s="210" t="s">
        <v>82</v>
      </c>
      <c r="AY267" s="20" t="s">
        <v>130</v>
      </c>
      <c r="BE267" s="211">
        <f>IF(N267="základní",J267,0)</f>
        <v>0</v>
      </c>
      <c r="BF267" s="211">
        <f>IF(N267="snížená",J267,0)</f>
        <v>0</v>
      </c>
      <c r="BG267" s="211">
        <f>IF(N267="zákl. přenesená",J267,0)</f>
        <v>0</v>
      </c>
      <c r="BH267" s="211">
        <f>IF(N267="sníž. přenesená",J267,0)</f>
        <v>0</v>
      </c>
      <c r="BI267" s="211">
        <f>IF(N267="nulová",J267,0)</f>
        <v>0</v>
      </c>
      <c r="BJ267" s="20" t="s">
        <v>80</v>
      </c>
      <c r="BK267" s="211">
        <f>ROUND(I267*H267,2)</f>
        <v>0</v>
      </c>
      <c r="BL267" s="20" t="s">
        <v>285</v>
      </c>
      <c r="BM267" s="210" t="s">
        <v>1533</v>
      </c>
    </row>
    <row r="268" s="13" customFormat="1">
      <c r="A268" s="13"/>
      <c r="B268" s="230"/>
      <c r="C268" s="231"/>
      <c r="D268" s="232" t="s">
        <v>208</v>
      </c>
      <c r="E268" s="233" t="s">
        <v>19</v>
      </c>
      <c r="F268" s="234" t="s">
        <v>217</v>
      </c>
      <c r="G268" s="231"/>
      <c r="H268" s="233" t="s">
        <v>19</v>
      </c>
      <c r="I268" s="235"/>
      <c r="J268" s="231"/>
      <c r="K268" s="231"/>
      <c r="L268" s="236"/>
      <c r="M268" s="237"/>
      <c r="N268" s="238"/>
      <c r="O268" s="238"/>
      <c r="P268" s="238"/>
      <c r="Q268" s="238"/>
      <c r="R268" s="238"/>
      <c r="S268" s="238"/>
      <c r="T268" s="23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0" t="s">
        <v>208</v>
      </c>
      <c r="AU268" s="240" t="s">
        <v>82</v>
      </c>
      <c r="AV268" s="13" t="s">
        <v>80</v>
      </c>
      <c r="AW268" s="13" t="s">
        <v>33</v>
      </c>
      <c r="AX268" s="13" t="s">
        <v>72</v>
      </c>
      <c r="AY268" s="240" t="s">
        <v>130</v>
      </c>
    </row>
    <row r="269" s="13" customFormat="1">
      <c r="A269" s="13"/>
      <c r="B269" s="230"/>
      <c r="C269" s="231"/>
      <c r="D269" s="232" t="s">
        <v>208</v>
      </c>
      <c r="E269" s="233" t="s">
        <v>19</v>
      </c>
      <c r="F269" s="234" t="s">
        <v>294</v>
      </c>
      <c r="G269" s="231"/>
      <c r="H269" s="233" t="s">
        <v>19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0" t="s">
        <v>208</v>
      </c>
      <c r="AU269" s="240" t="s">
        <v>82</v>
      </c>
      <c r="AV269" s="13" t="s">
        <v>80</v>
      </c>
      <c r="AW269" s="13" t="s">
        <v>33</v>
      </c>
      <c r="AX269" s="13" t="s">
        <v>72</v>
      </c>
      <c r="AY269" s="240" t="s">
        <v>130</v>
      </c>
    </row>
    <row r="270" s="14" customFormat="1">
      <c r="A270" s="14"/>
      <c r="B270" s="241"/>
      <c r="C270" s="242"/>
      <c r="D270" s="232" t="s">
        <v>208</v>
      </c>
      <c r="E270" s="243" t="s">
        <v>19</v>
      </c>
      <c r="F270" s="244" t="s">
        <v>1534</v>
      </c>
      <c r="G270" s="242"/>
      <c r="H270" s="245">
        <v>39.450000000000003</v>
      </c>
      <c r="I270" s="246"/>
      <c r="J270" s="242"/>
      <c r="K270" s="242"/>
      <c r="L270" s="247"/>
      <c r="M270" s="248"/>
      <c r="N270" s="249"/>
      <c r="O270" s="249"/>
      <c r="P270" s="249"/>
      <c r="Q270" s="249"/>
      <c r="R270" s="249"/>
      <c r="S270" s="249"/>
      <c r="T270" s="25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1" t="s">
        <v>208</v>
      </c>
      <c r="AU270" s="251" t="s">
        <v>82</v>
      </c>
      <c r="AV270" s="14" t="s">
        <v>82</v>
      </c>
      <c r="AW270" s="14" t="s">
        <v>33</v>
      </c>
      <c r="AX270" s="14" t="s">
        <v>72</v>
      </c>
      <c r="AY270" s="251" t="s">
        <v>130</v>
      </c>
    </row>
    <row r="271" s="14" customFormat="1">
      <c r="A271" s="14"/>
      <c r="B271" s="241"/>
      <c r="C271" s="242"/>
      <c r="D271" s="232" t="s">
        <v>208</v>
      </c>
      <c r="E271" s="243" t="s">
        <v>19</v>
      </c>
      <c r="F271" s="244" t="s">
        <v>1535</v>
      </c>
      <c r="G271" s="242"/>
      <c r="H271" s="245">
        <v>1.504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1" t="s">
        <v>208</v>
      </c>
      <c r="AU271" s="251" t="s">
        <v>82</v>
      </c>
      <c r="AV271" s="14" t="s">
        <v>82</v>
      </c>
      <c r="AW271" s="14" t="s">
        <v>33</v>
      </c>
      <c r="AX271" s="14" t="s">
        <v>72</v>
      </c>
      <c r="AY271" s="251" t="s">
        <v>130</v>
      </c>
    </row>
    <row r="272" s="14" customFormat="1">
      <c r="A272" s="14"/>
      <c r="B272" s="241"/>
      <c r="C272" s="242"/>
      <c r="D272" s="232" t="s">
        <v>208</v>
      </c>
      <c r="E272" s="243" t="s">
        <v>19</v>
      </c>
      <c r="F272" s="244" t="s">
        <v>1536</v>
      </c>
      <c r="G272" s="242"/>
      <c r="H272" s="245">
        <v>3.8660000000000001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1" t="s">
        <v>208</v>
      </c>
      <c r="AU272" s="251" t="s">
        <v>82</v>
      </c>
      <c r="AV272" s="14" t="s">
        <v>82</v>
      </c>
      <c r="AW272" s="14" t="s">
        <v>33</v>
      </c>
      <c r="AX272" s="14" t="s">
        <v>72</v>
      </c>
      <c r="AY272" s="251" t="s">
        <v>130</v>
      </c>
    </row>
    <row r="273" s="15" customFormat="1">
      <c r="A273" s="15"/>
      <c r="B273" s="252"/>
      <c r="C273" s="253"/>
      <c r="D273" s="232" t="s">
        <v>208</v>
      </c>
      <c r="E273" s="254" t="s">
        <v>19</v>
      </c>
      <c r="F273" s="255" t="s">
        <v>212</v>
      </c>
      <c r="G273" s="253"/>
      <c r="H273" s="256">
        <v>44.82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2" t="s">
        <v>208</v>
      </c>
      <c r="AU273" s="262" t="s">
        <v>82</v>
      </c>
      <c r="AV273" s="15" t="s">
        <v>144</v>
      </c>
      <c r="AW273" s="15" t="s">
        <v>33</v>
      </c>
      <c r="AX273" s="15" t="s">
        <v>80</v>
      </c>
      <c r="AY273" s="262" t="s">
        <v>130</v>
      </c>
    </row>
    <row r="274" s="14" customFormat="1">
      <c r="A274" s="14"/>
      <c r="B274" s="241"/>
      <c r="C274" s="242"/>
      <c r="D274" s="232" t="s">
        <v>208</v>
      </c>
      <c r="E274" s="242"/>
      <c r="F274" s="244" t="s">
        <v>1537</v>
      </c>
      <c r="G274" s="242"/>
      <c r="H274" s="245">
        <v>49.302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1" t="s">
        <v>208</v>
      </c>
      <c r="AU274" s="251" t="s">
        <v>82</v>
      </c>
      <c r="AV274" s="14" t="s">
        <v>82</v>
      </c>
      <c r="AW274" s="14" t="s">
        <v>4</v>
      </c>
      <c r="AX274" s="14" t="s">
        <v>80</v>
      </c>
      <c r="AY274" s="251" t="s">
        <v>130</v>
      </c>
    </row>
    <row r="275" s="2" customFormat="1" ht="24.15" customHeight="1">
      <c r="A275" s="41"/>
      <c r="B275" s="42"/>
      <c r="C275" s="199" t="s">
        <v>429</v>
      </c>
      <c r="D275" s="199" t="s">
        <v>131</v>
      </c>
      <c r="E275" s="200" t="s">
        <v>412</v>
      </c>
      <c r="F275" s="201" t="s">
        <v>413</v>
      </c>
      <c r="G275" s="202" t="s">
        <v>199</v>
      </c>
      <c r="H275" s="203">
        <v>159.58099999999999</v>
      </c>
      <c r="I275" s="204"/>
      <c r="J275" s="205">
        <f>ROUND(I275*H275,2)</f>
        <v>0</v>
      </c>
      <c r="K275" s="201" t="s">
        <v>200</v>
      </c>
      <c r="L275" s="47"/>
      <c r="M275" s="206" t="s">
        <v>19</v>
      </c>
      <c r="N275" s="207" t="s">
        <v>43</v>
      </c>
      <c r="O275" s="87"/>
      <c r="P275" s="208">
        <f>O275*H275</f>
        <v>0</v>
      </c>
      <c r="Q275" s="208">
        <v>0</v>
      </c>
      <c r="R275" s="208">
        <f>Q275*H275</f>
        <v>0</v>
      </c>
      <c r="S275" s="208">
        <v>0</v>
      </c>
      <c r="T275" s="209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0" t="s">
        <v>285</v>
      </c>
      <c r="AT275" s="210" t="s">
        <v>131</v>
      </c>
      <c r="AU275" s="210" t="s">
        <v>82</v>
      </c>
      <c r="AY275" s="20" t="s">
        <v>130</v>
      </c>
      <c r="BE275" s="211">
        <f>IF(N275="základní",J275,0)</f>
        <v>0</v>
      </c>
      <c r="BF275" s="211">
        <f>IF(N275="snížená",J275,0)</f>
        <v>0</v>
      </c>
      <c r="BG275" s="211">
        <f>IF(N275="zákl. přenesená",J275,0)</f>
        <v>0</v>
      </c>
      <c r="BH275" s="211">
        <f>IF(N275="sníž. přenesená",J275,0)</f>
        <v>0</v>
      </c>
      <c r="BI275" s="211">
        <f>IF(N275="nulová",J275,0)</f>
        <v>0</v>
      </c>
      <c r="BJ275" s="20" t="s">
        <v>80</v>
      </c>
      <c r="BK275" s="211">
        <f>ROUND(I275*H275,2)</f>
        <v>0</v>
      </c>
      <c r="BL275" s="20" t="s">
        <v>285</v>
      </c>
      <c r="BM275" s="210" t="s">
        <v>1538</v>
      </c>
    </row>
    <row r="276" s="2" customFormat="1">
      <c r="A276" s="41"/>
      <c r="B276" s="42"/>
      <c r="C276" s="43"/>
      <c r="D276" s="225" t="s">
        <v>202</v>
      </c>
      <c r="E276" s="43"/>
      <c r="F276" s="226" t="s">
        <v>415</v>
      </c>
      <c r="G276" s="43"/>
      <c r="H276" s="43"/>
      <c r="I276" s="227"/>
      <c r="J276" s="43"/>
      <c r="K276" s="43"/>
      <c r="L276" s="47"/>
      <c r="M276" s="228"/>
      <c r="N276" s="229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202</v>
      </c>
      <c r="AU276" s="20" t="s">
        <v>82</v>
      </c>
    </row>
    <row r="277" s="13" customFormat="1">
      <c r="A277" s="13"/>
      <c r="B277" s="230"/>
      <c r="C277" s="231"/>
      <c r="D277" s="232" t="s">
        <v>208</v>
      </c>
      <c r="E277" s="233" t="s">
        <v>19</v>
      </c>
      <c r="F277" s="234" t="s">
        <v>294</v>
      </c>
      <c r="G277" s="231"/>
      <c r="H277" s="233" t="s">
        <v>19</v>
      </c>
      <c r="I277" s="235"/>
      <c r="J277" s="231"/>
      <c r="K277" s="231"/>
      <c r="L277" s="236"/>
      <c r="M277" s="237"/>
      <c r="N277" s="238"/>
      <c r="O277" s="238"/>
      <c r="P277" s="238"/>
      <c r="Q277" s="238"/>
      <c r="R277" s="238"/>
      <c r="S277" s="238"/>
      <c r="T277" s="23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0" t="s">
        <v>208</v>
      </c>
      <c r="AU277" s="240" t="s">
        <v>82</v>
      </c>
      <c r="AV277" s="13" t="s">
        <v>80</v>
      </c>
      <c r="AW277" s="13" t="s">
        <v>33</v>
      </c>
      <c r="AX277" s="13" t="s">
        <v>72</v>
      </c>
      <c r="AY277" s="240" t="s">
        <v>130</v>
      </c>
    </row>
    <row r="278" s="14" customFormat="1">
      <c r="A278" s="14"/>
      <c r="B278" s="241"/>
      <c r="C278" s="242"/>
      <c r="D278" s="232" t="s">
        <v>208</v>
      </c>
      <c r="E278" s="243" t="s">
        <v>19</v>
      </c>
      <c r="F278" s="244" t="s">
        <v>1539</v>
      </c>
      <c r="G278" s="242"/>
      <c r="H278" s="245">
        <v>138.90000000000001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1" t="s">
        <v>208</v>
      </c>
      <c r="AU278" s="251" t="s">
        <v>82</v>
      </c>
      <c r="AV278" s="14" t="s">
        <v>82</v>
      </c>
      <c r="AW278" s="14" t="s">
        <v>33</v>
      </c>
      <c r="AX278" s="14" t="s">
        <v>72</v>
      </c>
      <c r="AY278" s="251" t="s">
        <v>130</v>
      </c>
    </row>
    <row r="279" s="14" customFormat="1">
      <c r="A279" s="14"/>
      <c r="B279" s="241"/>
      <c r="C279" s="242"/>
      <c r="D279" s="232" t="s">
        <v>208</v>
      </c>
      <c r="E279" s="243" t="s">
        <v>19</v>
      </c>
      <c r="F279" s="244" t="s">
        <v>1540</v>
      </c>
      <c r="G279" s="242"/>
      <c r="H279" s="245">
        <v>4.3559999999999999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1" t="s">
        <v>208</v>
      </c>
      <c r="AU279" s="251" t="s">
        <v>82</v>
      </c>
      <c r="AV279" s="14" t="s">
        <v>82</v>
      </c>
      <c r="AW279" s="14" t="s">
        <v>33</v>
      </c>
      <c r="AX279" s="14" t="s">
        <v>72</v>
      </c>
      <c r="AY279" s="251" t="s">
        <v>130</v>
      </c>
    </row>
    <row r="280" s="14" customFormat="1">
      <c r="A280" s="14"/>
      <c r="B280" s="241"/>
      <c r="C280" s="242"/>
      <c r="D280" s="232" t="s">
        <v>208</v>
      </c>
      <c r="E280" s="243" t="s">
        <v>19</v>
      </c>
      <c r="F280" s="244" t="s">
        <v>1541</v>
      </c>
      <c r="G280" s="242"/>
      <c r="H280" s="245">
        <v>16.324999999999999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1" t="s">
        <v>208</v>
      </c>
      <c r="AU280" s="251" t="s">
        <v>82</v>
      </c>
      <c r="AV280" s="14" t="s">
        <v>82</v>
      </c>
      <c r="AW280" s="14" t="s">
        <v>33</v>
      </c>
      <c r="AX280" s="14" t="s">
        <v>72</v>
      </c>
      <c r="AY280" s="251" t="s">
        <v>130</v>
      </c>
    </row>
    <row r="281" s="15" customFormat="1">
      <c r="A281" s="15"/>
      <c r="B281" s="252"/>
      <c r="C281" s="253"/>
      <c r="D281" s="232" t="s">
        <v>208</v>
      </c>
      <c r="E281" s="254" t="s">
        <v>19</v>
      </c>
      <c r="F281" s="255" t="s">
        <v>212</v>
      </c>
      <c r="G281" s="253"/>
      <c r="H281" s="256">
        <v>159.58099999999999</v>
      </c>
      <c r="I281" s="257"/>
      <c r="J281" s="253"/>
      <c r="K281" s="253"/>
      <c r="L281" s="258"/>
      <c r="M281" s="259"/>
      <c r="N281" s="260"/>
      <c r="O281" s="260"/>
      <c r="P281" s="260"/>
      <c r="Q281" s="260"/>
      <c r="R281" s="260"/>
      <c r="S281" s="260"/>
      <c r="T281" s="261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2" t="s">
        <v>208</v>
      </c>
      <c r="AU281" s="262" t="s">
        <v>82</v>
      </c>
      <c r="AV281" s="15" t="s">
        <v>144</v>
      </c>
      <c r="AW281" s="15" t="s">
        <v>33</v>
      </c>
      <c r="AX281" s="15" t="s">
        <v>80</v>
      </c>
      <c r="AY281" s="262" t="s">
        <v>130</v>
      </c>
    </row>
    <row r="282" s="2" customFormat="1" ht="24.15" customHeight="1">
      <c r="A282" s="41"/>
      <c r="B282" s="42"/>
      <c r="C282" s="199" t="s">
        <v>436</v>
      </c>
      <c r="D282" s="199" t="s">
        <v>131</v>
      </c>
      <c r="E282" s="200" t="s">
        <v>418</v>
      </c>
      <c r="F282" s="201" t="s">
        <v>419</v>
      </c>
      <c r="G282" s="202" t="s">
        <v>199</v>
      </c>
      <c r="H282" s="203">
        <v>172.393</v>
      </c>
      <c r="I282" s="204"/>
      <c r="J282" s="205">
        <f>ROUND(I282*H282,2)</f>
        <v>0</v>
      </c>
      <c r="K282" s="201" t="s">
        <v>200</v>
      </c>
      <c r="L282" s="47"/>
      <c r="M282" s="206" t="s">
        <v>19</v>
      </c>
      <c r="N282" s="207" t="s">
        <v>43</v>
      </c>
      <c r="O282" s="87"/>
      <c r="P282" s="208">
        <f>O282*H282</f>
        <v>0</v>
      </c>
      <c r="Q282" s="208">
        <v>0</v>
      </c>
      <c r="R282" s="208">
        <f>Q282*H282</f>
        <v>0</v>
      </c>
      <c r="S282" s="208">
        <v>0</v>
      </c>
      <c r="T282" s="209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0" t="s">
        <v>285</v>
      </c>
      <c r="AT282" s="210" t="s">
        <v>131</v>
      </c>
      <c r="AU282" s="210" t="s">
        <v>82</v>
      </c>
      <c r="AY282" s="20" t="s">
        <v>130</v>
      </c>
      <c r="BE282" s="211">
        <f>IF(N282="základní",J282,0)</f>
        <v>0</v>
      </c>
      <c r="BF282" s="211">
        <f>IF(N282="snížená",J282,0)</f>
        <v>0</v>
      </c>
      <c r="BG282" s="211">
        <f>IF(N282="zákl. přenesená",J282,0)</f>
        <v>0</v>
      </c>
      <c r="BH282" s="211">
        <f>IF(N282="sníž. přenesená",J282,0)</f>
        <v>0</v>
      </c>
      <c r="BI282" s="211">
        <f>IF(N282="nulová",J282,0)</f>
        <v>0</v>
      </c>
      <c r="BJ282" s="20" t="s">
        <v>80</v>
      </c>
      <c r="BK282" s="211">
        <f>ROUND(I282*H282,2)</f>
        <v>0</v>
      </c>
      <c r="BL282" s="20" t="s">
        <v>285</v>
      </c>
      <c r="BM282" s="210" t="s">
        <v>1542</v>
      </c>
    </row>
    <row r="283" s="2" customFormat="1">
      <c r="A283" s="41"/>
      <c r="B283" s="42"/>
      <c r="C283" s="43"/>
      <c r="D283" s="225" t="s">
        <v>202</v>
      </c>
      <c r="E283" s="43"/>
      <c r="F283" s="226" t="s">
        <v>421</v>
      </c>
      <c r="G283" s="43"/>
      <c r="H283" s="43"/>
      <c r="I283" s="227"/>
      <c r="J283" s="43"/>
      <c r="K283" s="43"/>
      <c r="L283" s="47"/>
      <c r="M283" s="228"/>
      <c r="N283" s="229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202</v>
      </c>
      <c r="AU283" s="20" t="s">
        <v>82</v>
      </c>
    </row>
    <row r="284" s="13" customFormat="1">
      <c r="A284" s="13"/>
      <c r="B284" s="230"/>
      <c r="C284" s="231"/>
      <c r="D284" s="232" t="s">
        <v>208</v>
      </c>
      <c r="E284" s="233" t="s">
        <v>19</v>
      </c>
      <c r="F284" s="234" t="s">
        <v>294</v>
      </c>
      <c r="G284" s="231"/>
      <c r="H284" s="233" t="s">
        <v>19</v>
      </c>
      <c r="I284" s="235"/>
      <c r="J284" s="231"/>
      <c r="K284" s="231"/>
      <c r="L284" s="236"/>
      <c r="M284" s="237"/>
      <c r="N284" s="238"/>
      <c r="O284" s="238"/>
      <c r="P284" s="238"/>
      <c r="Q284" s="238"/>
      <c r="R284" s="238"/>
      <c r="S284" s="238"/>
      <c r="T284" s="23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0" t="s">
        <v>208</v>
      </c>
      <c r="AU284" s="240" t="s">
        <v>82</v>
      </c>
      <c r="AV284" s="13" t="s">
        <v>80</v>
      </c>
      <c r="AW284" s="13" t="s">
        <v>33</v>
      </c>
      <c r="AX284" s="13" t="s">
        <v>72</v>
      </c>
      <c r="AY284" s="240" t="s">
        <v>130</v>
      </c>
    </row>
    <row r="285" s="14" customFormat="1">
      <c r="A285" s="14"/>
      <c r="B285" s="241"/>
      <c r="C285" s="242"/>
      <c r="D285" s="232" t="s">
        <v>208</v>
      </c>
      <c r="E285" s="243" t="s">
        <v>19</v>
      </c>
      <c r="F285" s="244" t="s">
        <v>1543</v>
      </c>
      <c r="G285" s="242"/>
      <c r="H285" s="245">
        <v>151.446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1" t="s">
        <v>208</v>
      </c>
      <c r="AU285" s="251" t="s">
        <v>82</v>
      </c>
      <c r="AV285" s="14" t="s">
        <v>82</v>
      </c>
      <c r="AW285" s="14" t="s">
        <v>33</v>
      </c>
      <c r="AX285" s="14" t="s">
        <v>72</v>
      </c>
      <c r="AY285" s="251" t="s">
        <v>130</v>
      </c>
    </row>
    <row r="286" s="14" customFormat="1">
      <c r="A286" s="14"/>
      <c r="B286" s="241"/>
      <c r="C286" s="242"/>
      <c r="D286" s="232" t="s">
        <v>208</v>
      </c>
      <c r="E286" s="243" t="s">
        <v>19</v>
      </c>
      <c r="F286" s="244" t="s">
        <v>1544</v>
      </c>
      <c r="G286" s="242"/>
      <c r="H286" s="245">
        <v>2.9039999999999999</v>
      </c>
      <c r="I286" s="246"/>
      <c r="J286" s="242"/>
      <c r="K286" s="242"/>
      <c r="L286" s="247"/>
      <c r="M286" s="248"/>
      <c r="N286" s="249"/>
      <c r="O286" s="249"/>
      <c r="P286" s="249"/>
      <c r="Q286" s="249"/>
      <c r="R286" s="249"/>
      <c r="S286" s="249"/>
      <c r="T286" s="25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1" t="s">
        <v>208</v>
      </c>
      <c r="AU286" s="251" t="s">
        <v>82</v>
      </c>
      <c r="AV286" s="14" t="s">
        <v>82</v>
      </c>
      <c r="AW286" s="14" t="s">
        <v>33</v>
      </c>
      <c r="AX286" s="14" t="s">
        <v>72</v>
      </c>
      <c r="AY286" s="251" t="s">
        <v>130</v>
      </c>
    </row>
    <row r="287" s="14" customFormat="1">
      <c r="A287" s="14"/>
      <c r="B287" s="241"/>
      <c r="C287" s="242"/>
      <c r="D287" s="232" t="s">
        <v>208</v>
      </c>
      <c r="E287" s="243" t="s">
        <v>19</v>
      </c>
      <c r="F287" s="244" t="s">
        <v>1545</v>
      </c>
      <c r="G287" s="242"/>
      <c r="H287" s="245">
        <v>18.042999999999999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1" t="s">
        <v>208</v>
      </c>
      <c r="AU287" s="251" t="s">
        <v>82</v>
      </c>
      <c r="AV287" s="14" t="s">
        <v>82</v>
      </c>
      <c r="AW287" s="14" t="s">
        <v>33</v>
      </c>
      <c r="AX287" s="14" t="s">
        <v>72</v>
      </c>
      <c r="AY287" s="251" t="s">
        <v>130</v>
      </c>
    </row>
    <row r="288" s="15" customFormat="1">
      <c r="A288" s="15"/>
      <c r="B288" s="252"/>
      <c r="C288" s="253"/>
      <c r="D288" s="232" t="s">
        <v>208</v>
      </c>
      <c r="E288" s="254" t="s">
        <v>19</v>
      </c>
      <c r="F288" s="255" t="s">
        <v>212</v>
      </c>
      <c r="G288" s="253"/>
      <c r="H288" s="256">
        <v>172.393</v>
      </c>
      <c r="I288" s="257"/>
      <c r="J288" s="253"/>
      <c r="K288" s="253"/>
      <c r="L288" s="258"/>
      <c r="M288" s="259"/>
      <c r="N288" s="260"/>
      <c r="O288" s="260"/>
      <c r="P288" s="260"/>
      <c r="Q288" s="260"/>
      <c r="R288" s="260"/>
      <c r="S288" s="260"/>
      <c r="T288" s="261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2" t="s">
        <v>208</v>
      </c>
      <c r="AU288" s="262" t="s">
        <v>82</v>
      </c>
      <c r="AV288" s="15" t="s">
        <v>144</v>
      </c>
      <c r="AW288" s="15" t="s">
        <v>33</v>
      </c>
      <c r="AX288" s="15" t="s">
        <v>80</v>
      </c>
      <c r="AY288" s="262" t="s">
        <v>130</v>
      </c>
    </row>
    <row r="289" s="2" customFormat="1" ht="24.15" customHeight="1">
      <c r="A289" s="41"/>
      <c r="B289" s="42"/>
      <c r="C289" s="199" t="s">
        <v>440</v>
      </c>
      <c r="D289" s="199" t="s">
        <v>131</v>
      </c>
      <c r="E289" s="200" t="s">
        <v>425</v>
      </c>
      <c r="F289" s="201" t="s">
        <v>426</v>
      </c>
      <c r="G289" s="202" t="s">
        <v>199</v>
      </c>
      <c r="H289" s="203">
        <v>159.58099999999999</v>
      </c>
      <c r="I289" s="204"/>
      <c r="J289" s="205">
        <f>ROUND(I289*H289,2)</f>
        <v>0</v>
      </c>
      <c r="K289" s="201" t="s">
        <v>200</v>
      </c>
      <c r="L289" s="47"/>
      <c r="M289" s="206" t="s">
        <v>19</v>
      </c>
      <c r="N289" s="207" t="s">
        <v>43</v>
      </c>
      <c r="O289" s="87"/>
      <c r="P289" s="208">
        <f>O289*H289</f>
        <v>0</v>
      </c>
      <c r="Q289" s="208">
        <v>0.00093999999999999997</v>
      </c>
      <c r="R289" s="208">
        <f>Q289*H289</f>
        <v>0.15000613999999998</v>
      </c>
      <c r="S289" s="208">
        <v>0</v>
      </c>
      <c r="T289" s="209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0" t="s">
        <v>285</v>
      </c>
      <c r="AT289" s="210" t="s">
        <v>131</v>
      </c>
      <c r="AU289" s="210" t="s">
        <v>82</v>
      </c>
      <c r="AY289" s="20" t="s">
        <v>130</v>
      </c>
      <c r="BE289" s="211">
        <f>IF(N289="základní",J289,0)</f>
        <v>0</v>
      </c>
      <c r="BF289" s="211">
        <f>IF(N289="snížená",J289,0)</f>
        <v>0</v>
      </c>
      <c r="BG289" s="211">
        <f>IF(N289="zákl. přenesená",J289,0)</f>
        <v>0</v>
      </c>
      <c r="BH289" s="211">
        <f>IF(N289="sníž. přenesená",J289,0)</f>
        <v>0</v>
      </c>
      <c r="BI289" s="211">
        <f>IF(N289="nulová",J289,0)</f>
        <v>0</v>
      </c>
      <c r="BJ289" s="20" t="s">
        <v>80</v>
      </c>
      <c r="BK289" s="211">
        <f>ROUND(I289*H289,2)</f>
        <v>0</v>
      </c>
      <c r="BL289" s="20" t="s">
        <v>285</v>
      </c>
      <c r="BM289" s="210" t="s">
        <v>1546</v>
      </c>
    </row>
    <row r="290" s="2" customFormat="1">
      <c r="A290" s="41"/>
      <c r="B290" s="42"/>
      <c r="C290" s="43"/>
      <c r="D290" s="225" t="s">
        <v>202</v>
      </c>
      <c r="E290" s="43"/>
      <c r="F290" s="226" t="s">
        <v>428</v>
      </c>
      <c r="G290" s="43"/>
      <c r="H290" s="43"/>
      <c r="I290" s="227"/>
      <c r="J290" s="43"/>
      <c r="K290" s="43"/>
      <c r="L290" s="47"/>
      <c r="M290" s="228"/>
      <c r="N290" s="229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202</v>
      </c>
      <c r="AU290" s="20" t="s">
        <v>82</v>
      </c>
    </row>
    <row r="291" s="13" customFormat="1">
      <c r="A291" s="13"/>
      <c r="B291" s="230"/>
      <c r="C291" s="231"/>
      <c r="D291" s="232" t="s">
        <v>208</v>
      </c>
      <c r="E291" s="233" t="s">
        <v>19</v>
      </c>
      <c r="F291" s="234" t="s">
        <v>294</v>
      </c>
      <c r="G291" s="231"/>
      <c r="H291" s="233" t="s">
        <v>19</v>
      </c>
      <c r="I291" s="235"/>
      <c r="J291" s="231"/>
      <c r="K291" s="231"/>
      <c r="L291" s="236"/>
      <c r="M291" s="237"/>
      <c r="N291" s="238"/>
      <c r="O291" s="238"/>
      <c r="P291" s="238"/>
      <c r="Q291" s="238"/>
      <c r="R291" s="238"/>
      <c r="S291" s="238"/>
      <c r="T291" s="23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0" t="s">
        <v>208</v>
      </c>
      <c r="AU291" s="240" t="s">
        <v>82</v>
      </c>
      <c r="AV291" s="13" t="s">
        <v>80</v>
      </c>
      <c r="AW291" s="13" t="s">
        <v>33</v>
      </c>
      <c r="AX291" s="13" t="s">
        <v>72</v>
      </c>
      <c r="AY291" s="240" t="s">
        <v>130</v>
      </c>
    </row>
    <row r="292" s="14" customFormat="1">
      <c r="A292" s="14"/>
      <c r="B292" s="241"/>
      <c r="C292" s="242"/>
      <c r="D292" s="232" t="s">
        <v>208</v>
      </c>
      <c r="E292" s="243" t="s">
        <v>19</v>
      </c>
      <c r="F292" s="244" t="s">
        <v>1539</v>
      </c>
      <c r="G292" s="242"/>
      <c r="H292" s="245">
        <v>138.90000000000001</v>
      </c>
      <c r="I292" s="246"/>
      <c r="J292" s="242"/>
      <c r="K292" s="242"/>
      <c r="L292" s="247"/>
      <c r="M292" s="248"/>
      <c r="N292" s="249"/>
      <c r="O292" s="249"/>
      <c r="P292" s="249"/>
      <c r="Q292" s="249"/>
      <c r="R292" s="249"/>
      <c r="S292" s="249"/>
      <c r="T292" s="25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1" t="s">
        <v>208</v>
      </c>
      <c r="AU292" s="251" t="s">
        <v>82</v>
      </c>
      <c r="AV292" s="14" t="s">
        <v>82</v>
      </c>
      <c r="AW292" s="14" t="s">
        <v>33</v>
      </c>
      <c r="AX292" s="14" t="s">
        <v>72</v>
      </c>
      <c r="AY292" s="251" t="s">
        <v>130</v>
      </c>
    </row>
    <row r="293" s="14" customFormat="1">
      <c r="A293" s="14"/>
      <c r="B293" s="241"/>
      <c r="C293" s="242"/>
      <c r="D293" s="232" t="s">
        <v>208</v>
      </c>
      <c r="E293" s="243" t="s">
        <v>19</v>
      </c>
      <c r="F293" s="244" t="s">
        <v>1540</v>
      </c>
      <c r="G293" s="242"/>
      <c r="H293" s="245">
        <v>4.3559999999999999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1" t="s">
        <v>208</v>
      </c>
      <c r="AU293" s="251" t="s">
        <v>82</v>
      </c>
      <c r="AV293" s="14" t="s">
        <v>82</v>
      </c>
      <c r="AW293" s="14" t="s">
        <v>33</v>
      </c>
      <c r="AX293" s="14" t="s">
        <v>72</v>
      </c>
      <c r="AY293" s="251" t="s">
        <v>130</v>
      </c>
    </row>
    <row r="294" s="14" customFormat="1">
      <c r="A294" s="14"/>
      <c r="B294" s="241"/>
      <c r="C294" s="242"/>
      <c r="D294" s="232" t="s">
        <v>208</v>
      </c>
      <c r="E294" s="243" t="s">
        <v>19</v>
      </c>
      <c r="F294" s="244" t="s">
        <v>1541</v>
      </c>
      <c r="G294" s="242"/>
      <c r="H294" s="245">
        <v>16.324999999999999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1" t="s">
        <v>208</v>
      </c>
      <c r="AU294" s="251" t="s">
        <v>82</v>
      </c>
      <c r="AV294" s="14" t="s">
        <v>82</v>
      </c>
      <c r="AW294" s="14" t="s">
        <v>33</v>
      </c>
      <c r="AX294" s="14" t="s">
        <v>72</v>
      </c>
      <c r="AY294" s="251" t="s">
        <v>130</v>
      </c>
    </row>
    <row r="295" s="15" customFormat="1">
      <c r="A295" s="15"/>
      <c r="B295" s="252"/>
      <c r="C295" s="253"/>
      <c r="D295" s="232" t="s">
        <v>208</v>
      </c>
      <c r="E295" s="254" t="s">
        <v>19</v>
      </c>
      <c r="F295" s="255" t="s">
        <v>212</v>
      </c>
      <c r="G295" s="253"/>
      <c r="H295" s="256">
        <v>159.58099999999999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2" t="s">
        <v>208</v>
      </c>
      <c r="AU295" s="262" t="s">
        <v>82</v>
      </c>
      <c r="AV295" s="15" t="s">
        <v>144</v>
      </c>
      <c r="AW295" s="15" t="s">
        <v>33</v>
      </c>
      <c r="AX295" s="15" t="s">
        <v>80</v>
      </c>
      <c r="AY295" s="262" t="s">
        <v>130</v>
      </c>
    </row>
    <row r="296" s="2" customFormat="1" ht="24.15" customHeight="1">
      <c r="A296" s="41"/>
      <c r="B296" s="42"/>
      <c r="C296" s="199" t="s">
        <v>448</v>
      </c>
      <c r="D296" s="199" t="s">
        <v>131</v>
      </c>
      <c r="E296" s="200" t="s">
        <v>430</v>
      </c>
      <c r="F296" s="201" t="s">
        <v>431</v>
      </c>
      <c r="G296" s="202" t="s">
        <v>199</v>
      </c>
      <c r="H296" s="203">
        <v>205.84100000000001</v>
      </c>
      <c r="I296" s="204"/>
      <c r="J296" s="205">
        <f>ROUND(I296*H296,2)</f>
        <v>0</v>
      </c>
      <c r="K296" s="201" t="s">
        <v>200</v>
      </c>
      <c r="L296" s="47"/>
      <c r="M296" s="206" t="s">
        <v>19</v>
      </c>
      <c r="N296" s="207" t="s">
        <v>43</v>
      </c>
      <c r="O296" s="87"/>
      <c r="P296" s="208">
        <f>O296*H296</f>
        <v>0</v>
      </c>
      <c r="Q296" s="208">
        <v>0.00050000000000000001</v>
      </c>
      <c r="R296" s="208">
        <f>Q296*H296</f>
        <v>0.10292050000000001</v>
      </c>
      <c r="S296" s="208">
        <v>0</v>
      </c>
      <c r="T296" s="209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0" t="s">
        <v>285</v>
      </c>
      <c r="AT296" s="210" t="s">
        <v>131</v>
      </c>
      <c r="AU296" s="210" t="s">
        <v>82</v>
      </c>
      <c r="AY296" s="20" t="s">
        <v>130</v>
      </c>
      <c r="BE296" s="211">
        <f>IF(N296="základní",J296,0)</f>
        <v>0</v>
      </c>
      <c r="BF296" s="211">
        <f>IF(N296="snížená",J296,0)</f>
        <v>0</v>
      </c>
      <c r="BG296" s="211">
        <f>IF(N296="zákl. přenesená",J296,0)</f>
        <v>0</v>
      </c>
      <c r="BH296" s="211">
        <f>IF(N296="sníž. přenesená",J296,0)</f>
        <v>0</v>
      </c>
      <c r="BI296" s="211">
        <f>IF(N296="nulová",J296,0)</f>
        <v>0</v>
      </c>
      <c r="BJ296" s="20" t="s">
        <v>80</v>
      </c>
      <c r="BK296" s="211">
        <f>ROUND(I296*H296,2)</f>
        <v>0</v>
      </c>
      <c r="BL296" s="20" t="s">
        <v>285</v>
      </c>
      <c r="BM296" s="210" t="s">
        <v>1547</v>
      </c>
    </row>
    <row r="297" s="2" customFormat="1">
      <c r="A297" s="41"/>
      <c r="B297" s="42"/>
      <c r="C297" s="43"/>
      <c r="D297" s="225" t="s">
        <v>202</v>
      </c>
      <c r="E297" s="43"/>
      <c r="F297" s="226" t="s">
        <v>433</v>
      </c>
      <c r="G297" s="43"/>
      <c r="H297" s="43"/>
      <c r="I297" s="227"/>
      <c r="J297" s="43"/>
      <c r="K297" s="43"/>
      <c r="L297" s="47"/>
      <c r="M297" s="228"/>
      <c r="N297" s="229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202</v>
      </c>
      <c r="AU297" s="20" t="s">
        <v>82</v>
      </c>
    </row>
    <row r="298" s="13" customFormat="1">
      <c r="A298" s="13"/>
      <c r="B298" s="230"/>
      <c r="C298" s="231"/>
      <c r="D298" s="232" t="s">
        <v>208</v>
      </c>
      <c r="E298" s="233" t="s">
        <v>19</v>
      </c>
      <c r="F298" s="234" t="s">
        <v>294</v>
      </c>
      <c r="G298" s="231"/>
      <c r="H298" s="233" t="s">
        <v>19</v>
      </c>
      <c r="I298" s="235"/>
      <c r="J298" s="231"/>
      <c r="K298" s="231"/>
      <c r="L298" s="236"/>
      <c r="M298" s="237"/>
      <c r="N298" s="238"/>
      <c r="O298" s="238"/>
      <c r="P298" s="238"/>
      <c r="Q298" s="238"/>
      <c r="R298" s="238"/>
      <c r="S298" s="238"/>
      <c r="T298" s="23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0" t="s">
        <v>208</v>
      </c>
      <c r="AU298" s="240" t="s">
        <v>82</v>
      </c>
      <c r="AV298" s="13" t="s">
        <v>80</v>
      </c>
      <c r="AW298" s="13" t="s">
        <v>33</v>
      </c>
      <c r="AX298" s="13" t="s">
        <v>72</v>
      </c>
      <c r="AY298" s="240" t="s">
        <v>130</v>
      </c>
    </row>
    <row r="299" s="14" customFormat="1">
      <c r="A299" s="14"/>
      <c r="B299" s="241"/>
      <c r="C299" s="242"/>
      <c r="D299" s="232" t="s">
        <v>208</v>
      </c>
      <c r="E299" s="243" t="s">
        <v>19</v>
      </c>
      <c r="F299" s="244" t="s">
        <v>1548</v>
      </c>
      <c r="G299" s="242"/>
      <c r="H299" s="245">
        <v>177.60900000000001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1" t="s">
        <v>208</v>
      </c>
      <c r="AU299" s="251" t="s">
        <v>82</v>
      </c>
      <c r="AV299" s="14" t="s">
        <v>82</v>
      </c>
      <c r="AW299" s="14" t="s">
        <v>33</v>
      </c>
      <c r="AX299" s="14" t="s">
        <v>72</v>
      </c>
      <c r="AY299" s="251" t="s">
        <v>130</v>
      </c>
    </row>
    <row r="300" s="14" customFormat="1">
      <c r="A300" s="14"/>
      <c r="B300" s="241"/>
      <c r="C300" s="242"/>
      <c r="D300" s="232" t="s">
        <v>208</v>
      </c>
      <c r="E300" s="243" t="s">
        <v>19</v>
      </c>
      <c r="F300" s="244" t="s">
        <v>1549</v>
      </c>
      <c r="G300" s="242"/>
      <c r="H300" s="245">
        <v>5.0339999999999998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1" t="s">
        <v>208</v>
      </c>
      <c r="AU300" s="251" t="s">
        <v>82</v>
      </c>
      <c r="AV300" s="14" t="s">
        <v>82</v>
      </c>
      <c r="AW300" s="14" t="s">
        <v>33</v>
      </c>
      <c r="AX300" s="14" t="s">
        <v>72</v>
      </c>
      <c r="AY300" s="251" t="s">
        <v>130</v>
      </c>
    </row>
    <row r="301" s="14" customFormat="1">
      <c r="A301" s="14"/>
      <c r="B301" s="241"/>
      <c r="C301" s="242"/>
      <c r="D301" s="232" t="s">
        <v>208</v>
      </c>
      <c r="E301" s="243" t="s">
        <v>19</v>
      </c>
      <c r="F301" s="244" t="s">
        <v>1550</v>
      </c>
      <c r="G301" s="242"/>
      <c r="H301" s="245">
        <v>23.198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1" t="s">
        <v>208</v>
      </c>
      <c r="AU301" s="251" t="s">
        <v>82</v>
      </c>
      <c r="AV301" s="14" t="s">
        <v>82</v>
      </c>
      <c r="AW301" s="14" t="s">
        <v>33</v>
      </c>
      <c r="AX301" s="14" t="s">
        <v>72</v>
      </c>
      <c r="AY301" s="251" t="s">
        <v>130</v>
      </c>
    </row>
    <row r="302" s="15" customFormat="1">
      <c r="A302" s="15"/>
      <c r="B302" s="252"/>
      <c r="C302" s="253"/>
      <c r="D302" s="232" t="s">
        <v>208</v>
      </c>
      <c r="E302" s="254" t="s">
        <v>19</v>
      </c>
      <c r="F302" s="255" t="s">
        <v>212</v>
      </c>
      <c r="G302" s="253"/>
      <c r="H302" s="256">
        <v>205.84100000000001</v>
      </c>
      <c r="I302" s="257"/>
      <c r="J302" s="253"/>
      <c r="K302" s="253"/>
      <c r="L302" s="258"/>
      <c r="M302" s="259"/>
      <c r="N302" s="260"/>
      <c r="O302" s="260"/>
      <c r="P302" s="260"/>
      <c r="Q302" s="260"/>
      <c r="R302" s="260"/>
      <c r="S302" s="260"/>
      <c r="T302" s="261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2" t="s">
        <v>208</v>
      </c>
      <c r="AU302" s="262" t="s">
        <v>82</v>
      </c>
      <c r="AV302" s="15" t="s">
        <v>144</v>
      </c>
      <c r="AW302" s="15" t="s">
        <v>33</v>
      </c>
      <c r="AX302" s="15" t="s">
        <v>80</v>
      </c>
      <c r="AY302" s="262" t="s">
        <v>130</v>
      </c>
    </row>
    <row r="303" s="2" customFormat="1" ht="21.75" customHeight="1">
      <c r="A303" s="41"/>
      <c r="B303" s="42"/>
      <c r="C303" s="199" t="s">
        <v>454</v>
      </c>
      <c r="D303" s="199" t="s">
        <v>131</v>
      </c>
      <c r="E303" s="200" t="s">
        <v>437</v>
      </c>
      <c r="F303" s="201" t="s">
        <v>438</v>
      </c>
      <c r="G303" s="202" t="s">
        <v>162</v>
      </c>
      <c r="H303" s="203">
        <v>6</v>
      </c>
      <c r="I303" s="204"/>
      <c r="J303" s="205">
        <f>ROUND(I303*H303,2)</f>
        <v>0</v>
      </c>
      <c r="K303" s="201" t="s">
        <v>19</v>
      </c>
      <c r="L303" s="47"/>
      <c r="M303" s="206" t="s">
        <v>19</v>
      </c>
      <c r="N303" s="207" t="s">
        <v>43</v>
      </c>
      <c r="O303" s="87"/>
      <c r="P303" s="208">
        <f>O303*H303</f>
        <v>0</v>
      </c>
      <c r="Q303" s="208">
        <v>0</v>
      </c>
      <c r="R303" s="208">
        <f>Q303*H303</f>
        <v>0</v>
      </c>
      <c r="S303" s="208">
        <v>0</v>
      </c>
      <c r="T303" s="209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0" t="s">
        <v>285</v>
      </c>
      <c r="AT303" s="210" t="s">
        <v>131</v>
      </c>
      <c r="AU303" s="210" t="s">
        <v>82</v>
      </c>
      <c r="AY303" s="20" t="s">
        <v>130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20" t="s">
        <v>80</v>
      </c>
      <c r="BK303" s="211">
        <f>ROUND(I303*H303,2)</f>
        <v>0</v>
      </c>
      <c r="BL303" s="20" t="s">
        <v>285</v>
      </c>
      <c r="BM303" s="210" t="s">
        <v>1551</v>
      </c>
    </row>
    <row r="304" s="13" customFormat="1">
      <c r="A304" s="13"/>
      <c r="B304" s="230"/>
      <c r="C304" s="231"/>
      <c r="D304" s="232" t="s">
        <v>208</v>
      </c>
      <c r="E304" s="233" t="s">
        <v>19</v>
      </c>
      <c r="F304" s="234" t="s">
        <v>294</v>
      </c>
      <c r="G304" s="231"/>
      <c r="H304" s="233" t="s">
        <v>19</v>
      </c>
      <c r="I304" s="235"/>
      <c r="J304" s="231"/>
      <c r="K304" s="231"/>
      <c r="L304" s="236"/>
      <c r="M304" s="237"/>
      <c r="N304" s="238"/>
      <c r="O304" s="238"/>
      <c r="P304" s="238"/>
      <c r="Q304" s="238"/>
      <c r="R304" s="238"/>
      <c r="S304" s="238"/>
      <c r="T304" s="23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0" t="s">
        <v>208</v>
      </c>
      <c r="AU304" s="240" t="s">
        <v>82</v>
      </c>
      <c r="AV304" s="13" t="s">
        <v>80</v>
      </c>
      <c r="AW304" s="13" t="s">
        <v>33</v>
      </c>
      <c r="AX304" s="13" t="s">
        <v>72</v>
      </c>
      <c r="AY304" s="240" t="s">
        <v>130</v>
      </c>
    </row>
    <row r="305" s="14" customFormat="1">
      <c r="A305" s="14"/>
      <c r="B305" s="241"/>
      <c r="C305" s="242"/>
      <c r="D305" s="232" t="s">
        <v>208</v>
      </c>
      <c r="E305" s="243" t="s">
        <v>19</v>
      </c>
      <c r="F305" s="244" t="s">
        <v>1487</v>
      </c>
      <c r="G305" s="242"/>
      <c r="H305" s="245">
        <v>6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1" t="s">
        <v>208</v>
      </c>
      <c r="AU305" s="251" t="s">
        <v>82</v>
      </c>
      <c r="AV305" s="14" t="s">
        <v>82</v>
      </c>
      <c r="AW305" s="14" t="s">
        <v>33</v>
      </c>
      <c r="AX305" s="14" t="s">
        <v>72</v>
      </c>
      <c r="AY305" s="251" t="s">
        <v>130</v>
      </c>
    </row>
    <row r="306" s="15" customFormat="1">
      <c r="A306" s="15"/>
      <c r="B306" s="252"/>
      <c r="C306" s="253"/>
      <c r="D306" s="232" t="s">
        <v>208</v>
      </c>
      <c r="E306" s="254" t="s">
        <v>19</v>
      </c>
      <c r="F306" s="255" t="s">
        <v>212</v>
      </c>
      <c r="G306" s="253"/>
      <c r="H306" s="256">
        <v>6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2" t="s">
        <v>208</v>
      </c>
      <c r="AU306" s="262" t="s">
        <v>82</v>
      </c>
      <c r="AV306" s="15" t="s">
        <v>144</v>
      </c>
      <c r="AW306" s="15" t="s">
        <v>33</v>
      </c>
      <c r="AX306" s="15" t="s">
        <v>80</v>
      </c>
      <c r="AY306" s="262" t="s">
        <v>130</v>
      </c>
    </row>
    <row r="307" s="2" customFormat="1" ht="24.15" customHeight="1">
      <c r="A307" s="41"/>
      <c r="B307" s="42"/>
      <c r="C307" s="199" t="s">
        <v>459</v>
      </c>
      <c r="D307" s="199" t="s">
        <v>131</v>
      </c>
      <c r="E307" s="200" t="s">
        <v>762</v>
      </c>
      <c r="F307" s="201" t="s">
        <v>763</v>
      </c>
      <c r="G307" s="202" t="s">
        <v>443</v>
      </c>
      <c r="H307" s="284"/>
      <c r="I307" s="204"/>
      <c r="J307" s="205">
        <f>ROUND(I307*H307,2)</f>
        <v>0</v>
      </c>
      <c r="K307" s="201" t="s">
        <v>200</v>
      </c>
      <c r="L307" s="47"/>
      <c r="M307" s="206" t="s">
        <v>19</v>
      </c>
      <c r="N307" s="207" t="s">
        <v>43</v>
      </c>
      <c r="O307" s="87"/>
      <c r="P307" s="208">
        <f>O307*H307</f>
        <v>0</v>
      </c>
      <c r="Q307" s="208">
        <v>0</v>
      </c>
      <c r="R307" s="208">
        <f>Q307*H307</f>
        <v>0</v>
      </c>
      <c r="S307" s="208">
        <v>0</v>
      </c>
      <c r="T307" s="209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0" t="s">
        <v>285</v>
      </c>
      <c r="AT307" s="210" t="s">
        <v>131</v>
      </c>
      <c r="AU307" s="210" t="s">
        <v>82</v>
      </c>
      <c r="AY307" s="20" t="s">
        <v>130</v>
      </c>
      <c r="BE307" s="211">
        <f>IF(N307="základní",J307,0)</f>
        <v>0</v>
      </c>
      <c r="BF307" s="211">
        <f>IF(N307="snížená",J307,0)</f>
        <v>0</v>
      </c>
      <c r="BG307" s="211">
        <f>IF(N307="zákl. přenesená",J307,0)</f>
        <v>0</v>
      </c>
      <c r="BH307" s="211">
        <f>IF(N307="sníž. přenesená",J307,0)</f>
        <v>0</v>
      </c>
      <c r="BI307" s="211">
        <f>IF(N307="nulová",J307,0)</f>
        <v>0</v>
      </c>
      <c r="BJ307" s="20" t="s">
        <v>80</v>
      </c>
      <c r="BK307" s="211">
        <f>ROUND(I307*H307,2)</f>
        <v>0</v>
      </c>
      <c r="BL307" s="20" t="s">
        <v>285</v>
      </c>
      <c r="BM307" s="210" t="s">
        <v>1552</v>
      </c>
    </row>
    <row r="308" s="2" customFormat="1">
      <c r="A308" s="41"/>
      <c r="B308" s="42"/>
      <c r="C308" s="43"/>
      <c r="D308" s="225" t="s">
        <v>202</v>
      </c>
      <c r="E308" s="43"/>
      <c r="F308" s="226" t="s">
        <v>765</v>
      </c>
      <c r="G308" s="43"/>
      <c r="H308" s="43"/>
      <c r="I308" s="227"/>
      <c r="J308" s="43"/>
      <c r="K308" s="43"/>
      <c r="L308" s="47"/>
      <c r="M308" s="228"/>
      <c r="N308" s="229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202</v>
      </c>
      <c r="AU308" s="20" t="s">
        <v>82</v>
      </c>
    </row>
    <row r="309" s="11" customFormat="1" ht="22.8" customHeight="1">
      <c r="A309" s="11"/>
      <c r="B309" s="185"/>
      <c r="C309" s="186"/>
      <c r="D309" s="187" t="s">
        <v>71</v>
      </c>
      <c r="E309" s="223" t="s">
        <v>446</v>
      </c>
      <c r="F309" s="223" t="s">
        <v>447</v>
      </c>
      <c r="G309" s="186"/>
      <c r="H309" s="186"/>
      <c r="I309" s="189"/>
      <c r="J309" s="224">
        <f>BK309</f>
        <v>0</v>
      </c>
      <c r="K309" s="186"/>
      <c r="L309" s="191"/>
      <c r="M309" s="192"/>
      <c r="N309" s="193"/>
      <c r="O309" s="193"/>
      <c r="P309" s="194">
        <f>SUM(P310:P381)</f>
        <v>0</v>
      </c>
      <c r="Q309" s="193"/>
      <c r="R309" s="194">
        <f>SUM(R310:R381)</f>
        <v>3.5299317099999996</v>
      </c>
      <c r="S309" s="193"/>
      <c r="T309" s="195">
        <f>SUM(T310:T381)</f>
        <v>0</v>
      </c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R309" s="196" t="s">
        <v>82</v>
      </c>
      <c r="AT309" s="197" t="s">
        <v>71</v>
      </c>
      <c r="AU309" s="197" t="s">
        <v>80</v>
      </c>
      <c r="AY309" s="196" t="s">
        <v>130</v>
      </c>
      <c r="BK309" s="198">
        <f>SUM(BK310:BK381)</f>
        <v>0</v>
      </c>
    </row>
    <row r="310" s="2" customFormat="1" ht="24.15" customHeight="1">
      <c r="A310" s="41"/>
      <c r="B310" s="42"/>
      <c r="C310" s="199" t="s">
        <v>466</v>
      </c>
      <c r="D310" s="199" t="s">
        <v>131</v>
      </c>
      <c r="E310" s="200" t="s">
        <v>449</v>
      </c>
      <c r="F310" s="201" t="s">
        <v>450</v>
      </c>
      <c r="G310" s="202" t="s">
        <v>199</v>
      </c>
      <c r="H310" s="203">
        <v>74.769000000000005</v>
      </c>
      <c r="I310" s="204"/>
      <c r="J310" s="205">
        <f>ROUND(I310*H310,2)</f>
        <v>0</v>
      </c>
      <c r="K310" s="201" t="s">
        <v>200</v>
      </c>
      <c r="L310" s="47"/>
      <c r="M310" s="206" t="s">
        <v>19</v>
      </c>
      <c r="N310" s="207" t="s">
        <v>43</v>
      </c>
      <c r="O310" s="87"/>
      <c r="P310" s="208">
        <f>O310*H310</f>
        <v>0</v>
      </c>
      <c r="Q310" s="208">
        <v>0.0061199999999999996</v>
      </c>
      <c r="R310" s="208">
        <f>Q310*H310</f>
        <v>0.45758628000000001</v>
      </c>
      <c r="S310" s="208">
        <v>0</v>
      </c>
      <c r="T310" s="209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0" t="s">
        <v>285</v>
      </c>
      <c r="AT310" s="210" t="s">
        <v>131</v>
      </c>
      <c r="AU310" s="210" t="s">
        <v>82</v>
      </c>
      <c r="AY310" s="20" t="s">
        <v>130</v>
      </c>
      <c r="BE310" s="211">
        <f>IF(N310="základní",J310,0)</f>
        <v>0</v>
      </c>
      <c r="BF310" s="211">
        <f>IF(N310="snížená",J310,0)</f>
        <v>0</v>
      </c>
      <c r="BG310" s="211">
        <f>IF(N310="zákl. přenesená",J310,0)</f>
        <v>0</v>
      </c>
      <c r="BH310" s="211">
        <f>IF(N310="sníž. přenesená",J310,0)</f>
        <v>0</v>
      </c>
      <c r="BI310" s="211">
        <f>IF(N310="nulová",J310,0)</f>
        <v>0</v>
      </c>
      <c r="BJ310" s="20" t="s">
        <v>80</v>
      </c>
      <c r="BK310" s="211">
        <f>ROUND(I310*H310,2)</f>
        <v>0</v>
      </c>
      <c r="BL310" s="20" t="s">
        <v>285</v>
      </c>
      <c r="BM310" s="210" t="s">
        <v>1553</v>
      </c>
    </row>
    <row r="311" s="2" customFormat="1">
      <c r="A311" s="41"/>
      <c r="B311" s="42"/>
      <c r="C311" s="43"/>
      <c r="D311" s="225" t="s">
        <v>202</v>
      </c>
      <c r="E311" s="43"/>
      <c r="F311" s="226" t="s">
        <v>452</v>
      </c>
      <c r="G311" s="43"/>
      <c r="H311" s="43"/>
      <c r="I311" s="227"/>
      <c r="J311" s="43"/>
      <c r="K311" s="43"/>
      <c r="L311" s="47"/>
      <c r="M311" s="228"/>
      <c r="N311" s="229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202</v>
      </c>
      <c r="AU311" s="20" t="s">
        <v>82</v>
      </c>
    </row>
    <row r="312" s="13" customFormat="1">
      <c r="A312" s="13"/>
      <c r="B312" s="230"/>
      <c r="C312" s="231"/>
      <c r="D312" s="232" t="s">
        <v>208</v>
      </c>
      <c r="E312" s="233" t="s">
        <v>19</v>
      </c>
      <c r="F312" s="234" t="s">
        <v>209</v>
      </c>
      <c r="G312" s="231"/>
      <c r="H312" s="233" t="s">
        <v>19</v>
      </c>
      <c r="I312" s="235"/>
      <c r="J312" s="231"/>
      <c r="K312" s="231"/>
      <c r="L312" s="236"/>
      <c r="M312" s="237"/>
      <c r="N312" s="238"/>
      <c r="O312" s="238"/>
      <c r="P312" s="238"/>
      <c r="Q312" s="238"/>
      <c r="R312" s="238"/>
      <c r="S312" s="238"/>
      <c r="T312" s="23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0" t="s">
        <v>208</v>
      </c>
      <c r="AU312" s="240" t="s">
        <v>82</v>
      </c>
      <c r="AV312" s="13" t="s">
        <v>80</v>
      </c>
      <c r="AW312" s="13" t="s">
        <v>33</v>
      </c>
      <c r="AX312" s="13" t="s">
        <v>72</v>
      </c>
      <c r="AY312" s="240" t="s">
        <v>130</v>
      </c>
    </row>
    <row r="313" s="13" customFormat="1">
      <c r="A313" s="13"/>
      <c r="B313" s="230"/>
      <c r="C313" s="231"/>
      <c r="D313" s="232" t="s">
        <v>208</v>
      </c>
      <c r="E313" s="233" t="s">
        <v>19</v>
      </c>
      <c r="F313" s="234" t="s">
        <v>294</v>
      </c>
      <c r="G313" s="231"/>
      <c r="H313" s="233" t="s">
        <v>19</v>
      </c>
      <c r="I313" s="235"/>
      <c r="J313" s="231"/>
      <c r="K313" s="231"/>
      <c r="L313" s="236"/>
      <c r="M313" s="237"/>
      <c r="N313" s="238"/>
      <c r="O313" s="238"/>
      <c r="P313" s="238"/>
      <c r="Q313" s="238"/>
      <c r="R313" s="238"/>
      <c r="S313" s="238"/>
      <c r="T313" s="23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0" t="s">
        <v>208</v>
      </c>
      <c r="AU313" s="240" t="s">
        <v>82</v>
      </c>
      <c r="AV313" s="13" t="s">
        <v>80</v>
      </c>
      <c r="AW313" s="13" t="s">
        <v>33</v>
      </c>
      <c r="AX313" s="13" t="s">
        <v>72</v>
      </c>
      <c r="AY313" s="240" t="s">
        <v>130</v>
      </c>
    </row>
    <row r="314" s="14" customFormat="1">
      <c r="A314" s="14"/>
      <c r="B314" s="241"/>
      <c r="C314" s="242"/>
      <c r="D314" s="232" t="s">
        <v>208</v>
      </c>
      <c r="E314" s="243" t="s">
        <v>19</v>
      </c>
      <c r="F314" s="244" t="s">
        <v>1554</v>
      </c>
      <c r="G314" s="242"/>
      <c r="H314" s="245">
        <v>66.177000000000007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1" t="s">
        <v>208</v>
      </c>
      <c r="AU314" s="251" t="s">
        <v>82</v>
      </c>
      <c r="AV314" s="14" t="s">
        <v>82</v>
      </c>
      <c r="AW314" s="14" t="s">
        <v>33</v>
      </c>
      <c r="AX314" s="14" t="s">
        <v>72</v>
      </c>
      <c r="AY314" s="251" t="s">
        <v>130</v>
      </c>
    </row>
    <row r="315" s="14" customFormat="1">
      <c r="A315" s="14"/>
      <c r="B315" s="241"/>
      <c r="C315" s="242"/>
      <c r="D315" s="232" t="s">
        <v>208</v>
      </c>
      <c r="E315" s="243" t="s">
        <v>19</v>
      </c>
      <c r="F315" s="244" t="s">
        <v>1555</v>
      </c>
      <c r="G315" s="242"/>
      <c r="H315" s="245">
        <v>8.5920000000000005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1" t="s">
        <v>208</v>
      </c>
      <c r="AU315" s="251" t="s">
        <v>82</v>
      </c>
      <c r="AV315" s="14" t="s">
        <v>82</v>
      </c>
      <c r="AW315" s="14" t="s">
        <v>33</v>
      </c>
      <c r="AX315" s="14" t="s">
        <v>72</v>
      </c>
      <c r="AY315" s="251" t="s">
        <v>130</v>
      </c>
    </row>
    <row r="316" s="15" customFormat="1">
      <c r="A316" s="15"/>
      <c r="B316" s="252"/>
      <c r="C316" s="253"/>
      <c r="D316" s="232" t="s">
        <v>208</v>
      </c>
      <c r="E316" s="254" t="s">
        <v>19</v>
      </c>
      <c r="F316" s="255" t="s">
        <v>212</v>
      </c>
      <c r="G316" s="253"/>
      <c r="H316" s="256">
        <v>74.769000000000005</v>
      </c>
      <c r="I316" s="257"/>
      <c r="J316" s="253"/>
      <c r="K316" s="253"/>
      <c r="L316" s="258"/>
      <c r="M316" s="259"/>
      <c r="N316" s="260"/>
      <c r="O316" s="260"/>
      <c r="P316" s="260"/>
      <c r="Q316" s="260"/>
      <c r="R316" s="260"/>
      <c r="S316" s="260"/>
      <c r="T316" s="261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2" t="s">
        <v>208</v>
      </c>
      <c r="AU316" s="262" t="s">
        <v>82</v>
      </c>
      <c r="AV316" s="15" t="s">
        <v>144</v>
      </c>
      <c r="AW316" s="15" t="s">
        <v>33</v>
      </c>
      <c r="AX316" s="15" t="s">
        <v>80</v>
      </c>
      <c r="AY316" s="262" t="s">
        <v>130</v>
      </c>
    </row>
    <row r="317" s="2" customFormat="1" ht="16.5" customHeight="1">
      <c r="A317" s="41"/>
      <c r="B317" s="42"/>
      <c r="C317" s="263" t="s">
        <v>471</v>
      </c>
      <c r="D317" s="263" t="s">
        <v>213</v>
      </c>
      <c r="E317" s="264" t="s">
        <v>455</v>
      </c>
      <c r="F317" s="265" t="s">
        <v>456</v>
      </c>
      <c r="G317" s="266" t="s">
        <v>199</v>
      </c>
      <c r="H317" s="267">
        <v>78.507000000000005</v>
      </c>
      <c r="I317" s="268"/>
      <c r="J317" s="269">
        <f>ROUND(I317*H317,2)</f>
        <v>0</v>
      </c>
      <c r="K317" s="265" t="s">
        <v>200</v>
      </c>
      <c r="L317" s="270"/>
      <c r="M317" s="271" t="s">
        <v>19</v>
      </c>
      <c r="N317" s="272" t="s">
        <v>43</v>
      </c>
      <c r="O317" s="87"/>
      <c r="P317" s="208">
        <f>O317*H317</f>
        <v>0</v>
      </c>
      <c r="Q317" s="208">
        <v>0.0028999999999999998</v>
      </c>
      <c r="R317" s="208">
        <f>Q317*H317</f>
        <v>0.22767029999999999</v>
      </c>
      <c r="S317" s="208">
        <v>0</v>
      </c>
      <c r="T317" s="209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0" t="s">
        <v>306</v>
      </c>
      <c r="AT317" s="210" t="s">
        <v>213</v>
      </c>
      <c r="AU317" s="210" t="s">
        <v>82</v>
      </c>
      <c r="AY317" s="20" t="s">
        <v>130</v>
      </c>
      <c r="BE317" s="211">
        <f>IF(N317="základní",J317,0)</f>
        <v>0</v>
      </c>
      <c r="BF317" s="211">
        <f>IF(N317="snížená",J317,0)</f>
        <v>0</v>
      </c>
      <c r="BG317" s="211">
        <f>IF(N317="zákl. přenesená",J317,0)</f>
        <v>0</v>
      </c>
      <c r="BH317" s="211">
        <f>IF(N317="sníž. přenesená",J317,0)</f>
        <v>0</v>
      </c>
      <c r="BI317" s="211">
        <f>IF(N317="nulová",J317,0)</f>
        <v>0</v>
      </c>
      <c r="BJ317" s="20" t="s">
        <v>80</v>
      </c>
      <c r="BK317" s="211">
        <f>ROUND(I317*H317,2)</f>
        <v>0</v>
      </c>
      <c r="BL317" s="20" t="s">
        <v>285</v>
      </c>
      <c r="BM317" s="210" t="s">
        <v>1556</v>
      </c>
    </row>
    <row r="318" s="13" customFormat="1">
      <c r="A318" s="13"/>
      <c r="B318" s="230"/>
      <c r="C318" s="231"/>
      <c r="D318" s="232" t="s">
        <v>208</v>
      </c>
      <c r="E318" s="233" t="s">
        <v>19</v>
      </c>
      <c r="F318" s="234" t="s">
        <v>217</v>
      </c>
      <c r="G318" s="231"/>
      <c r="H318" s="233" t="s">
        <v>19</v>
      </c>
      <c r="I318" s="235"/>
      <c r="J318" s="231"/>
      <c r="K318" s="231"/>
      <c r="L318" s="236"/>
      <c r="M318" s="237"/>
      <c r="N318" s="238"/>
      <c r="O318" s="238"/>
      <c r="P318" s="238"/>
      <c r="Q318" s="238"/>
      <c r="R318" s="238"/>
      <c r="S318" s="238"/>
      <c r="T318" s="23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0" t="s">
        <v>208</v>
      </c>
      <c r="AU318" s="240" t="s">
        <v>82</v>
      </c>
      <c r="AV318" s="13" t="s">
        <v>80</v>
      </c>
      <c r="AW318" s="13" t="s">
        <v>33</v>
      </c>
      <c r="AX318" s="13" t="s">
        <v>72</v>
      </c>
      <c r="AY318" s="240" t="s">
        <v>130</v>
      </c>
    </row>
    <row r="319" s="13" customFormat="1">
      <c r="A319" s="13"/>
      <c r="B319" s="230"/>
      <c r="C319" s="231"/>
      <c r="D319" s="232" t="s">
        <v>208</v>
      </c>
      <c r="E319" s="233" t="s">
        <v>19</v>
      </c>
      <c r="F319" s="234" t="s">
        <v>209</v>
      </c>
      <c r="G319" s="231"/>
      <c r="H319" s="233" t="s">
        <v>19</v>
      </c>
      <c r="I319" s="235"/>
      <c r="J319" s="231"/>
      <c r="K319" s="231"/>
      <c r="L319" s="236"/>
      <c r="M319" s="237"/>
      <c r="N319" s="238"/>
      <c r="O319" s="238"/>
      <c r="P319" s="238"/>
      <c r="Q319" s="238"/>
      <c r="R319" s="238"/>
      <c r="S319" s="238"/>
      <c r="T319" s="23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0" t="s">
        <v>208</v>
      </c>
      <c r="AU319" s="240" t="s">
        <v>82</v>
      </c>
      <c r="AV319" s="13" t="s">
        <v>80</v>
      </c>
      <c r="AW319" s="13" t="s">
        <v>33</v>
      </c>
      <c r="AX319" s="13" t="s">
        <v>72</v>
      </c>
      <c r="AY319" s="240" t="s">
        <v>130</v>
      </c>
    </row>
    <row r="320" s="13" customFormat="1">
      <c r="A320" s="13"/>
      <c r="B320" s="230"/>
      <c r="C320" s="231"/>
      <c r="D320" s="232" t="s">
        <v>208</v>
      </c>
      <c r="E320" s="233" t="s">
        <v>19</v>
      </c>
      <c r="F320" s="234" t="s">
        <v>294</v>
      </c>
      <c r="G320" s="231"/>
      <c r="H320" s="233" t="s">
        <v>19</v>
      </c>
      <c r="I320" s="235"/>
      <c r="J320" s="231"/>
      <c r="K320" s="231"/>
      <c r="L320" s="236"/>
      <c r="M320" s="237"/>
      <c r="N320" s="238"/>
      <c r="O320" s="238"/>
      <c r="P320" s="238"/>
      <c r="Q320" s="238"/>
      <c r="R320" s="238"/>
      <c r="S320" s="238"/>
      <c r="T320" s="23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0" t="s">
        <v>208</v>
      </c>
      <c r="AU320" s="240" t="s">
        <v>82</v>
      </c>
      <c r="AV320" s="13" t="s">
        <v>80</v>
      </c>
      <c r="AW320" s="13" t="s">
        <v>33</v>
      </c>
      <c r="AX320" s="13" t="s">
        <v>72</v>
      </c>
      <c r="AY320" s="240" t="s">
        <v>130</v>
      </c>
    </row>
    <row r="321" s="14" customFormat="1">
      <c r="A321" s="14"/>
      <c r="B321" s="241"/>
      <c r="C321" s="242"/>
      <c r="D321" s="232" t="s">
        <v>208</v>
      </c>
      <c r="E321" s="243" t="s">
        <v>19</v>
      </c>
      <c r="F321" s="244" t="s">
        <v>1554</v>
      </c>
      <c r="G321" s="242"/>
      <c r="H321" s="245">
        <v>66.177000000000007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1" t="s">
        <v>208</v>
      </c>
      <c r="AU321" s="251" t="s">
        <v>82</v>
      </c>
      <c r="AV321" s="14" t="s">
        <v>82</v>
      </c>
      <c r="AW321" s="14" t="s">
        <v>33</v>
      </c>
      <c r="AX321" s="14" t="s">
        <v>72</v>
      </c>
      <c r="AY321" s="251" t="s">
        <v>130</v>
      </c>
    </row>
    <row r="322" s="14" customFormat="1">
      <c r="A322" s="14"/>
      <c r="B322" s="241"/>
      <c r="C322" s="242"/>
      <c r="D322" s="232" t="s">
        <v>208</v>
      </c>
      <c r="E322" s="243" t="s">
        <v>19</v>
      </c>
      <c r="F322" s="244" t="s">
        <v>1555</v>
      </c>
      <c r="G322" s="242"/>
      <c r="H322" s="245">
        <v>8.5920000000000005</v>
      </c>
      <c r="I322" s="246"/>
      <c r="J322" s="242"/>
      <c r="K322" s="242"/>
      <c r="L322" s="247"/>
      <c r="M322" s="248"/>
      <c r="N322" s="249"/>
      <c r="O322" s="249"/>
      <c r="P322" s="249"/>
      <c r="Q322" s="249"/>
      <c r="R322" s="249"/>
      <c r="S322" s="249"/>
      <c r="T322" s="25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1" t="s">
        <v>208</v>
      </c>
      <c r="AU322" s="251" t="s">
        <v>82</v>
      </c>
      <c r="AV322" s="14" t="s">
        <v>82</v>
      </c>
      <c r="AW322" s="14" t="s">
        <v>33</v>
      </c>
      <c r="AX322" s="14" t="s">
        <v>72</v>
      </c>
      <c r="AY322" s="251" t="s">
        <v>130</v>
      </c>
    </row>
    <row r="323" s="15" customFormat="1">
      <c r="A323" s="15"/>
      <c r="B323" s="252"/>
      <c r="C323" s="253"/>
      <c r="D323" s="232" t="s">
        <v>208</v>
      </c>
      <c r="E323" s="254" t="s">
        <v>19</v>
      </c>
      <c r="F323" s="255" t="s">
        <v>212</v>
      </c>
      <c r="G323" s="253"/>
      <c r="H323" s="256">
        <v>74.769000000000005</v>
      </c>
      <c r="I323" s="257"/>
      <c r="J323" s="253"/>
      <c r="K323" s="253"/>
      <c r="L323" s="258"/>
      <c r="M323" s="259"/>
      <c r="N323" s="260"/>
      <c r="O323" s="260"/>
      <c r="P323" s="260"/>
      <c r="Q323" s="260"/>
      <c r="R323" s="260"/>
      <c r="S323" s="260"/>
      <c r="T323" s="26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2" t="s">
        <v>208</v>
      </c>
      <c r="AU323" s="262" t="s">
        <v>82</v>
      </c>
      <c r="AV323" s="15" t="s">
        <v>144</v>
      </c>
      <c r="AW323" s="15" t="s">
        <v>33</v>
      </c>
      <c r="AX323" s="15" t="s">
        <v>80</v>
      </c>
      <c r="AY323" s="262" t="s">
        <v>130</v>
      </c>
    </row>
    <row r="324" s="14" customFormat="1">
      <c r="A324" s="14"/>
      <c r="B324" s="241"/>
      <c r="C324" s="242"/>
      <c r="D324" s="232" t="s">
        <v>208</v>
      </c>
      <c r="E324" s="242"/>
      <c r="F324" s="244" t="s">
        <v>1557</v>
      </c>
      <c r="G324" s="242"/>
      <c r="H324" s="245">
        <v>78.507000000000005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1" t="s">
        <v>208</v>
      </c>
      <c r="AU324" s="251" t="s">
        <v>82</v>
      </c>
      <c r="AV324" s="14" t="s">
        <v>82</v>
      </c>
      <c r="AW324" s="14" t="s">
        <v>4</v>
      </c>
      <c r="AX324" s="14" t="s">
        <v>80</v>
      </c>
      <c r="AY324" s="251" t="s">
        <v>130</v>
      </c>
    </row>
    <row r="325" s="2" customFormat="1" ht="24.15" customHeight="1">
      <c r="A325" s="41"/>
      <c r="B325" s="42"/>
      <c r="C325" s="199" t="s">
        <v>478</v>
      </c>
      <c r="D325" s="199" t="s">
        <v>131</v>
      </c>
      <c r="E325" s="200" t="s">
        <v>460</v>
      </c>
      <c r="F325" s="201" t="s">
        <v>461</v>
      </c>
      <c r="G325" s="202" t="s">
        <v>199</v>
      </c>
      <c r="H325" s="203">
        <v>702.18299999999999</v>
      </c>
      <c r="I325" s="204"/>
      <c r="J325" s="205">
        <f>ROUND(I325*H325,2)</f>
        <v>0</v>
      </c>
      <c r="K325" s="201" t="s">
        <v>200</v>
      </c>
      <c r="L325" s="47"/>
      <c r="M325" s="206" t="s">
        <v>19</v>
      </c>
      <c r="N325" s="207" t="s">
        <v>43</v>
      </c>
      <c r="O325" s="87"/>
      <c r="P325" s="208">
        <f>O325*H325</f>
        <v>0</v>
      </c>
      <c r="Q325" s="208">
        <v>0.00058</v>
      </c>
      <c r="R325" s="208">
        <f>Q325*H325</f>
        <v>0.40726614</v>
      </c>
      <c r="S325" s="208">
        <v>0</v>
      </c>
      <c r="T325" s="209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0" t="s">
        <v>285</v>
      </c>
      <c r="AT325" s="210" t="s">
        <v>131</v>
      </c>
      <c r="AU325" s="210" t="s">
        <v>82</v>
      </c>
      <c r="AY325" s="20" t="s">
        <v>130</v>
      </c>
      <c r="BE325" s="211">
        <f>IF(N325="základní",J325,0)</f>
        <v>0</v>
      </c>
      <c r="BF325" s="211">
        <f>IF(N325="snížená",J325,0)</f>
        <v>0</v>
      </c>
      <c r="BG325" s="211">
        <f>IF(N325="zákl. přenesená",J325,0)</f>
        <v>0</v>
      </c>
      <c r="BH325" s="211">
        <f>IF(N325="sníž. přenesená",J325,0)</f>
        <v>0</v>
      </c>
      <c r="BI325" s="211">
        <f>IF(N325="nulová",J325,0)</f>
        <v>0</v>
      </c>
      <c r="BJ325" s="20" t="s">
        <v>80</v>
      </c>
      <c r="BK325" s="211">
        <f>ROUND(I325*H325,2)</f>
        <v>0</v>
      </c>
      <c r="BL325" s="20" t="s">
        <v>285</v>
      </c>
      <c r="BM325" s="210" t="s">
        <v>1558</v>
      </c>
    </row>
    <row r="326" s="2" customFormat="1">
      <c r="A326" s="41"/>
      <c r="B326" s="42"/>
      <c r="C326" s="43"/>
      <c r="D326" s="225" t="s">
        <v>202</v>
      </c>
      <c r="E326" s="43"/>
      <c r="F326" s="226" t="s">
        <v>463</v>
      </c>
      <c r="G326" s="43"/>
      <c r="H326" s="43"/>
      <c r="I326" s="227"/>
      <c r="J326" s="43"/>
      <c r="K326" s="43"/>
      <c r="L326" s="47"/>
      <c r="M326" s="228"/>
      <c r="N326" s="229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202</v>
      </c>
      <c r="AU326" s="20" t="s">
        <v>82</v>
      </c>
    </row>
    <row r="327" s="13" customFormat="1">
      <c r="A327" s="13"/>
      <c r="B327" s="230"/>
      <c r="C327" s="231"/>
      <c r="D327" s="232" t="s">
        <v>208</v>
      </c>
      <c r="E327" s="233" t="s">
        <v>19</v>
      </c>
      <c r="F327" s="234" t="s">
        <v>464</v>
      </c>
      <c r="G327" s="231"/>
      <c r="H327" s="233" t="s">
        <v>19</v>
      </c>
      <c r="I327" s="235"/>
      <c r="J327" s="231"/>
      <c r="K327" s="231"/>
      <c r="L327" s="236"/>
      <c r="M327" s="237"/>
      <c r="N327" s="238"/>
      <c r="O327" s="238"/>
      <c r="P327" s="238"/>
      <c r="Q327" s="238"/>
      <c r="R327" s="238"/>
      <c r="S327" s="238"/>
      <c r="T327" s="23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0" t="s">
        <v>208</v>
      </c>
      <c r="AU327" s="240" t="s">
        <v>82</v>
      </c>
      <c r="AV327" s="13" t="s">
        <v>80</v>
      </c>
      <c r="AW327" s="13" t="s">
        <v>33</v>
      </c>
      <c r="AX327" s="13" t="s">
        <v>72</v>
      </c>
      <c r="AY327" s="240" t="s">
        <v>130</v>
      </c>
    </row>
    <row r="328" s="13" customFormat="1">
      <c r="A328" s="13"/>
      <c r="B328" s="230"/>
      <c r="C328" s="231"/>
      <c r="D328" s="232" t="s">
        <v>208</v>
      </c>
      <c r="E328" s="233" t="s">
        <v>19</v>
      </c>
      <c r="F328" s="234" t="s">
        <v>294</v>
      </c>
      <c r="G328" s="231"/>
      <c r="H328" s="233" t="s">
        <v>19</v>
      </c>
      <c r="I328" s="235"/>
      <c r="J328" s="231"/>
      <c r="K328" s="231"/>
      <c r="L328" s="236"/>
      <c r="M328" s="237"/>
      <c r="N328" s="238"/>
      <c r="O328" s="238"/>
      <c r="P328" s="238"/>
      <c r="Q328" s="238"/>
      <c r="R328" s="238"/>
      <c r="S328" s="238"/>
      <c r="T328" s="23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0" t="s">
        <v>208</v>
      </c>
      <c r="AU328" s="240" t="s">
        <v>82</v>
      </c>
      <c r="AV328" s="13" t="s">
        <v>80</v>
      </c>
      <c r="AW328" s="13" t="s">
        <v>33</v>
      </c>
      <c r="AX328" s="13" t="s">
        <v>72</v>
      </c>
      <c r="AY328" s="240" t="s">
        <v>130</v>
      </c>
    </row>
    <row r="329" s="14" customFormat="1">
      <c r="A329" s="14"/>
      <c r="B329" s="241"/>
      <c r="C329" s="242"/>
      <c r="D329" s="232" t="s">
        <v>208</v>
      </c>
      <c r="E329" s="243" t="s">
        <v>19</v>
      </c>
      <c r="F329" s="244" t="s">
        <v>1559</v>
      </c>
      <c r="G329" s="242"/>
      <c r="H329" s="245">
        <v>702.18299999999999</v>
      </c>
      <c r="I329" s="246"/>
      <c r="J329" s="242"/>
      <c r="K329" s="242"/>
      <c r="L329" s="247"/>
      <c r="M329" s="248"/>
      <c r="N329" s="249"/>
      <c r="O329" s="249"/>
      <c r="P329" s="249"/>
      <c r="Q329" s="249"/>
      <c r="R329" s="249"/>
      <c r="S329" s="249"/>
      <c r="T329" s="25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1" t="s">
        <v>208</v>
      </c>
      <c r="AU329" s="251" t="s">
        <v>82</v>
      </c>
      <c r="AV329" s="14" t="s">
        <v>82</v>
      </c>
      <c r="AW329" s="14" t="s">
        <v>33</v>
      </c>
      <c r="AX329" s="14" t="s">
        <v>72</v>
      </c>
      <c r="AY329" s="251" t="s">
        <v>130</v>
      </c>
    </row>
    <row r="330" s="15" customFormat="1">
      <c r="A330" s="15"/>
      <c r="B330" s="252"/>
      <c r="C330" s="253"/>
      <c r="D330" s="232" t="s">
        <v>208</v>
      </c>
      <c r="E330" s="254" t="s">
        <v>19</v>
      </c>
      <c r="F330" s="255" t="s">
        <v>212</v>
      </c>
      <c r="G330" s="253"/>
      <c r="H330" s="256">
        <v>702.18299999999999</v>
      </c>
      <c r="I330" s="257"/>
      <c r="J330" s="253"/>
      <c r="K330" s="253"/>
      <c r="L330" s="258"/>
      <c r="M330" s="259"/>
      <c r="N330" s="260"/>
      <c r="O330" s="260"/>
      <c r="P330" s="260"/>
      <c r="Q330" s="260"/>
      <c r="R330" s="260"/>
      <c r="S330" s="260"/>
      <c r="T330" s="261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2" t="s">
        <v>208</v>
      </c>
      <c r="AU330" s="262" t="s">
        <v>82</v>
      </c>
      <c r="AV330" s="15" t="s">
        <v>144</v>
      </c>
      <c r="AW330" s="15" t="s">
        <v>33</v>
      </c>
      <c r="AX330" s="15" t="s">
        <v>80</v>
      </c>
      <c r="AY330" s="262" t="s">
        <v>130</v>
      </c>
    </row>
    <row r="331" s="2" customFormat="1" ht="24.15" customHeight="1">
      <c r="A331" s="41"/>
      <c r="B331" s="42"/>
      <c r="C331" s="199" t="s">
        <v>483</v>
      </c>
      <c r="D331" s="199" t="s">
        <v>131</v>
      </c>
      <c r="E331" s="200" t="s">
        <v>467</v>
      </c>
      <c r="F331" s="201" t="s">
        <v>468</v>
      </c>
      <c r="G331" s="202" t="s">
        <v>199</v>
      </c>
      <c r="H331" s="203">
        <v>702.18299999999999</v>
      </c>
      <c r="I331" s="204"/>
      <c r="J331" s="205">
        <f>ROUND(I331*H331,2)</f>
        <v>0</v>
      </c>
      <c r="K331" s="201" t="s">
        <v>200</v>
      </c>
      <c r="L331" s="47"/>
      <c r="M331" s="206" t="s">
        <v>19</v>
      </c>
      <c r="N331" s="207" t="s">
        <v>43</v>
      </c>
      <c r="O331" s="87"/>
      <c r="P331" s="208">
        <f>O331*H331</f>
        <v>0</v>
      </c>
      <c r="Q331" s="208">
        <v>0</v>
      </c>
      <c r="R331" s="208">
        <f>Q331*H331</f>
        <v>0</v>
      </c>
      <c r="S331" s="208">
        <v>0</v>
      </c>
      <c r="T331" s="209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0" t="s">
        <v>285</v>
      </c>
      <c r="AT331" s="210" t="s">
        <v>131</v>
      </c>
      <c r="AU331" s="210" t="s">
        <v>82</v>
      </c>
      <c r="AY331" s="20" t="s">
        <v>130</v>
      </c>
      <c r="BE331" s="211">
        <f>IF(N331="základní",J331,0)</f>
        <v>0</v>
      </c>
      <c r="BF331" s="211">
        <f>IF(N331="snížená",J331,0)</f>
        <v>0</v>
      </c>
      <c r="BG331" s="211">
        <f>IF(N331="zákl. přenesená",J331,0)</f>
        <v>0</v>
      </c>
      <c r="BH331" s="211">
        <f>IF(N331="sníž. přenesená",J331,0)</f>
        <v>0</v>
      </c>
      <c r="BI331" s="211">
        <f>IF(N331="nulová",J331,0)</f>
        <v>0</v>
      </c>
      <c r="BJ331" s="20" t="s">
        <v>80</v>
      </c>
      <c r="BK331" s="211">
        <f>ROUND(I331*H331,2)</f>
        <v>0</v>
      </c>
      <c r="BL331" s="20" t="s">
        <v>285</v>
      </c>
      <c r="BM331" s="210" t="s">
        <v>1560</v>
      </c>
    </row>
    <row r="332" s="2" customFormat="1">
      <c r="A332" s="41"/>
      <c r="B332" s="42"/>
      <c r="C332" s="43"/>
      <c r="D332" s="225" t="s">
        <v>202</v>
      </c>
      <c r="E332" s="43"/>
      <c r="F332" s="226" t="s">
        <v>470</v>
      </c>
      <c r="G332" s="43"/>
      <c r="H332" s="43"/>
      <c r="I332" s="227"/>
      <c r="J332" s="43"/>
      <c r="K332" s="43"/>
      <c r="L332" s="47"/>
      <c r="M332" s="228"/>
      <c r="N332" s="229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202</v>
      </c>
      <c r="AU332" s="20" t="s">
        <v>82</v>
      </c>
    </row>
    <row r="333" s="2" customFormat="1" ht="16.5" customHeight="1">
      <c r="A333" s="41"/>
      <c r="B333" s="42"/>
      <c r="C333" s="263" t="s">
        <v>489</v>
      </c>
      <c r="D333" s="263" t="s">
        <v>213</v>
      </c>
      <c r="E333" s="264" t="s">
        <v>472</v>
      </c>
      <c r="F333" s="265" t="s">
        <v>473</v>
      </c>
      <c r="G333" s="266" t="s">
        <v>199</v>
      </c>
      <c r="H333" s="267">
        <v>1474.585</v>
      </c>
      <c r="I333" s="268"/>
      <c r="J333" s="269">
        <f>ROUND(I333*H333,2)</f>
        <v>0</v>
      </c>
      <c r="K333" s="265" t="s">
        <v>200</v>
      </c>
      <c r="L333" s="270"/>
      <c r="M333" s="271" t="s">
        <v>19</v>
      </c>
      <c r="N333" s="272" t="s">
        <v>43</v>
      </c>
      <c r="O333" s="87"/>
      <c r="P333" s="208">
        <f>O333*H333</f>
        <v>0</v>
      </c>
      <c r="Q333" s="208">
        <v>0.0015</v>
      </c>
      <c r="R333" s="208">
        <f>Q333*H333</f>
        <v>2.2118774999999999</v>
      </c>
      <c r="S333" s="208">
        <v>0</v>
      </c>
      <c r="T333" s="209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0" t="s">
        <v>306</v>
      </c>
      <c r="AT333" s="210" t="s">
        <v>213</v>
      </c>
      <c r="AU333" s="210" t="s">
        <v>82</v>
      </c>
      <c r="AY333" s="20" t="s">
        <v>130</v>
      </c>
      <c r="BE333" s="211">
        <f>IF(N333="základní",J333,0)</f>
        <v>0</v>
      </c>
      <c r="BF333" s="211">
        <f>IF(N333="snížená",J333,0)</f>
        <v>0</v>
      </c>
      <c r="BG333" s="211">
        <f>IF(N333="zákl. přenesená",J333,0)</f>
        <v>0</v>
      </c>
      <c r="BH333" s="211">
        <f>IF(N333="sníž. přenesená",J333,0)</f>
        <v>0</v>
      </c>
      <c r="BI333" s="211">
        <f>IF(N333="nulová",J333,0)</f>
        <v>0</v>
      </c>
      <c r="BJ333" s="20" t="s">
        <v>80</v>
      </c>
      <c r="BK333" s="211">
        <f>ROUND(I333*H333,2)</f>
        <v>0</v>
      </c>
      <c r="BL333" s="20" t="s">
        <v>285</v>
      </c>
      <c r="BM333" s="210" t="s">
        <v>1561</v>
      </c>
    </row>
    <row r="334" s="13" customFormat="1">
      <c r="A334" s="13"/>
      <c r="B334" s="230"/>
      <c r="C334" s="231"/>
      <c r="D334" s="232" t="s">
        <v>208</v>
      </c>
      <c r="E334" s="233" t="s">
        <v>19</v>
      </c>
      <c r="F334" s="234" t="s">
        <v>217</v>
      </c>
      <c r="G334" s="231"/>
      <c r="H334" s="233" t="s">
        <v>19</v>
      </c>
      <c r="I334" s="235"/>
      <c r="J334" s="231"/>
      <c r="K334" s="231"/>
      <c r="L334" s="236"/>
      <c r="M334" s="237"/>
      <c r="N334" s="238"/>
      <c r="O334" s="238"/>
      <c r="P334" s="238"/>
      <c r="Q334" s="238"/>
      <c r="R334" s="238"/>
      <c r="S334" s="238"/>
      <c r="T334" s="23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0" t="s">
        <v>208</v>
      </c>
      <c r="AU334" s="240" t="s">
        <v>82</v>
      </c>
      <c r="AV334" s="13" t="s">
        <v>80</v>
      </c>
      <c r="AW334" s="13" t="s">
        <v>33</v>
      </c>
      <c r="AX334" s="13" t="s">
        <v>72</v>
      </c>
      <c r="AY334" s="240" t="s">
        <v>130</v>
      </c>
    </row>
    <row r="335" s="13" customFormat="1">
      <c r="A335" s="13"/>
      <c r="B335" s="230"/>
      <c r="C335" s="231"/>
      <c r="D335" s="232" t="s">
        <v>208</v>
      </c>
      <c r="E335" s="233" t="s">
        <v>19</v>
      </c>
      <c r="F335" s="234" t="s">
        <v>475</v>
      </c>
      <c r="G335" s="231"/>
      <c r="H335" s="233" t="s">
        <v>19</v>
      </c>
      <c r="I335" s="235"/>
      <c r="J335" s="231"/>
      <c r="K335" s="231"/>
      <c r="L335" s="236"/>
      <c r="M335" s="237"/>
      <c r="N335" s="238"/>
      <c r="O335" s="238"/>
      <c r="P335" s="238"/>
      <c r="Q335" s="238"/>
      <c r="R335" s="238"/>
      <c r="S335" s="238"/>
      <c r="T335" s="23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0" t="s">
        <v>208</v>
      </c>
      <c r="AU335" s="240" t="s">
        <v>82</v>
      </c>
      <c r="AV335" s="13" t="s">
        <v>80</v>
      </c>
      <c r="AW335" s="13" t="s">
        <v>33</v>
      </c>
      <c r="AX335" s="13" t="s">
        <v>72</v>
      </c>
      <c r="AY335" s="240" t="s">
        <v>130</v>
      </c>
    </row>
    <row r="336" s="13" customFormat="1">
      <c r="A336" s="13"/>
      <c r="B336" s="230"/>
      <c r="C336" s="231"/>
      <c r="D336" s="232" t="s">
        <v>208</v>
      </c>
      <c r="E336" s="233" t="s">
        <v>19</v>
      </c>
      <c r="F336" s="234" t="s">
        <v>294</v>
      </c>
      <c r="G336" s="231"/>
      <c r="H336" s="233" t="s">
        <v>19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208</v>
      </c>
      <c r="AU336" s="240" t="s">
        <v>82</v>
      </c>
      <c r="AV336" s="13" t="s">
        <v>80</v>
      </c>
      <c r="AW336" s="13" t="s">
        <v>33</v>
      </c>
      <c r="AX336" s="13" t="s">
        <v>72</v>
      </c>
      <c r="AY336" s="240" t="s">
        <v>130</v>
      </c>
    </row>
    <row r="337" s="14" customFormat="1">
      <c r="A337" s="14"/>
      <c r="B337" s="241"/>
      <c r="C337" s="242"/>
      <c r="D337" s="232" t="s">
        <v>208</v>
      </c>
      <c r="E337" s="243" t="s">
        <v>19</v>
      </c>
      <c r="F337" s="244" t="s">
        <v>1562</v>
      </c>
      <c r="G337" s="242"/>
      <c r="H337" s="245">
        <v>1404.367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1" t="s">
        <v>208</v>
      </c>
      <c r="AU337" s="251" t="s">
        <v>82</v>
      </c>
      <c r="AV337" s="14" t="s">
        <v>82</v>
      </c>
      <c r="AW337" s="14" t="s">
        <v>33</v>
      </c>
      <c r="AX337" s="14" t="s">
        <v>72</v>
      </c>
      <c r="AY337" s="251" t="s">
        <v>130</v>
      </c>
    </row>
    <row r="338" s="15" customFormat="1">
      <c r="A338" s="15"/>
      <c r="B338" s="252"/>
      <c r="C338" s="253"/>
      <c r="D338" s="232" t="s">
        <v>208</v>
      </c>
      <c r="E338" s="254" t="s">
        <v>19</v>
      </c>
      <c r="F338" s="255" t="s">
        <v>212</v>
      </c>
      <c r="G338" s="253"/>
      <c r="H338" s="256">
        <v>1404.367</v>
      </c>
      <c r="I338" s="257"/>
      <c r="J338" s="253"/>
      <c r="K338" s="253"/>
      <c r="L338" s="258"/>
      <c r="M338" s="259"/>
      <c r="N338" s="260"/>
      <c r="O338" s="260"/>
      <c r="P338" s="260"/>
      <c r="Q338" s="260"/>
      <c r="R338" s="260"/>
      <c r="S338" s="260"/>
      <c r="T338" s="261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2" t="s">
        <v>208</v>
      </c>
      <c r="AU338" s="262" t="s">
        <v>82</v>
      </c>
      <c r="AV338" s="15" t="s">
        <v>144</v>
      </c>
      <c r="AW338" s="15" t="s">
        <v>33</v>
      </c>
      <c r="AX338" s="15" t="s">
        <v>80</v>
      </c>
      <c r="AY338" s="262" t="s">
        <v>130</v>
      </c>
    </row>
    <row r="339" s="14" customFormat="1">
      <c r="A339" s="14"/>
      <c r="B339" s="241"/>
      <c r="C339" s="242"/>
      <c r="D339" s="232" t="s">
        <v>208</v>
      </c>
      <c r="E339" s="242"/>
      <c r="F339" s="244" t="s">
        <v>1563</v>
      </c>
      <c r="G339" s="242"/>
      <c r="H339" s="245">
        <v>1474.585</v>
      </c>
      <c r="I339" s="246"/>
      <c r="J339" s="242"/>
      <c r="K339" s="242"/>
      <c r="L339" s="247"/>
      <c r="M339" s="248"/>
      <c r="N339" s="249"/>
      <c r="O339" s="249"/>
      <c r="P339" s="249"/>
      <c r="Q339" s="249"/>
      <c r="R339" s="249"/>
      <c r="S339" s="249"/>
      <c r="T339" s="25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1" t="s">
        <v>208</v>
      </c>
      <c r="AU339" s="251" t="s">
        <v>82</v>
      </c>
      <c r="AV339" s="14" t="s">
        <v>82</v>
      </c>
      <c r="AW339" s="14" t="s">
        <v>4</v>
      </c>
      <c r="AX339" s="14" t="s">
        <v>80</v>
      </c>
      <c r="AY339" s="251" t="s">
        <v>130</v>
      </c>
    </row>
    <row r="340" s="2" customFormat="1" ht="24.15" customHeight="1">
      <c r="A340" s="41"/>
      <c r="B340" s="42"/>
      <c r="C340" s="199" t="s">
        <v>496</v>
      </c>
      <c r="D340" s="199" t="s">
        <v>131</v>
      </c>
      <c r="E340" s="200" t="s">
        <v>479</v>
      </c>
      <c r="F340" s="201" t="s">
        <v>480</v>
      </c>
      <c r="G340" s="202" t="s">
        <v>199</v>
      </c>
      <c r="H340" s="203">
        <v>702.18299999999999</v>
      </c>
      <c r="I340" s="204"/>
      <c r="J340" s="205">
        <f>ROUND(I340*H340,2)</f>
        <v>0</v>
      </c>
      <c r="K340" s="201" t="s">
        <v>200</v>
      </c>
      <c r="L340" s="47"/>
      <c r="M340" s="206" t="s">
        <v>19</v>
      </c>
      <c r="N340" s="207" t="s">
        <v>43</v>
      </c>
      <c r="O340" s="87"/>
      <c r="P340" s="208">
        <f>O340*H340</f>
        <v>0</v>
      </c>
      <c r="Q340" s="208">
        <v>3.0000000000000001E-05</v>
      </c>
      <c r="R340" s="208">
        <f>Q340*H340</f>
        <v>0.021065489999999999</v>
      </c>
      <c r="S340" s="208">
        <v>0</v>
      </c>
      <c r="T340" s="209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0" t="s">
        <v>285</v>
      </c>
      <c r="AT340" s="210" t="s">
        <v>131</v>
      </c>
      <c r="AU340" s="210" t="s">
        <v>82</v>
      </c>
      <c r="AY340" s="20" t="s">
        <v>130</v>
      </c>
      <c r="BE340" s="211">
        <f>IF(N340="základní",J340,0)</f>
        <v>0</v>
      </c>
      <c r="BF340" s="211">
        <f>IF(N340="snížená",J340,0)</f>
        <v>0</v>
      </c>
      <c r="BG340" s="211">
        <f>IF(N340="zákl. přenesená",J340,0)</f>
        <v>0</v>
      </c>
      <c r="BH340" s="211">
        <f>IF(N340="sníž. přenesená",J340,0)</f>
        <v>0</v>
      </c>
      <c r="BI340" s="211">
        <f>IF(N340="nulová",J340,0)</f>
        <v>0</v>
      </c>
      <c r="BJ340" s="20" t="s">
        <v>80</v>
      </c>
      <c r="BK340" s="211">
        <f>ROUND(I340*H340,2)</f>
        <v>0</v>
      </c>
      <c r="BL340" s="20" t="s">
        <v>285</v>
      </c>
      <c r="BM340" s="210" t="s">
        <v>1564</v>
      </c>
    </row>
    <row r="341" s="2" customFormat="1">
      <c r="A341" s="41"/>
      <c r="B341" s="42"/>
      <c r="C341" s="43"/>
      <c r="D341" s="225" t="s">
        <v>202</v>
      </c>
      <c r="E341" s="43"/>
      <c r="F341" s="226" t="s">
        <v>482</v>
      </c>
      <c r="G341" s="43"/>
      <c r="H341" s="43"/>
      <c r="I341" s="227"/>
      <c r="J341" s="43"/>
      <c r="K341" s="43"/>
      <c r="L341" s="47"/>
      <c r="M341" s="228"/>
      <c r="N341" s="229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202</v>
      </c>
      <c r="AU341" s="20" t="s">
        <v>82</v>
      </c>
    </row>
    <row r="342" s="2" customFormat="1" ht="16.5" customHeight="1">
      <c r="A342" s="41"/>
      <c r="B342" s="42"/>
      <c r="C342" s="199" t="s">
        <v>503</v>
      </c>
      <c r="D342" s="199" t="s">
        <v>131</v>
      </c>
      <c r="E342" s="200" t="s">
        <v>484</v>
      </c>
      <c r="F342" s="201" t="s">
        <v>485</v>
      </c>
      <c r="G342" s="202" t="s">
        <v>199</v>
      </c>
      <c r="H342" s="203">
        <v>6</v>
      </c>
      <c r="I342" s="204"/>
      <c r="J342" s="205">
        <f>ROUND(I342*H342,2)</f>
        <v>0</v>
      </c>
      <c r="K342" s="201" t="s">
        <v>200</v>
      </c>
      <c r="L342" s="47"/>
      <c r="M342" s="206" t="s">
        <v>19</v>
      </c>
      <c r="N342" s="207" t="s">
        <v>43</v>
      </c>
      <c r="O342" s="87"/>
      <c r="P342" s="208">
        <f>O342*H342</f>
        <v>0</v>
      </c>
      <c r="Q342" s="208">
        <v>0.00058</v>
      </c>
      <c r="R342" s="208">
        <f>Q342*H342</f>
        <v>0.00348</v>
      </c>
      <c r="S342" s="208">
        <v>0</v>
      </c>
      <c r="T342" s="209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0" t="s">
        <v>285</v>
      </c>
      <c r="AT342" s="210" t="s">
        <v>131</v>
      </c>
      <c r="AU342" s="210" t="s">
        <v>82</v>
      </c>
      <c r="AY342" s="20" t="s">
        <v>130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20" t="s">
        <v>80</v>
      </c>
      <c r="BK342" s="211">
        <f>ROUND(I342*H342,2)</f>
        <v>0</v>
      </c>
      <c r="BL342" s="20" t="s">
        <v>285</v>
      </c>
      <c r="BM342" s="210" t="s">
        <v>1565</v>
      </c>
    </row>
    <row r="343" s="2" customFormat="1">
      <c r="A343" s="41"/>
      <c r="B343" s="42"/>
      <c r="C343" s="43"/>
      <c r="D343" s="225" t="s">
        <v>202</v>
      </c>
      <c r="E343" s="43"/>
      <c r="F343" s="226" t="s">
        <v>487</v>
      </c>
      <c r="G343" s="43"/>
      <c r="H343" s="43"/>
      <c r="I343" s="227"/>
      <c r="J343" s="43"/>
      <c r="K343" s="43"/>
      <c r="L343" s="47"/>
      <c r="M343" s="228"/>
      <c r="N343" s="229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202</v>
      </c>
      <c r="AU343" s="20" t="s">
        <v>82</v>
      </c>
    </row>
    <row r="344" s="13" customFormat="1">
      <c r="A344" s="13"/>
      <c r="B344" s="230"/>
      <c r="C344" s="231"/>
      <c r="D344" s="232" t="s">
        <v>208</v>
      </c>
      <c r="E344" s="233" t="s">
        <v>19</v>
      </c>
      <c r="F344" s="234" t="s">
        <v>209</v>
      </c>
      <c r="G344" s="231"/>
      <c r="H344" s="233" t="s">
        <v>19</v>
      </c>
      <c r="I344" s="235"/>
      <c r="J344" s="231"/>
      <c r="K344" s="231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208</v>
      </c>
      <c r="AU344" s="240" t="s">
        <v>82</v>
      </c>
      <c r="AV344" s="13" t="s">
        <v>80</v>
      </c>
      <c r="AW344" s="13" t="s">
        <v>33</v>
      </c>
      <c r="AX344" s="13" t="s">
        <v>72</v>
      </c>
      <c r="AY344" s="240" t="s">
        <v>130</v>
      </c>
    </row>
    <row r="345" s="13" customFormat="1">
      <c r="A345" s="13"/>
      <c r="B345" s="230"/>
      <c r="C345" s="231"/>
      <c r="D345" s="232" t="s">
        <v>208</v>
      </c>
      <c r="E345" s="233" t="s">
        <v>19</v>
      </c>
      <c r="F345" s="234" t="s">
        <v>294</v>
      </c>
      <c r="G345" s="231"/>
      <c r="H345" s="233" t="s">
        <v>19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0" t="s">
        <v>208</v>
      </c>
      <c r="AU345" s="240" t="s">
        <v>82</v>
      </c>
      <c r="AV345" s="13" t="s">
        <v>80</v>
      </c>
      <c r="AW345" s="13" t="s">
        <v>33</v>
      </c>
      <c r="AX345" s="13" t="s">
        <v>72</v>
      </c>
      <c r="AY345" s="240" t="s">
        <v>130</v>
      </c>
    </row>
    <row r="346" s="14" customFormat="1">
      <c r="A346" s="14"/>
      <c r="B346" s="241"/>
      <c r="C346" s="242"/>
      <c r="D346" s="232" t="s">
        <v>208</v>
      </c>
      <c r="E346" s="243" t="s">
        <v>19</v>
      </c>
      <c r="F346" s="244" t="s">
        <v>1566</v>
      </c>
      <c r="G346" s="242"/>
      <c r="H346" s="245">
        <v>6</v>
      </c>
      <c r="I346" s="246"/>
      <c r="J346" s="242"/>
      <c r="K346" s="242"/>
      <c r="L346" s="247"/>
      <c r="M346" s="248"/>
      <c r="N346" s="249"/>
      <c r="O346" s="249"/>
      <c r="P346" s="249"/>
      <c r="Q346" s="249"/>
      <c r="R346" s="249"/>
      <c r="S346" s="249"/>
      <c r="T346" s="25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1" t="s">
        <v>208</v>
      </c>
      <c r="AU346" s="251" t="s">
        <v>82</v>
      </c>
      <c r="AV346" s="14" t="s">
        <v>82</v>
      </c>
      <c r="AW346" s="14" t="s">
        <v>33</v>
      </c>
      <c r="AX346" s="14" t="s">
        <v>72</v>
      </c>
      <c r="AY346" s="251" t="s">
        <v>130</v>
      </c>
    </row>
    <row r="347" s="15" customFormat="1">
      <c r="A347" s="15"/>
      <c r="B347" s="252"/>
      <c r="C347" s="253"/>
      <c r="D347" s="232" t="s">
        <v>208</v>
      </c>
      <c r="E347" s="254" t="s">
        <v>19</v>
      </c>
      <c r="F347" s="255" t="s">
        <v>212</v>
      </c>
      <c r="G347" s="253"/>
      <c r="H347" s="256">
        <v>6</v>
      </c>
      <c r="I347" s="257"/>
      <c r="J347" s="253"/>
      <c r="K347" s="253"/>
      <c r="L347" s="258"/>
      <c r="M347" s="259"/>
      <c r="N347" s="260"/>
      <c r="O347" s="260"/>
      <c r="P347" s="260"/>
      <c r="Q347" s="260"/>
      <c r="R347" s="260"/>
      <c r="S347" s="260"/>
      <c r="T347" s="26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2" t="s">
        <v>208</v>
      </c>
      <c r="AU347" s="262" t="s">
        <v>82</v>
      </c>
      <c r="AV347" s="15" t="s">
        <v>144</v>
      </c>
      <c r="AW347" s="15" t="s">
        <v>33</v>
      </c>
      <c r="AX347" s="15" t="s">
        <v>80</v>
      </c>
      <c r="AY347" s="262" t="s">
        <v>130</v>
      </c>
    </row>
    <row r="348" s="2" customFormat="1" ht="16.5" customHeight="1">
      <c r="A348" s="41"/>
      <c r="B348" s="42"/>
      <c r="C348" s="263" t="s">
        <v>507</v>
      </c>
      <c r="D348" s="263" t="s">
        <v>213</v>
      </c>
      <c r="E348" s="264" t="s">
        <v>490</v>
      </c>
      <c r="F348" s="265" t="s">
        <v>491</v>
      </c>
      <c r="G348" s="266" t="s">
        <v>492</v>
      </c>
      <c r="H348" s="267">
        <v>0.63</v>
      </c>
      <c r="I348" s="268"/>
      <c r="J348" s="269">
        <f>ROUND(I348*H348,2)</f>
        <v>0</v>
      </c>
      <c r="K348" s="265" t="s">
        <v>200</v>
      </c>
      <c r="L348" s="270"/>
      <c r="M348" s="271" t="s">
        <v>19</v>
      </c>
      <c r="N348" s="272" t="s">
        <v>43</v>
      </c>
      <c r="O348" s="87"/>
      <c r="P348" s="208">
        <f>O348*H348</f>
        <v>0</v>
      </c>
      <c r="Q348" s="208">
        <v>0.025000000000000001</v>
      </c>
      <c r="R348" s="208">
        <f>Q348*H348</f>
        <v>0.01575</v>
      </c>
      <c r="S348" s="208">
        <v>0</v>
      </c>
      <c r="T348" s="209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0" t="s">
        <v>306</v>
      </c>
      <c r="AT348" s="210" t="s">
        <v>213</v>
      </c>
      <c r="AU348" s="210" t="s">
        <v>82</v>
      </c>
      <c r="AY348" s="20" t="s">
        <v>130</v>
      </c>
      <c r="BE348" s="211">
        <f>IF(N348="základní",J348,0)</f>
        <v>0</v>
      </c>
      <c r="BF348" s="211">
        <f>IF(N348="snížená",J348,0)</f>
        <v>0</v>
      </c>
      <c r="BG348" s="211">
        <f>IF(N348="zákl. přenesená",J348,0)</f>
        <v>0</v>
      </c>
      <c r="BH348" s="211">
        <f>IF(N348="sníž. přenesená",J348,0)</f>
        <v>0</v>
      </c>
      <c r="BI348" s="211">
        <f>IF(N348="nulová",J348,0)</f>
        <v>0</v>
      </c>
      <c r="BJ348" s="20" t="s">
        <v>80</v>
      </c>
      <c r="BK348" s="211">
        <f>ROUND(I348*H348,2)</f>
        <v>0</v>
      </c>
      <c r="BL348" s="20" t="s">
        <v>285</v>
      </c>
      <c r="BM348" s="210" t="s">
        <v>1567</v>
      </c>
    </row>
    <row r="349" s="13" customFormat="1">
      <c r="A349" s="13"/>
      <c r="B349" s="230"/>
      <c r="C349" s="231"/>
      <c r="D349" s="232" t="s">
        <v>208</v>
      </c>
      <c r="E349" s="233" t="s">
        <v>19</v>
      </c>
      <c r="F349" s="234" t="s">
        <v>217</v>
      </c>
      <c r="G349" s="231"/>
      <c r="H349" s="233" t="s">
        <v>19</v>
      </c>
      <c r="I349" s="235"/>
      <c r="J349" s="231"/>
      <c r="K349" s="231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208</v>
      </c>
      <c r="AU349" s="240" t="s">
        <v>82</v>
      </c>
      <c r="AV349" s="13" t="s">
        <v>80</v>
      </c>
      <c r="AW349" s="13" t="s">
        <v>33</v>
      </c>
      <c r="AX349" s="13" t="s">
        <v>72</v>
      </c>
      <c r="AY349" s="240" t="s">
        <v>130</v>
      </c>
    </row>
    <row r="350" s="13" customFormat="1">
      <c r="A350" s="13"/>
      <c r="B350" s="230"/>
      <c r="C350" s="231"/>
      <c r="D350" s="232" t="s">
        <v>208</v>
      </c>
      <c r="E350" s="233" t="s">
        <v>19</v>
      </c>
      <c r="F350" s="234" t="s">
        <v>209</v>
      </c>
      <c r="G350" s="231"/>
      <c r="H350" s="233" t="s">
        <v>19</v>
      </c>
      <c r="I350" s="235"/>
      <c r="J350" s="231"/>
      <c r="K350" s="231"/>
      <c r="L350" s="236"/>
      <c r="M350" s="237"/>
      <c r="N350" s="238"/>
      <c r="O350" s="238"/>
      <c r="P350" s="238"/>
      <c r="Q350" s="238"/>
      <c r="R350" s="238"/>
      <c r="S350" s="238"/>
      <c r="T350" s="23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0" t="s">
        <v>208</v>
      </c>
      <c r="AU350" s="240" t="s">
        <v>82</v>
      </c>
      <c r="AV350" s="13" t="s">
        <v>80</v>
      </c>
      <c r="AW350" s="13" t="s">
        <v>33</v>
      </c>
      <c r="AX350" s="13" t="s">
        <v>72</v>
      </c>
      <c r="AY350" s="240" t="s">
        <v>130</v>
      </c>
    </row>
    <row r="351" s="13" customFormat="1">
      <c r="A351" s="13"/>
      <c r="B351" s="230"/>
      <c r="C351" s="231"/>
      <c r="D351" s="232" t="s">
        <v>208</v>
      </c>
      <c r="E351" s="233" t="s">
        <v>19</v>
      </c>
      <c r="F351" s="234" t="s">
        <v>294</v>
      </c>
      <c r="G351" s="231"/>
      <c r="H351" s="233" t="s">
        <v>19</v>
      </c>
      <c r="I351" s="235"/>
      <c r="J351" s="231"/>
      <c r="K351" s="231"/>
      <c r="L351" s="236"/>
      <c r="M351" s="237"/>
      <c r="N351" s="238"/>
      <c r="O351" s="238"/>
      <c r="P351" s="238"/>
      <c r="Q351" s="238"/>
      <c r="R351" s="238"/>
      <c r="S351" s="238"/>
      <c r="T351" s="23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0" t="s">
        <v>208</v>
      </c>
      <c r="AU351" s="240" t="s">
        <v>82</v>
      </c>
      <c r="AV351" s="13" t="s">
        <v>80</v>
      </c>
      <c r="AW351" s="13" t="s">
        <v>33</v>
      </c>
      <c r="AX351" s="13" t="s">
        <v>72</v>
      </c>
      <c r="AY351" s="240" t="s">
        <v>130</v>
      </c>
    </row>
    <row r="352" s="14" customFormat="1">
      <c r="A352" s="14"/>
      <c r="B352" s="241"/>
      <c r="C352" s="242"/>
      <c r="D352" s="232" t="s">
        <v>208</v>
      </c>
      <c r="E352" s="243" t="s">
        <v>19</v>
      </c>
      <c r="F352" s="244" t="s">
        <v>1568</v>
      </c>
      <c r="G352" s="242"/>
      <c r="H352" s="245">
        <v>0.59999999999999998</v>
      </c>
      <c r="I352" s="246"/>
      <c r="J352" s="242"/>
      <c r="K352" s="242"/>
      <c r="L352" s="247"/>
      <c r="M352" s="248"/>
      <c r="N352" s="249"/>
      <c r="O352" s="249"/>
      <c r="P352" s="249"/>
      <c r="Q352" s="249"/>
      <c r="R352" s="249"/>
      <c r="S352" s="249"/>
      <c r="T352" s="25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1" t="s">
        <v>208</v>
      </c>
      <c r="AU352" s="251" t="s">
        <v>82</v>
      </c>
      <c r="AV352" s="14" t="s">
        <v>82</v>
      </c>
      <c r="AW352" s="14" t="s">
        <v>33</v>
      </c>
      <c r="AX352" s="14" t="s">
        <v>72</v>
      </c>
      <c r="AY352" s="251" t="s">
        <v>130</v>
      </c>
    </row>
    <row r="353" s="15" customFormat="1">
      <c r="A353" s="15"/>
      <c r="B353" s="252"/>
      <c r="C353" s="253"/>
      <c r="D353" s="232" t="s">
        <v>208</v>
      </c>
      <c r="E353" s="254" t="s">
        <v>19</v>
      </c>
      <c r="F353" s="255" t="s">
        <v>212</v>
      </c>
      <c r="G353" s="253"/>
      <c r="H353" s="256">
        <v>0.59999999999999998</v>
      </c>
      <c r="I353" s="257"/>
      <c r="J353" s="253"/>
      <c r="K353" s="253"/>
      <c r="L353" s="258"/>
      <c r="M353" s="259"/>
      <c r="N353" s="260"/>
      <c r="O353" s="260"/>
      <c r="P353" s="260"/>
      <c r="Q353" s="260"/>
      <c r="R353" s="260"/>
      <c r="S353" s="260"/>
      <c r="T353" s="261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2" t="s">
        <v>208</v>
      </c>
      <c r="AU353" s="262" t="s">
        <v>82</v>
      </c>
      <c r="AV353" s="15" t="s">
        <v>144</v>
      </c>
      <c r="AW353" s="15" t="s">
        <v>33</v>
      </c>
      <c r="AX353" s="15" t="s">
        <v>80</v>
      </c>
      <c r="AY353" s="262" t="s">
        <v>130</v>
      </c>
    </row>
    <row r="354" s="14" customFormat="1">
      <c r="A354" s="14"/>
      <c r="B354" s="241"/>
      <c r="C354" s="242"/>
      <c r="D354" s="232" t="s">
        <v>208</v>
      </c>
      <c r="E354" s="242"/>
      <c r="F354" s="244" t="s">
        <v>1569</v>
      </c>
      <c r="G354" s="242"/>
      <c r="H354" s="245">
        <v>0.63</v>
      </c>
      <c r="I354" s="246"/>
      <c r="J354" s="242"/>
      <c r="K354" s="242"/>
      <c r="L354" s="247"/>
      <c r="M354" s="248"/>
      <c r="N354" s="249"/>
      <c r="O354" s="249"/>
      <c r="P354" s="249"/>
      <c r="Q354" s="249"/>
      <c r="R354" s="249"/>
      <c r="S354" s="249"/>
      <c r="T354" s="250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1" t="s">
        <v>208</v>
      </c>
      <c r="AU354" s="251" t="s">
        <v>82</v>
      </c>
      <c r="AV354" s="14" t="s">
        <v>82</v>
      </c>
      <c r="AW354" s="14" t="s">
        <v>4</v>
      </c>
      <c r="AX354" s="14" t="s">
        <v>80</v>
      </c>
      <c r="AY354" s="251" t="s">
        <v>130</v>
      </c>
    </row>
    <row r="355" s="2" customFormat="1" ht="24.15" customHeight="1">
      <c r="A355" s="41"/>
      <c r="B355" s="42"/>
      <c r="C355" s="199" t="s">
        <v>512</v>
      </c>
      <c r="D355" s="199" t="s">
        <v>131</v>
      </c>
      <c r="E355" s="200" t="s">
        <v>1104</v>
      </c>
      <c r="F355" s="201" t="s">
        <v>1105</v>
      </c>
      <c r="G355" s="202" t="s">
        <v>328</v>
      </c>
      <c r="H355" s="203">
        <v>21.48</v>
      </c>
      <c r="I355" s="204"/>
      <c r="J355" s="205">
        <f>ROUND(I355*H355,2)</f>
        <v>0</v>
      </c>
      <c r="K355" s="201" t="s">
        <v>200</v>
      </c>
      <c r="L355" s="47"/>
      <c r="M355" s="206" t="s">
        <v>19</v>
      </c>
      <c r="N355" s="207" t="s">
        <v>43</v>
      </c>
      <c r="O355" s="87"/>
      <c r="P355" s="208">
        <f>O355*H355</f>
        <v>0</v>
      </c>
      <c r="Q355" s="208">
        <v>0.00010000000000000001</v>
      </c>
      <c r="R355" s="208">
        <f>Q355*H355</f>
        <v>0.0021480000000000002</v>
      </c>
      <c r="S355" s="208">
        <v>0</v>
      </c>
      <c r="T355" s="209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0" t="s">
        <v>285</v>
      </c>
      <c r="AT355" s="210" t="s">
        <v>131</v>
      </c>
      <c r="AU355" s="210" t="s">
        <v>82</v>
      </c>
      <c r="AY355" s="20" t="s">
        <v>130</v>
      </c>
      <c r="BE355" s="211">
        <f>IF(N355="základní",J355,0)</f>
        <v>0</v>
      </c>
      <c r="BF355" s="211">
        <f>IF(N355="snížená",J355,0)</f>
        <v>0</v>
      </c>
      <c r="BG355" s="211">
        <f>IF(N355="zákl. přenesená",J355,0)</f>
        <v>0</v>
      </c>
      <c r="BH355" s="211">
        <f>IF(N355="sníž. přenesená",J355,0)</f>
        <v>0</v>
      </c>
      <c r="BI355" s="211">
        <f>IF(N355="nulová",J355,0)</f>
        <v>0</v>
      </c>
      <c r="BJ355" s="20" t="s">
        <v>80</v>
      </c>
      <c r="BK355" s="211">
        <f>ROUND(I355*H355,2)</f>
        <v>0</v>
      </c>
      <c r="BL355" s="20" t="s">
        <v>285</v>
      </c>
      <c r="BM355" s="210" t="s">
        <v>1570</v>
      </c>
    </row>
    <row r="356" s="2" customFormat="1">
      <c r="A356" s="41"/>
      <c r="B356" s="42"/>
      <c r="C356" s="43"/>
      <c r="D356" s="225" t="s">
        <v>202</v>
      </c>
      <c r="E356" s="43"/>
      <c r="F356" s="226" t="s">
        <v>1107</v>
      </c>
      <c r="G356" s="43"/>
      <c r="H356" s="43"/>
      <c r="I356" s="227"/>
      <c r="J356" s="43"/>
      <c r="K356" s="43"/>
      <c r="L356" s="47"/>
      <c r="M356" s="228"/>
      <c r="N356" s="229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202</v>
      </c>
      <c r="AU356" s="20" t="s">
        <v>82</v>
      </c>
    </row>
    <row r="357" s="13" customFormat="1">
      <c r="A357" s="13"/>
      <c r="B357" s="230"/>
      <c r="C357" s="231"/>
      <c r="D357" s="232" t="s">
        <v>208</v>
      </c>
      <c r="E357" s="233" t="s">
        <v>19</v>
      </c>
      <c r="F357" s="234" t="s">
        <v>501</v>
      </c>
      <c r="G357" s="231"/>
      <c r="H357" s="233" t="s">
        <v>19</v>
      </c>
      <c r="I357" s="235"/>
      <c r="J357" s="231"/>
      <c r="K357" s="231"/>
      <c r="L357" s="236"/>
      <c r="M357" s="237"/>
      <c r="N357" s="238"/>
      <c r="O357" s="238"/>
      <c r="P357" s="238"/>
      <c r="Q357" s="238"/>
      <c r="R357" s="238"/>
      <c r="S357" s="238"/>
      <c r="T357" s="23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0" t="s">
        <v>208</v>
      </c>
      <c r="AU357" s="240" t="s">
        <v>82</v>
      </c>
      <c r="AV357" s="13" t="s">
        <v>80</v>
      </c>
      <c r="AW357" s="13" t="s">
        <v>33</v>
      </c>
      <c r="AX357" s="13" t="s">
        <v>72</v>
      </c>
      <c r="AY357" s="240" t="s">
        <v>130</v>
      </c>
    </row>
    <row r="358" s="13" customFormat="1">
      <c r="A358" s="13"/>
      <c r="B358" s="230"/>
      <c r="C358" s="231"/>
      <c r="D358" s="232" t="s">
        <v>208</v>
      </c>
      <c r="E358" s="233" t="s">
        <v>19</v>
      </c>
      <c r="F358" s="234" t="s">
        <v>294</v>
      </c>
      <c r="G358" s="231"/>
      <c r="H358" s="233" t="s">
        <v>19</v>
      </c>
      <c r="I358" s="235"/>
      <c r="J358" s="231"/>
      <c r="K358" s="231"/>
      <c r="L358" s="236"/>
      <c r="M358" s="237"/>
      <c r="N358" s="238"/>
      <c r="O358" s="238"/>
      <c r="P358" s="238"/>
      <c r="Q358" s="238"/>
      <c r="R358" s="238"/>
      <c r="S358" s="238"/>
      <c r="T358" s="23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0" t="s">
        <v>208</v>
      </c>
      <c r="AU358" s="240" t="s">
        <v>82</v>
      </c>
      <c r="AV358" s="13" t="s">
        <v>80</v>
      </c>
      <c r="AW358" s="13" t="s">
        <v>33</v>
      </c>
      <c r="AX358" s="13" t="s">
        <v>72</v>
      </c>
      <c r="AY358" s="240" t="s">
        <v>130</v>
      </c>
    </row>
    <row r="359" s="14" customFormat="1">
      <c r="A359" s="14"/>
      <c r="B359" s="241"/>
      <c r="C359" s="242"/>
      <c r="D359" s="232" t="s">
        <v>208</v>
      </c>
      <c r="E359" s="243" t="s">
        <v>19</v>
      </c>
      <c r="F359" s="244" t="s">
        <v>1571</v>
      </c>
      <c r="G359" s="242"/>
      <c r="H359" s="245">
        <v>21.48</v>
      </c>
      <c r="I359" s="246"/>
      <c r="J359" s="242"/>
      <c r="K359" s="242"/>
      <c r="L359" s="247"/>
      <c r="M359" s="248"/>
      <c r="N359" s="249"/>
      <c r="O359" s="249"/>
      <c r="P359" s="249"/>
      <c r="Q359" s="249"/>
      <c r="R359" s="249"/>
      <c r="S359" s="249"/>
      <c r="T359" s="25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1" t="s">
        <v>208</v>
      </c>
      <c r="AU359" s="251" t="s">
        <v>82</v>
      </c>
      <c r="AV359" s="14" t="s">
        <v>82</v>
      </c>
      <c r="AW359" s="14" t="s">
        <v>33</v>
      </c>
      <c r="AX359" s="14" t="s">
        <v>72</v>
      </c>
      <c r="AY359" s="251" t="s">
        <v>130</v>
      </c>
    </row>
    <row r="360" s="15" customFormat="1">
      <c r="A360" s="15"/>
      <c r="B360" s="252"/>
      <c r="C360" s="253"/>
      <c r="D360" s="232" t="s">
        <v>208</v>
      </c>
      <c r="E360" s="254" t="s">
        <v>19</v>
      </c>
      <c r="F360" s="255" t="s">
        <v>212</v>
      </c>
      <c r="G360" s="253"/>
      <c r="H360" s="256">
        <v>21.48</v>
      </c>
      <c r="I360" s="257"/>
      <c r="J360" s="253"/>
      <c r="K360" s="253"/>
      <c r="L360" s="258"/>
      <c r="M360" s="259"/>
      <c r="N360" s="260"/>
      <c r="O360" s="260"/>
      <c r="P360" s="260"/>
      <c r="Q360" s="260"/>
      <c r="R360" s="260"/>
      <c r="S360" s="260"/>
      <c r="T360" s="261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2" t="s">
        <v>208</v>
      </c>
      <c r="AU360" s="262" t="s">
        <v>82</v>
      </c>
      <c r="AV360" s="15" t="s">
        <v>144</v>
      </c>
      <c r="AW360" s="15" t="s">
        <v>33</v>
      </c>
      <c r="AX360" s="15" t="s">
        <v>80</v>
      </c>
      <c r="AY360" s="262" t="s">
        <v>130</v>
      </c>
    </row>
    <row r="361" s="2" customFormat="1" ht="24.15" customHeight="1">
      <c r="A361" s="41"/>
      <c r="B361" s="42"/>
      <c r="C361" s="199" t="s">
        <v>519</v>
      </c>
      <c r="D361" s="199" t="s">
        <v>131</v>
      </c>
      <c r="E361" s="200" t="s">
        <v>497</v>
      </c>
      <c r="F361" s="201" t="s">
        <v>498</v>
      </c>
      <c r="G361" s="202" t="s">
        <v>328</v>
      </c>
      <c r="H361" s="203">
        <v>157.80000000000001</v>
      </c>
      <c r="I361" s="204"/>
      <c r="J361" s="205">
        <f>ROUND(I361*H361,2)</f>
        <v>0</v>
      </c>
      <c r="K361" s="201" t="s">
        <v>200</v>
      </c>
      <c r="L361" s="47"/>
      <c r="M361" s="206" t="s">
        <v>19</v>
      </c>
      <c r="N361" s="207" t="s">
        <v>43</v>
      </c>
      <c r="O361" s="87"/>
      <c r="P361" s="208">
        <f>O361*H361</f>
        <v>0</v>
      </c>
      <c r="Q361" s="208">
        <v>0.00021000000000000001</v>
      </c>
      <c r="R361" s="208">
        <f>Q361*H361</f>
        <v>0.033138000000000001</v>
      </c>
      <c r="S361" s="208">
        <v>0</v>
      </c>
      <c r="T361" s="209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0" t="s">
        <v>285</v>
      </c>
      <c r="AT361" s="210" t="s">
        <v>131</v>
      </c>
      <c r="AU361" s="210" t="s">
        <v>82</v>
      </c>
      <c r="AY361" s="20" t="s">
        <v>130</v>
      </c>
      <c r="BE361" s="211">
        <f>IF(N361="základní",J361,0)</f>
        <v>0</v>
      </c>
      <c r="BF361" s="211">
        <f>IF(N361="snížená",J361,0)</f>
        <v>0</v>
      </c>
      <c r="BG361" s="211">
        <f>IF(N361="zákl. přenesená",J361,0)</f>
        <v>0</v>
      </c>
      <c r="BH361" s="211">
        <f>IF(N361="sníž. přenesená",J361,0)</f>
        <v>0</v>
      </c>
      <c r="BI361" s="211">
        <f>IF(N361="nulová",J361,0)</f>
        <v>0</v>
      </c>
      <c r="BJ361" s="20" t="s">
        <v>80</v>
      </c>
      <c r="BK361" s="211">
        <f>ROUND(I361*H361,2)</f>
        <v>0</v>
      </c>
      <c r="BL361" s="20" t="s">
        <v>285</v>
      </c>
      <c r="BM361" s="210" t="s">
        <v>1572</v>
      </c>
    </row>
    <row r="362" s="2" customFormat="1">
      <c r="A362" s="41"/>
      <c r="B362" s="42"/>
      <c r="C362" s="43"/>
      <c r="D362" s="225" t="s">
        <v>202</v>
      </c>
      <c r="E362" s="43"/>
      <c r="F362" s="226" t="s">
        <v>500</v>
      </c>
      <c r="G362" s="43"/>
      <c r="H362" s="43"/>
      <c r="I362" s="227"/>
      <c r="J362" s="43"/>
      <c r="K362" s="43"/>
      <c r="L362" s="47"/>
      <c r="M362" s="228"/>
      <c r="N362" s="229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202</v>
      </c>
      <c r="AU362" s="20" t="s">
        <v>82</v>
      </c>
    </row>
    <row r="363" s="13" customFormat="1">
      <c r="A363" s="13"/>
      <c r="B363" s="230"/>
      <c r="C363" s="231"/>
      <c r="D363" s="232" t="s">
        <v>208</v>
      </c>
      <c r="E363" s="233" t="s">
        <v>19</v>
      </c>
      <c r="F363" s="234" t="s">
        <v>501</v>
      </c>
      <c r="G363" s="231"/>
      <c r="H363" s="233" t="s">
        <v>19</v>
      </c>
      <c r="I363" s="235"/>
      <c r="J363" s="231"/>
      <c r="K363" s="231"/>
      <c r="L363" s="236"/>
      <c r="M363" s="237"/>
      <c r="N363" s="238"/>
      <c r="O363" s="238"/>
      <c r="P363" s="238"/>
      <c r="Q363" s="238"/>
      <c r="R363" s="238"/>
      <c r="S363" s="238"/>
      <c r="T363" s="23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0" t="s">
        <v>208</v>
      </c>
      <c r="AU363" s="240" t="s">
        <v>82</v>
      </c>
      <c r="AV363" s="13" t="s">
        <v>80</v>
      </c>
      <c r="AW363" s="13" t="s">
        <v>33</v>
      </c>
      <c r="AX363" s="13" t="s">
        <v>72</v>
      </c>
      <c r="AY363" s="240" t="s">
        <v>130</v>
      </c>
    </row>
    <row r="364" s="13" customFormat="1">
      <c r="A364" s="13"/>
      <c r="B364" s="230"/>
      <c r="C364" s="231"/>
      <c r="D364" s="232" t="s">
        <v>208</v>
      </c>
      <c r="E364" s="233" t="s">
        <v>19</v>
      </c>
      <c r="F364" s="234" t="s">
        <v>294</v>
      </c>
      <c r="G364" s="231"/>
      <c r="H364" s="233" t="s">
        <v>19</v>
      </c>
      <c r="I364" s="235"/>
      <c r="J364" s="231"/>
      <c r="K364" s="231"/>
      <c r="L364" s="236"/>
      <c r="M364" s="237"/>
      <c r="N364" s="238"/>
      <c r="O364" s="238"/>
      <c r="P364" s="238"/>
      <c r="Q364" s="238"/>
      <c r="R364" s="238"/>
      <c r="S364" s="238"/>
      <c r="T364" s="23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0" t="s">
        <v>208</v>
      </c>
      <c r="AU364" s="240" t="s">
        <v>82</v>
      </c>
      <c r="AV364" s="13" t="s">
        <v>80</v>
      </c>
      <c r="AW364" s="13" t="s">
        <v>33</v>
      </c>
      <c r="AX364" s="13" t="s">
        <v>72</v>
      </c>
      <c r="AY364" s="240" t="s">
        <v>130</v>
      </c>
    </row>
    <row r="365" s="14" customFormat="1">
      <c r="A365" s="14"/>
      <c r="B365" s="241"/>
      <c r="C365" s="242"/>
      <c r="D365" s="232" t="s">
        <v>208</v>
      </c>
      <c r="E365" s="243" t="s">
        <v>19</v>
      </c>
      <c r="F365" s="244" t="s">
        <v>1573</v>
      </c>
      <c r="G365" s="242"/>
      <c r="H365" s="245">
        <v>157.80000000000001</v>
      </c>
      <c r="I365" s="246"/>
      <c r="J365" s="242"/>
      <c r="K365" s="242"/>
      <c r="L365" s="247"/>
      <c r="M365" s="248"/>
      <c r="N365" s="249"/>
      <c r="O365" s="249"/>
      <c r="P365" s="249"/>
      <c r="Q365" s="249"/>
      <c r="R365" s="249"/>
      <c r="S365" s="249"/>
      <c r="T365" s="25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1" t="s">
        <v>208</v>
      </c>
      <c r="AU365" s="251" t="s">
        <v>82</v>
      </c>
      <c r="AV365" s="14" t="s">
        <v>82</v>
      </c>
      <c r="AW365" s="14" t="s">
        <v>33</v>
      </c>
      <c r="AX365" s="14" t="s">
        <v>72</v>
      </c>
      <c r="AY365" s="251" t="s">
        <v>130</v>
      </c>
    </row>
    <row r="366" s="15" customFormat="1">
      <c r="A366" s="15"/>
      <c r="B366" s="252"/>
      <c r="C366" s="253"/>
      <c r="D366" s="232" t="s">
        <v>208</v>
      </c>
      <c r="E366" s="254" t="s">
        <v>19</v>
      </c>
      <c r="F366" s="255" t="s">
        <v>212</v>
      </c>
      <c r="G366" s="253"/>
      <c r="H366" s="256">
        <v>157.80000000000001</v>
      </c>
      <c r="I366" s="257"/>
      <c r="J366" s="253"/>
      <c r="K366" s="253"/>
      <c r="L366" s="258"/>
      <c r="M366" s="259"/>
      <c r="N366" s="260"/>
      <c r="O366" s="260"/>
      <c r="P366" s="260"/>
      <c r="Q366" s="260"/>
      <c r="R366" s="260"/>
      <c r="S366" s="260"/>
      <c r="T366" s="261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2" t="s">
        <v>208</v>
      </c>
      <c r="AU366" s="262" t="s">
        <v>82</v>
      </c>
      <c r="AV366" s="15" t="s">
        <v>144</v>
      </c>
      <c r="AW366" s="15" t="s">
        <v>33</v>
      </c>
      <c r="AX366" s="15" t="s">
        <v>80</v>
      </c>
      <c r="AY366" s="262" t="s">
        <v>130</v>
      </c>
    </row>
    <row r="367" s="2" customFormat="1" ht="16.5" customHeight="1">
      <c r="A367" s="41"/>
      <c r="B367" s="42"/>
      <c r="C367" s="263" t="s">
        <v>524</v>
      </c>
      <c r="D367" s="263" t="s">
        <v>213</v>
      </c>
      <c r="E367" s="264" t="s">
        <v>490</v>
      </c>
      <c r="F367" s="265" t="s">
        <v>491</v>
      </c>
      <c r="G367" s="266" t="s">
        <v>492</v>
      </c>
      <c r="H367" s="267">
        <v>5.9500000000000002</v>
      </c>
      <c r="I367" s="268"/>
      <c r="J367" s="269">
        <f>ROUND(I367*H367,2)</f>
        <v>0</v>
      </c>
      <c r="K367" s="265" t="s">
        <v>200</v>
      </c>
      <c r="L367" s="270"/>
      <c r="M367" s="271" t="s">
        <v>19</v>
      </c>
      <c r="N367" s="272" t="s">
        <v>43</v>
      </c>
      <c r="O367" s="87"/>
      <c r="P367" s="208">
        <f>O367*H367</f>
        <v>0</v>
      </c>
      <c r="Q367" s="208">
        <v>0.025000000000000001</v>
      </c>
      <c r="R367" s="208">
        <f>Q367*H367</f>
        <v>0.14875000000000002</v>
      </c>
      <c r="S367" s="208">
        <v>0</v>
      </c>
      <c r="T367" s="209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0" t="s">
        <v>306</v>
      </c>
      <c r="AT367" s="210" t="s">
        <v>213</v>
      </c>
      <c r="AU367" s="210" t="s">
        <v>82</v>
      </c>
      <c r="AY367" s="20" t="s">
        <v>130</v>
      </c>
      <c r="BE367" s="211">
        <f>IF(N367="základní",J367,0)</f>
        <v>0</v>
      </c>
      <c r="BF367" s="211">
        <f>IF(N367="snížená",J367,0)</f>
        <v>0</v>
      </c>
      <c r="BG367" s="211">
        <f>IF(N367="zákl. přenesená",J367,0)</f>
        <v>0</v>
      </c>
      <c r="BH367" s="211">
        <f>IF(N367="sníž. přenesená",J367,0)</f>
        <v>0</v>
      </c>
      <c r="BI367" s="211">
        <f>IF(N367="nulová",J367,0)</f>
        <v>0</v>
      </c>
      <c r="BJ367" s="20" t="s">
        <v>80</v>
      </c>
      <c r="BK367" s="211">
        <f>ROUND(I367*H367,2)</f>
        <v>0</v>
      </c>
      <c r="BL367" s="20" t="s">
        <v>285</v>
      </c>
      <c r="BM367" s="210" t="s">
        <v>1574</v>
      </c>
    </row>
    <row r="368" s="13" customFormat="1">
      <c r="A368" s="13"/>
      <c r="B368" s="230"/>
      <c r="C368" s="231"/>
      <c r="D368" s="232" t="s">
        <v>208</v>
      </c>
      <c r="E368" s="233" t="s">
        <v>19</v>
      </c>
      <c r="F368" s="234" t="s">
        <v>217</v>
      </c>
      <c r="G368" s="231"/>
      <c r="H368" s="233" t="s">
        <v>19</v>
      </c>
      <c r="I368" s="235"/>
      <c r="J368" s="231"/>
      <c r="K368" s="231"/>
      <c r="L368" s="236"/>
      <c r="M368" s="237"/>
      <c r="N368" s="238"/>
      <c r="O368" s="238"/>
      <c r="P368" s="238"/>
      <c r="Q368" s="238"/>
      <c r="R368" s="238"/>
      <c r="S368" s="238"/>
      <c r="T368" s="23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0" t="s">
        <v>208</v>
      </c>
      <c r="AU368" s="240" t="s">
        <v>82</v>
      </c>
      <c r="AV368" s="13" t="s">
        <v>80</v>
      </c>
      <c r="AW368" s="13" t="s">
        <v>33</v>
      </c>
      <c r="AX368" s="13" t="s">
        <v>72</v>
      </c>
      <c r="AY368" s="240" t="s">
        <v>130</v>
      </c>
    </row>
    <row r="369" s="13" customFormat="1">
      <c r="A369" s="13"/>
      <c r="B369" s="230"/>
      <c r="C369" s="231"/>
      <c r="D369" s="232" t="s">
        <v>208</v>
      </c>
      <c r="E369" s="233" t="s">
        <v>19</v>
      </c>
      <c r="F369" s="234" t="s">
        <v>501</v>
      </c>
      <c r="G369" s="231"/>
      <c r="H369" s="233" t="s">
        <v>19</v>
      </c>
      <c r="I369" s="235"/>
      <c r="J369" s="231"/>
      <c r="K369" s="231"/>
      <c r="L369" s="236"/>
      <c r="M369" s="237"/>
      <c r="N369" s="238"/>
      <c r="O369" s="238"/>
      <c r="P369" s="238"/>
      <c r="Q369" s="238"/>
      <c r="R369" s="238"/>
      <c r="S369" s="238"/>
      <c r="T369" s="23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0" t="s">
        <v>208</v>
      </c>
      <c r="AU369" s="240" t="s">
        <v>82</v>
      </c>
      <c r="AV369" s="13" t="s">
        <v>80</v>
      </c>
      <c r="AW369" s="13" t="s">
        <v>33</v>
      </c>
      <c r="AX369" s="13" t="s">
        <v>72</v>
      </c>
      <c r="AY369" s="240" t="s">
        <v>130</v>
      </c>
    </row>
    <row r="370" s="13" customFormat="1">
      <c r="A370" s="13"/>
      <c r="B370" s="230"/>
      <c r="C370" s="231"/>
      <c r="D370" s="232" t="s">
        <v>208</v>
      </c>
      <c r="E370" s="233" t="s">
        <v>19</v>
      </c>
      <c r="F370" s="234" t="s">
        <v>294</v>
      </c>
      <c r="G370" s="231"/>
      <c r="H370" s="233" t="s">
        <v>19</v>
      </c>
      <c r="I370" s="235"/>
      <c r="J370" s="231"/>
      <c r="K370" s="231"/>
      <c r="L370" s="236"/>
      <c r="M370" s="237"/>
      <c r="N370" s="238"/>
      <c r="O370" s="238"/>
      <c r="P370" s="238"/>
      <c r="Q370" s="238"/>
      <c r="R370" s="238"/>
      <c r="S370" s="238"/>
      <c r="T370" s="23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0" t="s">
        <v>208</v>
      </c>
      <c r="AU370" s="240" t="s">
        <v>82</v>
      </c>
      <c r="AV370" s="13" t="s">
        <v>80</v>
      </c>
      <c r="AW370" s="13" t="s">
        <v>33</v>
      </c>
      <c r="AX370" s="13" t="s">
        <v>72</v>
      </c>
      <c r="AY370" s="240" t="s">
        <v>130</v>
      </c>
    </row>
    <row r="371" s="14" customFormat="1">
      <c r="A371" s="14"/>
      <c r="B371" s="241"/>
      <c r="C371" s="242"/>
      <c r="D371" s="232" t="s">
        <v>208</v>
      </c>
      <c r="E371" s="243" t="s">
        <v>19</v>
      </c>
      <c r="F371" s="244" t="s">
        <v>1575</v>
      </c>
      <c r="G371" s="242"/>
      <c r="H371" s="245">
        <v>0.55000000000000004</v>
      </c>
      <c r="I371" s="246"/>
      <c r="J371" s="242"/>
      <c r="K371" s="242"/>
      <c r="L371" s="247"/>
      <c r="M371" s="248"/>
      <c r="N371" s="249"/>
      <c r="O371" s="249"/>
      <c r="P371" s="249"/>
      <c r="Q371" s="249"/>
      <c r="R371" s="249"/>
      <c r="S371" s="249"/>
      <c r="T371" s="25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1" t="s">
        <v>208</v>
      </c>
      <c r="AU371" s="251" t="s">
        <v>82</v>
      </c>
      <c r="AV371" s="14" t="s">
        <v>82</v>
      </c>
      <c r="AW371" s="14" t="s">
        <v>33</v>
      </c>
      <c r="AX371" s="14" t="s">
        <v>72</v>
      </c>
      <c r="AY371" s="251" t="s">
        <v>130</v>
      </c>
    </row>
    <row r="372" s="14" customFormat="1">
      <c r="A372" s="14"/>
      <c r="B372" s="241"/>
      <c r="C372" s="242"/>
      <c r="D372" s="232" t="s">
        <v>208</v>
      </c>
      <c r="E372" s="243" t="s">
        <v>19</v>
      </c>
      <c r="F372" s="244" t="s">
        <v>1576</v>
      </c>
      <c r="G372" s="242"/>
      <c r="H372" s="245">
        <v>5.117</v>
      </c>
      <c r="I372" s="246"/>
      <c r="J372" s="242"/>
      <c r="K372" s="242"/>
      <c r="L372" s="247"/>
      <c r="M372" s="248"/>
      <c r="N372" s="249"/>
      <c r="O372" s="249"/>
      <c r="P372" s="249"/>
      <c r="Q372" s="249"/>
      <c r="R372" s="249"/>
      <c r="S372" s="249"/>
      <c r="T372" s="25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1" t="s">
        <v>208</v>
      </c>
      <c r="AU372" s="251" t="s">
        <v>82</v>
      </c>
      <c r="AV372" s="14" t="s">
        <v>82</v>
      </c>
      <c r="AW372" s="14" t="s">
        <v>33</v>
      </c>
      <c r="AX372" s="14" t="s">
        <v>72</v>
      </c>
      <c r="AY372" s="251" t="s">
        <v>130</v>
      </c>
    </row>
    <row r="373" s="15" customFormat="1">
      <c r="A373" s="15"/>
      <c r="B373" s="252"/>
      <c r="C373" s="253"/>
      <c r="D373" s="232" t="s">
        <v>208</v>
      </c>
      <c r="E373" s="254" t="s">
        <v>19</v>
      </c>
      <c r="F373" s="255" t="s">
        <v>212</v>
      </c>
      <c r="G373" s="253"/>
      <c r="H373" s="256">
        <v>5.6669999999999998</v>
      </c>
      <c r="I373" s="257"/>
      <c r="J373" s="253"/>
      <c r="K373" s="253"/>
      <c r="L373" s="258"/>
      <c r="M373" s="259"/>
      <c r="N373" s="260"/>
      <c r="O373" s="260"/>
      <c r="P373" s="260"/>
      <c r="Q373" s="260"/>
      <c r="R373" s="260"/>
      <c r="S373" s="260"/>
      <c r="T373" s="261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2" t="s">
        <v>208</v>
      </c>
      <c r="AU373" s="262" t="s">
        <v>82</v>
      </c>
      <c r="AV373" s="15" t="s">
        <v>144</v>
      </c>
      <c r="AW373" s="15" t="s">
        <v>33</v>
      </c>
      <c r="AX373" s="15" t="s">
        <v>80</v>
      </c>
      <c r="AY373" s="262" t="s">
        <v>130</v>
      </c>
    </row>
    <row r="374" s="14" customFormat="1">
      <c r="A374" s="14"/>
      <c r="B374" s="241"/>
      <c r="C374" s="242"/>
      <c r="D374" s="232" t="s">
        <v>208</v>
      </c>
      <c r="E374" s="242"/>
      <c r="F374" s="244" t="s">
        <v>1577</v>
      </c>
      <c r="G374" s="242"/>
      <c r="H374" s="245">
        <v>5.9500000000000002</v>
      </c>
      <c r="I374" s="246"/>
      <c r="J374" s="242"/>
      <c r="K374" s="242"/>
      <c r="L374" s="247"/>
      <c r="M374" s="248"/>
      <c r="N374" s="249"/>
      <c r="O374" s="249"/>
      <c r="P374" s="249"/>
      <c r="Q374" s="249"/>
      <c r="R374" s="249"/>
      <c r="S374" s="249"/>
      <c r="T374" s="250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1" t="s">
        <v>208</v>
      </c>
      <c r="AU374" s="251" t="s">
        <v>82</v>
      </c>
      <c r="AV374" s="14" t="s">
        <v>82</v>
      </c>
      <c r="AW374" s="14" t="s">
        <v>4</v>
      </c>
      <c r="AX374" s="14" t="s">
        <v>80</v>
      </c>
      <c r="AY374" s="251" t="s">
        <v>130</v>
      </c>
    </row>
    <row r="375" s="2" customFormat="1" ht="37.8" customHeight="1">
      <c r="A375" s="41"/>
      <c r="B375" s="42"/>
      <c r="C375" s="199" t="s">
        <v>531</v>
      </c>
      <c r="D375" s="199" t="s">
        <v>131</v>
      </c>
      <c r="E375" s="200" t="s">
        <v>508</v>
      </c>
      <c r="F375" s="201" t="s">
        <v>509</v>
      </c>
      <c r="G375" s="202" t="s">
        <v>199</v>
      </c>
      <c r="H375" s="203">
        <v>6</v>
      </c>
      <c r="I375" s="204"/>
      <c r="J375" s="205">
        <f>ROUND(I375*H375,2)</f>
        <v>0</v>
      </c>
      <c r="K375" s="201" t="s">
        <v>200</v>
      </c>
      <c r="L375" s="47"/>
      <c r="M375" s="206" t="s">
        <v>19</v>
      </c>
      <c r="N375" s="207" t="s">
        <v>43</v>
      </c>
      <c r="O375" s="87"/>
      <c r="P375" s="208">
        <f>O375*H375</f>
        <v>0</v>
      </c>
      <c r="Q375" s="208">
        <v>0.00020000000000000001</v>
      </c>
      <c r="R375" s="208">
        <f>Q375*H375</f>
        <v>0.0012000000000000001</v>
      </c>
      <c r="S375" s="208">
        <v>0</v>
      </c>
      <c r="T375" s="209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0" t="s">
        <v>285</v>
      </c>
      <c r="AT375" s="210" t="s">
        <v>131</v>
      </c>
      <c r="AU375" s="210" t="s">
        <v>82</v>
      </c>
      <c r="AY375" s="20" t="s">
        <v>130</v>
      </c>
      <c r="BE375" s="211">
        <f>IF(N375="základní",J375,0)</f>
        <v>0</v>
      </c>
      <c r="BF375" s="211">
        <f>IF(N375="snížená",J375,0)</f>
        <v>0</v>
      </c>
      <c r="BG375" s="211">
        <f>IF(N375="zákl. přenesená",J375,0)</f>
        <v>0</v>
      </c>
      <c r="BH375" s="211">
        <f>IF(N375="sníž. přenesená",J375,0)</f>
        <v>0</v>
      </c>
      <c r="BI375" s="211">
        <f>IF(N375="nulová",J375,0)</f>
        <v>0</v>
      </c>
      <c r="BJ375" s="20" t="s">
        <v>80</v>
      </c>
      <c r="BK375" s="211">
        <f>ROUND(I375*H375,2)</f>
        <v>0</v>
      </c>
      <c r="BL375" s="20" t="s">
        <v>285</v>
      </c>
      <c r="BM375" s="210" t="s">
        <v>1578</v>
      </c>
    </row>
    <row r="376" s="2" customFormat="1">
      <c r="A376" s="41"/>
      <c r="B376" s="42"/>
      <c r="C376" s="43"/>
      <c r="D376" s="225" t="s">
        <v>202</v>
      </c>
      <c r="E376" s="43"/>
      <c r="F376" s="226" t="s">
        <v>511</v>
      </c>
      <c r="G376" s="43"/>
      <c r="H376" s="43"/>
      <c r="I376" s="227"/>
      <c r="J376" s="43"/>
      <c r="K376" s="43"/>
      <c r="L376" s="47"/>
      <c r="M376" s="228"/>
      <c r="N376" s="229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202</v>
      </c>
      <c r="AU376" s="20" t="s">
        <v>82</v>
      </c>
    </row>
    <row r="377" s="13" customFormat="1">
      <c r="A377" s="13"/>
      <c r="B377" s="230"/>
      <c r="C377" s="231"/>
      <c r="D377" s="232" t="s">
        <v>208</v>
      </c>
      <c r="E377" s="233" t="s">
        <v>19</v>
      </c>
      <c r="F377" s="234" t="s">
        <v>294</v>
      </c>
      <c r="G377" s="231"/>
      <c r="H377" s="233" t="s">
        <v>19</v>
      </c>
      <c r="I377" s="235"/>
      <c r="J377" s="231"/>
      <c r="K377" s="231"/>
      <c r="L377" s="236"/>
      <c r="M377" s="237"/>
      <c r="N377" s="238"/>
      <c r="O377" s="238"/>
      <c r="P377" s="238"/>
      <c r="Q377" s="238"/>
      <c r="R377" s="238"/>
      <c r="S377" s="238"/>
      <c r="T377" s="23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0" t="s">
        <v>208</v>
      </c>
      <c r="AU377" s="240" t="s">
        <v>82</v>
      </c>
      <c r="AV377" s="13" t="s">
        <v>80</v>
      </c>
      <c r="AW377" s="13" t="s">
        <v>33</v>
      </c>
      <c r="AX377" s="13" t="s">
        <v>72</v>
      </c>
      <c r="AY377" s="240" t="s">
        <v>130</v>
      </c>
    </row>
    <row r="378" s="14" customFormat="1">
      <c r="A378" s="14"/>
      <c r="B378" s="241"/>
      <c r="C378" s="242"/>
      <c r="D378" s="232" t="s">
        <v>208</v>
      </c>
      <c r="E378" s="243" t="s">
        <v>19</v>
      </c>
      <c r="F378" s="244" t="s">
        <v>1499</v>
      </c>
      <c r="G378" s="242"/>
      <c r="H378" s="245">
        <v>6</v>
      </c>
      <c r="I378" s="246"/>
      <c r="J378" s="242"/>
      <c r="K378" s="242"/>
      <c r="L378" s="247"/>
      <c r="M378" s="248"/>
      <c r="N378" s="249"/>
      <c r="O378" s="249"/>
      <c r="P378" s="249"/>
      <c r="Q378" s="249"/>
      <c r="R378" s="249"/>
      <c r="S378" s="249"/>
      <c r="T378" s="250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1" t="s">
        <v>208</v>
      </c>
      <c r="AU378" s="251" t="s">
        <v>82</v>
      </c>
      <c r="AV378" s="14" t="s">
        <v>82</v>
      </c>
      <c r="AW378" s="14" t="s">
        <v>33</v>
      </c>
      <c r="AX378" s="14" t="s">
        <v>72</v>
      </c>
      <c r="AY378" s="251" t="s">
        <v>130</v>
      </c>
    </row>
    <row r="379" s="15" customFormat="1">
      <c r="A379" s="15"/>
      <c r="B379" s="252"/>
      <c r="C379" s="253"/>
      <c r="D379" s="232" t="s">
        <v>208</v>
      </c>
      <c r="E379" s="254" t="s">
        <v>19</v>
      </c>
      <c r="F379" s="255" t="s">
        <v>212</v>
      </c>
      <c r="G379" s="253"/>
      <c r="H379" s="256">
        <v>6</v>
      </c>
      <c r="I379" s="257"/>
      <c r="J379" s="253"/>
      <c r="K379" s="253"/>
      <c r="L379" s="258"/>
      <c r="M379" s="259"/>
      <c r="N379" s="260"/>
      <c r="O379" s="260"/>
      <c r="P379" s="260"/>
      <c r="Q379" s="260"/>
      <c r="R379" s="260"/>
      <c r="S379" s="260"/>
      <c r="T379" s="261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2" t="s">
        <v>208</v>
      </c>
      <c r="AU379" s="262" t="s">
        <v>82</v>
      </c>
      <c r="AV379" s="15" t="s">
        <v>144</v>
      </c>
      <c r="AW379" s="15" t="s">
        <v>33</v>
      </c>
      <c r="AX379" s="15" t="s">
        <v>80</v>
      </c>
      <c r="AY379" s="262" t="s">
        <v>130</v>
      </c>
    </row>
    <row r="380" s="2" customFormat="1" ht="24.15" customHeight="1">
      <c r="A380" s="41"/>
      <c r="B380" s="42"/>
      <c r="C380" s="199" t="s">
        <v>535</v>
      </c>
      <c r="D380" s="199" t="s">
        <v>131</v>
      </c>
      <c r="E380" s="200" t="s">
        <v>784</v>
      </c>
      <c r="F380" s="201" t="s">
        <v>785</v>
      </c>
      <c r="G380" s="202" t="s">
        <v>443</v>
      </c>
      <c r="H380" s="284"/>
      <c r="I380" s="204"/>
      <c r="J380" s="205">
        <f>ROUND(I380*H380,2)</f>
        <v>0</v>
      </c>
      <c r="K380" s="201" t="s">
        <v>200</v>
      </c>
      <c r="L380" s="47"/>
      <c r="M380" s="206" t="s">
        <v>19</v>
      </c>
      <c r="N380" s="207" t="s">
        <v>43</v>
      </c>
      <c r="O380" s="87"/>
      <c r="P380" s="208">
        <f>O380*H380</f>
        <v>0</v>
      </c>
      <c r="Q380" s="208">
        <v>0</v>
      </c>
      <c r="R380" s="208">
        <f>Q380*H380</f>
        <v>0</v>
      </c>
      <c r="S380" s="208">
        <v>0</v>
      </c>
      <c r="T380" s="209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0" t="s">
        <v>285</v>
      </c>
      <c r="AT380" s="210" t="s">
        <v>131</v>
      </c>
      <c r="AU380" s="210" t="s">
        <v>82</v>
      </c>
      <c r="AY380" s="20" t="s">
        <v>130</v>
      </c>
      <c r="BE380" s="211">
        <f>IF(N380="základní",J380,0)</f>
        <v>0</v>
      </c>
      <c r="BF380" s="211">
        <f>IF(N380="snížená",J380,0)</f>
        <v>0</v>
      </c>
      <c r="BG380" s="211">
        <f>IF(N380="zákl. přenesená",J380,0)</f>
        <v>0</v>
      </c>
      <c r="BH380" s="211">
        <f>IF(N380="sníž. přenesená",J380,0)</f>
        <v>0</v>
      </c>
      <c r="BI380" s="211">
        <f>IF(N380="nulová",J380,0)</f>
        <v>0</v>
      </c>
      <c r="BJ380" s="20" t="s">
        <v>80</v>
      </c>
      <c r="BK380" s="211">
        <f>ROUND(I380*H380,2)</f>
        <v>0</v>
      </c>
      <c r="BL380" s="20" t="s">
        <v>285</v>
      </c>
      <c r="BM380" s="210" t="s">
        <v>1579</v>
      </c>
    </row>
    <row r="381" s="2" customFormat="1">
      <c r="A381" s="41"/>
      <c r="B381" s="42"/>
      <c r="C381" s="43"/>
      <c r="D381" s="225" t="s">
        <v>202</v>
      </c>
      <c r="E381" s="43"/>
      <c r="F381" s="226" t="s">
        <v>787</v>
      </c>
      <c r="G381" s="43"/>
      <c r="H381" s="43"/>
      <c r="I381" s="227"/>
      <c r="J381" s="43"/>
      <c r="K381" s="43"/>
      <c r="L381" s="47"/>
      <c r="M381" s="228"/>
      <c r="N381" s="229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202</v>
      </c>
      <c r="AU381" s="20" t="s">
        <v>82</v>
      </c>
    </row>
    <row r="382" s="11" customFormat="1" ht="22.8" customHeight="1">
      <c r="A382" s="11"/>
      <c r="B382" s="185"/>
      <c r="C382" s="186"/>
      <c r="D382" s="187" t="s">
        <v>71</v>
      </c>
      <c r="E382" s="223" t="s">
        <v>517</v>
      </c>
      <c r="F382" s="223" t="s">
        <v>518</v>
      </c>
      <c r="G382" s="186"/>
      <c r="H382" s="186"/>
      <c r="I382" s="189"/>
      <c r="J382" s="224">
        <f>BK382</f>
        <v>0</v>
      </c>
      <c r="K382" s="186"/>
      <c r="L382" s="191"/>
      <c r="M382" s="192"/>
      <c r="N382" s="193"/>
      <c r="O382" s="193"/>
      <c r="P382" s="194">
        <f>SUM(P383:P408)</f>
        <v>0</v>
      </c>
      <c r="Q382" s="193"/>
      <c r="R382" s="194">
        <f>SUM(R383:R408)</f>
        <v>0.037499999999999999</v>
      </c>
      <c r="S382" s="193"/>
      <c r="T382" s="195">
        <f>SUM(T383:T408)</f>
        <v>0.1023</v>
      </c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R382" s="196" t="s">
        <v>82</v>
      </c>
      <c r="AT382" s="197" t="s">
        <v>71</v>
      </c>
      <c r="AU382" s="197" t="s">
        <v>80</v>
      </c>
      <c r="AY382" s="196" t="s">
        <v>130</v>
      </c>
      <c r="BK382" s="198">
        <f>SUM(BK383:BK408)</f>
        <v>0</v>
      </c>
    </row>
    <row r="383" s="2" customFormat="1" ht="16.5" customHeight="1">
      <c r="A383" s="41"/>
      <c r="B383" s="42"/>
      <c r="C383" s="199" t="s">
        <v>539</v>
      </c>
      <c r="D383" s="199" t="s">
        <v>131</v>
      </c>
      <c r="E383" s="200" t="s">
        <v>520</v>
      </c>
      <c r="F383" s="201" t="s">
        <v>521</v>
      </c>
      <c r="G383" s="202" t="s">
        <v>162</v>
      </c>
      <c r="H383" s="203">
        <v>6</v>
      </c>
      <c r="I383" s="204"/>
      <c r="J383" s="205">
        <f>ROUND(I383*H383,2)</f>
        <v>0</v>
      </c>
      <c r="K383" s="201" t="s">
        <v>200</v>
      </c>
      <c r="L383" s="47"/>
      <c r="M383" s="206" t="s">
        <v>19</v>
      </c>
      <c r="N383" s="207" t="s">
        <v>43</v>
      </c>
      <c r="O383" s="87"/>
      <c r="P383" s="208">
        <f>O383*H383</f>
        <v>0</v>
      </c>
      <c r="Q383" s="208">
        <v>0</v>
      </c>
      <c r="R383" s="208">
        <f>Q383*H383</f>
        <v>0</v>
      </c>
      <c r="S383" s="208">
        <v>0.017049999999999999</v>
      </c>
      <c r="T383" s="209">
        <f>S383*H383</f>
        <v>0.1023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0" t="s">
        <v>285</v>
      </c>
      <c r="AT383" s="210" t="s">
        <v>131</v>
      </c>
      <c r="AU383" s="210" t="s">
        <v>82</v>
      </c>
      <c r="AY383" s="20" t="s">
        <v>130</v>
      </c>
      <c r="BE383" s="211">
        <f>IF(N383="základní",J383,0)</f>
        <v>0</v>
      </c>
      <c r="BF383" s="211">
        <f>IF(N383="snížená",J383,0)</f>
        <v>0</v>
      </c>
      <c r="BG383" s="211">
        <f>IF(N383="zákl. přenesená",J383,0)</f>
        <v>0</v>
      </c>
      <c r="BH383" s="211">
        <f>IF(N383="sníž. přenesená",J383,0)</f>
        <v>0</v>
      </c>
      <c r="BI383" s="211">
        <f>IF(N383="nulová",J383,0)</f>
        <v>0</v>
      </c>
      <c r="BJ383" s="20" t="s">
        <v>80</v>
      </c>
      <c r="BK383" s="211">
        <f>ROUND(I383*H383,2)</f>
        <v>0</v>
      </c>
      <c r="BL383" s="20" t="s">
        <v>285</v>
      </c>
      <c r="BM383" s="210" t="s">
        <v>1580</v>
      </c>
    </row>
    <row r="384" s="2" customFormat="1">
      <c r="A384" s="41"/>
      <c r="B384" s="42"/>
      <c r="C384" s="43"/>
      <c r="D384" s="225" t="s">
        <v>202</v>
      </c>
      <c r="E384" s="43"/>
      <c r="F384" s="226" t="s">
        <v>523</v>
      </c>
      <c r="G384" s="43"/>
      <c r="H384" s="43"/>
      <c r="I384" s="227"/>
      <c r="J384" s="43"/>
      <c r="K384" s="43"/>
      <c r="L384" s="47"/>
      <c r="M384" s="228"/>
      <c r="N384" s="229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202</v>
      </c>
      <c r="AU384" s="20" t="s">
        <v>82</v>
      </c>
    </row>
    <row r="385" s="13" customFormat="1">
      <c r="A385" s="13"/>
      <c r="B385" s="230"/>
      <c r="C385" s="231"/>
      <c r="D385" s="232" t="s">
        <v>208</v>
      </c>
      <c r="E385" s="233" t="s">
        <v>19</v>
      </c>
      <c r="F385" s="234" t="s">
        <v>294</v>
      </c>
      <c r="G385" s="231"/>
      <c r="H385" s="233" t="s">
        <v>19</v>
      </c>
      <c r="I385" s="235"/>
      <c r="J385" s="231"/>
      <c r="K385" s="231"/>
      <c r="L385" s="236"/>
      <c r="M385" s="237"/>
      <c r="N385" s="238"/>
      <c r="O385" s="238"/>
      <c r="P385" s="238"/>
      <c r="Q385" s="238"/>
      <c r="R385" s="238"/>
      <c r="S385" s="238"/>
      <c r="T385" s="23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0" t="s">
        <v>208</v>
      </c>
      <c r="AU385" s="240" t="s">
        <v>82</v>
      </c>
      <c r="AV385" s="13" t="s">
        <v>80</v>
      </c>
      <c r="AW385" s="13" t="s">
        <v>33</v>
      </c>
      <c r="AX385" s="13" t="s">
        <v>72</v>
      </c>
      <c r="AY385" s="240" t="s">
        <v>130</v>
      </c>
    </row>
    <row r="386" s="14" customFormat="1">
      <c r="A386" s="14"/>
      <c r="B386" s="241"/>
      <c r="C386" s="242"/>
      <c r="D386" s="232" t="s">
        <v>208</v>
      </c>
      <c r="E386" s="243" t="s">
        <v>19</v>
      </c>
      <c r="F386" s="244" t="s">
        <v>1487</v>
      </c>
      <c r="G386" s="242"/>
      <c r="H386" s="245">
        <v>6</v>
      </c>
      <c r="I386" s="246"/>
      <c r="J386" s="242"/>
      <c r="K386" s="242"/>
      <c r="L386" s="247"/>
      <c r="M386" s="248"/>
      <c r="N386" s="249"/>
      <c r="O386" s="249"/>
      <c r="P386" s="249"/>
      <c r="Q386" s="249"/>
      <c r="R386" s="249"/>
      <c r="S386" s="249"/>
      <c r="T386" s="250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1" t="s">
        <v>208</v>
      </c>
      <c r="AU386" s="251" t="s">
        <v>82</v>
      </c>
      <c r="AV386" s="14" t="s">
        <v>82</v>
      </c>
      <c r="AW386" s="14" t="s">
        <v>33</v>
      </c>
      <c r="AX386" s="14" t="s">
        <v>72</v>
      </c>
      <c r="AY386" s="251" t="s">
        <v>130</v>
      </c>
    </row>
    <row r="387" s="15" customFormat="1">
      <c r="A387" s="15"/>
      <c r="B387" s="252"/>
      <c r="C387" s="253"/>
      <c r="D387" s="232" t="s">
        <v>208</v>
      </c>
      <c r="E387" s="254" t="s">
        <v>19</v>
      </c>
      <c r="F387" s="255" t="s">
        <v>212</v>
      </c>
      <c r="G387" s="253"/>
      <c r="H387" s="256">
        <v>6</v>
      </c>
      <c r="I387" s="257"/>
      <c r="J387" s="253"/>
      <c r="K387" s="253"/>
      <c r="L387" s="258"/>
      <c r="M387" s="259"/>
      <c r="N387" s="260"/>
      <c r="O387" s="260"/>
      <c r="P387" s="260"/>
      <c r="Q387" s="260"/>
      <c r="R387" s="260"/>
      <c r="S387" s="260"/>
      <c r="T387" s="261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2" t="s">
        <v>208</v>
      </c>
      <c r="AU387" s="262" t="s">
        <v>82</v>
      </c>
      <c r="AV387" s="15" t="s">
        <v>144</v>
      </c>
      <c r="AW387" s="15" t="s">
        <v>33</v>
      </c>
      <c r="AX387" s="15" t="s">
        <v>80</v>
      </c>
      <c r="AY387" s="262" t="s">
        <v>130</v>
      </c>
    </row>
    <row r="388" s="2" customFormat="1" ht="16.5" customHeight="1">
      <c r="A388" s="41"/>
      <c r="B388" s="42"/>
      <c r="C388" s="199" t="s">
        <v>544</v>
      </c>
      <c r="D388" s="199" t="s">
        <v>131</v>
      </c>
      <c r="E388" s="200" t="s">
        <v>525</v>
      </c>
      <c r="F388" s="201" t="s">
        <v>526</v>
      </c>
      <c r="G388" s="202" t="s">
        <v>162</v>
      </c>
      <c r="H388" s="203">
        <v>12</v>
      </c>
      <c r="I388" s="204"/>
      <c r="J388" s="205">
        <f>ROUND(I388*H388,2)</f>
        <v>0</v>
      </c>
      <c r="K388" s="201" t="s">
        <v>200</v>
      </c>
      <c r="L388" s="47"/>
      <c r="M388" s="206" t="s">
        <v>19</v>
      </c>
      <c r="N388" s="207" t="s">
        <v>43</v>
      </c>
      <c r="O388" s="87"/>
      <c r="P388" s="208">
        <f>O388*H388</f>
        <v>0</v>
      </c>
      <c r="Q388" s="208">
        <v>0.00115</v>
      </c>
      <c r="R388" s="208">
        <f>Q388*H388</f>
        <v>0.0138</v>
      </c>
      <c r="S388" s="208">
        <v>0</v>
      </c>
      <c r="T388" s="209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0" t="s">
        <v>285</v>
      </c>
      <c r="AT388" s="210" t="s">
        <v>131</v>
      </c>
      <c r="AU388" s="210" t="s">
        <v>82</v>
      </c>
      <c r="AY388" s="20" t="s">
        <v>130</v>
      </c>
      <c r="BE388" s="211">
        <f>IF(N388="základní",J388,0)</f>
        <v>0</v>
      </c>
      <c r="BF388" s="211">
        <f>IF(N388="snížená",J388,0)</f>
        <v>0</v>
      </c>
      <c r="BG388" s="211">
        <f>IF(N388="zákl. přenesená",J388,0)</f>
        <v>0</v>
      </c>
      <c r="BH388" s="211">
        <f>IF(N388="sníž. přenesená",J388,0)</f>
        <v>0</v>
      </c>
      <c r="BI388" s="211">
        <f>IF(N388="nulová",J388,0)</f>
        <v>0</v>
      </c>
      <c r="BJ388" s="20" t="s">
        <v>80</v>
      </c>
      <c r="BK388" s="211">
        <f>ROUND(I388*H388,2)</f>
        <v>0</v>
      </c>
      <c r="BL388" s="20" t="s">
        <v>285</v>
      </c>
      <c r="BM388" s="210" t="s">
        <v>1581</v>
      </c>
    </row>
    <row r="389" s="2" customFormat="1">
      <c r="A389" s="41"/>
      <c r="B389" s="42"/>
      <c r="C389" s="43"/>
      <c r="D389" s="225" t="s">
        <v>202</v>
      </c>
      <c r="E389" s="43"/>
      <c r="F389" s="226" t="s">
        <v>528</v>
      </c>
      <c r="G389" s="43"/>
      <c r="H389" s="43"/>
      <c r="I389" s="227"/>
      <c r="J389" s="43"/>
      <c r="K389" s="43"/>
      <c r="L389" s="47"/>
      <c r="M389" s="228"/>
      <c r="N389" s="229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202</v>
      </c>
      <c r="AU389" s="20" t="s">
        <v>82</v>
      </c>
    </row>
    <row r="390" s="13" customFormat="1">
      <c r="A390" s="13"/>
      <c r="B390" s="230"/>
      <c r="C390" s="231"/>
      <c r="D390" s="232" t="s">
        <v>208</v>
      </c>
      <c r="E390" s="233" t="s">
        <v>19</v>
      </c>
      <c r="F390" s="234" t="s">
        <v>529</v>
      </c>
      <c r="G390" s="231"/>
      <c r="H390" s="233" t="s">
        <v>19</v>
      </c>
      <c r="I390" s="235"/>
      <c r="J390" s="231"/>
      <c r="K390" s="231"/>
      <c r="L390" s="236"/>
      <c r="M390" s="237"/>
      <c r="N390" s="238"/>
      <c r="O390" s="238"/>
      <c r="P390" s="238"/>
      <c r="Q390" s="238"/>
      <c r="R390" s="238"/>
      <c r="S390" s="238"/>
      <c r="T390" s="23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0" t="s">
        <v>208</v>
      </c>
      <c r="AU390" s="240" t="s">
        <v>82</v>
      </c>
      <c r="AV390" s="13" t="s">
        <v>80</v>
      </c>
      <c r="AW390" s="13" t="s">
        <v>33</v>
      </c>
      <c r="AX390" s="13" t="s">
        <v>72</v>
      </c>
      <c r="AY390" s="240" t="s">
        <v>130</v>
      </c>
    </row>
    <row r="391" s="14" customFormat="1">
      <c r="A391" s="14"/>
      <c r="B391" s="241"/>
      <c r="C391" s="242"/>
      <c r="D391" s="232" t="s">
        <v>208</v>
      </c>
      <c r="E391" s="243" t="s">
        <v>19</v>
      </c>
      <c r="F391" s="244" t="s">
        <v>1582</v>
      </c>
      <c r="G391" s="242"/>
      <c r="H391" s="245">
        <v>12</v>
      </c>
      <c r="I391" s="246"/>
      <c r="J391" s="242"/>
      <c r="K391" s="242"/>
      <c r="L391" s="247"/>
      <c r="M391" s="248"/>
      <c r="N391" s="249"/>
      <c r="O391" s="249"/>
      <c r="P391" s="249"/>
      <c r="Q391" s="249"/>
      <c r="R391" s="249"/>
      <c r="S391" s="249"/>
      <c r="T391" s="25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1" t="s">
        <v>208</v>
      </c>
      <c r="AU391" s="251" t="s">
        <v>82</v>
      </c>
      <c r="AV391" s="14" t="s">
        <v>82</v>
      </c>
      <c r="AW391" s="14" t="s">
        <v>33</v>
      </c>
      <c r="AX391" s="14" t="s">
        <v>72</v>
      </c>
      <c r="AY391" s="251" t="s">
        <v>130</v>
      </c>
    </row>
    <row r="392" s="15" customFormat="1">
      <c r="A392" s="15"/>
      <c r="B392" s="252"/>
      <c r="C392" s="253"/>
      <c r="D392" s="232" t="s">
        <v>208</v>
      </c>
      <c r="E392" s="254" t="s">
        <v>19</v>
      </c>
      <c r="F392" s="255" t="s">
        <v>212</v>
      </c>
      <c r="G392" s="253"/>
      <c r="H392" s="256">
        <v>12</v>
      </c>
      <c r="I392" s="257"/>
      <c r="J392" s="253"/>
      <c r="K392" s="253"/>
      <c r="L392" s="258"/>
      <c r="M392" s="259"/>
      <c r="N392" s="260"/>
      <c r="O392" s="260"/>
      <c r="P392" s="260"/>
      <c r="Q392" s="260"/>
      <c r="R392" s="260"/>
      <c r="S392" s="260"/>
      <c r="T392" s="261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2" t="s">
        <v>208</v>
      </c>
      <c r="AU392" s="262" t="s">
        <v>82</v>
      </c>
      <c r="AV392" s="15" t="s">
        <v>144</v>
      </c>
      <c r="AW392" s="15" t="s">
        <v>33</v>
      </c>
      <c r="AX392" s="15" t="s">
        <v>80</v>
      </c>
      <c r="AY392" s="262" t="s">
        <v>130</v>
      </c>
    </row>
    <row r="393" s="2" customFormat="1" ht="16.5" customHeight="1">
      <c r="A393" s="41"/>
      <c r="B393" s="42"/>
      <c r="C393" s="263" t="s">
        <v>551</v>
      </c>
      <c r="D393" s="263" t="s">
        <v>213</v>
      </c>
      <c r="E393" s="264" t="s">
        <v>532</v>
      </c>
      <c r="F393" s="265" t="s">
        <v>533</v>
      </c>
      <c r="G393" s="266" t="s">
        <v>162</v>
      </c>
      <c r="H393" s="267">
        <v>6</v>
      </c>
      <c r="I393" s="268"/>
      <c r="J393" s="269">
        <f>ROUND(I393*H393,2)</f>
        <v>0</v>
      </c>
      <c r="K393" s="265" t="s">
        <v>200</v>
      </c>
      <c r="L393" s="270"/>
      <c r="M393" s="271" t="s">
        <v>19</v>
      </c>
      <c r="N393" s="272" t="s">
        <v>43</v>
      </c>
      <c r="O393" s="87"/>
      <c r="P393" s="208">
        <f>O393*H393</f>
        <v>0</v>
      </c>
      <c r="Q393" s="208">
        <v>0.00148</v>
      </c>
      <c r="R393" s="208">
        <f>Q393*H393</f>
        <v>0.008879999999999999</v>
      </c>
      <c r="S393" s="208">
        <v>0</v>
      </c>
      <c r="T393" s="209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0" t="s">
        <v>306</v>
      </c>
      <c r="AT393" s="210" t="s">
        <v>213</v>
      </c>
      <c r="AU393" s="210" t="s">
        <v>82</v>
      </c>
      <c r="AY393" s="20" t="s">
        <v>130</v>
      </c>
      <c r="BE393" s="211">
        <f>IF(N393="základní",J393,0)</f>
        <v>0</v>
      </c>
      <c r="BF393" s="211">
        <f>IF(N393="snížená",J393,0)</f>
        <v>0</v>
      </c>
      <c r="BG393" s="211">
        <f>IF(N393="zákl. přenesená",J393,0)</f>
        <v>0</v>
      </c>
      <c r="BH393" s="211">
        <f>IF(N393="sníž. přenesená",J393,0)</f>
        <v>0</v>
      </c>
      <c r="BI393" s="211">
        <f>IF(N393="nulová",J393,0)</f>
        <v>0</v>
      </c>
      <c r="BJ393" s="20" t="s">
        <v>80</v>
      </c>
      <c r="BK393" s="211">
        <f>ROUND(I393*H393,2)</f>
        <v>0</v>
      </c>
      <c r="BL393" s="20" t="s">
        <v>285</v>
      </c>
      <c r="BM393" s="210" t="s">
        <v>1583</v>
      </c>
    </row>
    <row r="394" s="13" customFormat="1">
      <c r="A394" s="13"/>
      <c r="B394" s="230"/>
      <c r="C394" s="231"/>
      <c r="D394" s="232" t="s">
        <v>208</v>
      </c>
      <c r="E394" s="233" t="s">
        <v>19</v>
      </c>
      <c r="F394" s="234" t="s">
        <v>217</v>
      </c>
      <c r="G394" s="231"/>
      <c r="H394" s="233" t="s">
        <v>19</v>
      </c>
      <c r="I394" s="235"/>
      <c r="J394" s="231"/>
      <c r="K394" s="231"/>
      <c r="L394" s="236"/>
      <c r="M394" s="237"/>
      <c r="N394" s="238"/>
      <c r="O394" s="238"/>
      <c r="P394" s="238"/>
      <c r="Q394" s="238"/>
      <c r="R394" s="238"/>
      <c r="S394" s="238"/>
      <c r="T394" s="23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0" t="s">
        <v>208</v>
      </c>
      <c r="AU394" s="240" t="s">
        <v>82</v>
      </c>
      <c r="AV394" s="13" t="s">
        <v>80</v>
      </c>
      <c r="AW394" s="13" t="s">
        <v>33</v>
      </c>
      <c r="AX394" s="13" t="s">
        <v>72</v>
      </c>
      <c r="AY394" s="240" t="s">
        <v>130</v>
      </c>
    </row>
    <row r="395" s="14" customFormat="1">
      <c r="A395" s="14"/>
      <c r="B395" s="241"/>
      <c r="C395" s="242"/>
      <c r="D395" s="232" t="s">
        <v>208</v>
      </c>
      <c r="E395" s="243" t="s">
        <v>19</v>
      </c>
      <c r="F395" s="244" t="s">
        <v>1487</v>
      </c>
      <c r="G395" s="242"/>
      <c r="H395" s="245">
        <v>6</v>
      </c>
      <c r="I395" s="246"/>
      <c r="J395" s="242"/>
      <c r="K395" s="242"/>
      <c r="L395" s="247"/>
      <c r="M395" s="248"/>
      <c r="N395" s="249"/>
      <c r="O395" s="249"/>
      <c r="P395" s="249"/>
      <c r="Q395" s="249"/>
      <c r="R395" s="249"/>
      <c r="S395" s="249"/>
      <c r="T395" s="250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1" t="s">
        <v>208</v>
      </c>
      <c r="AU395" s="251" t="s">
        <v>82</v>
      </c>
      <c r="AV395" s="14" t="s">
        <v>82</v>
      </c>
      <c r="AW395" s="14" t="s">
        <v>33</v>
      </c>
      <c r="AX395" s="14" t="s">
        <v>72</v>
      </c>
      <c r="AY395" s="251" t="s">
        <v>130</v>
      </c>
    </row>
    <row r="396" s="15" customFormat="1">
      <c r="A396" s="15"/>
      <c r="B396" s="252"/>
      <c r="C396" s="253"/>
      <c r="D396" s="232" t="s">
        <v>208</v>
      </c>
      <c r="E396" s="254" t="s">
        <v>19</v>
      </c>
      <c r="F396" s="255" t="s">
        <v>212</v>
      </c>
      <c r="G396" s="253"/>
      <c r="H396" s="256">
        <v>6</v>
      </c>
      <c r="I396" s="257"/>
      <c r="J396" s="253"/>
      <c r="K396" s="253"/>
      <c r="L396" s="258"/>
      <c r="M396" s="259"/>
      <c r="N396" s="260"/>
      <c r="O396" s="260"/>
      <c r="P396" s="260"/>
      <c r="Q396" s="260"/>
      <c r="R396" s="260"/>
      <c r="S396" s="260"/>
      <c r="T396" s="261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2" t="s">
        <v>208</v>
      </c>
      <c r="AU396" s="262" t="s">
        <v>82</v>
      </c>
      <c r="AV396" s="15" t="s">
        <v>144</v>
      </c>
      <c r="AW396" s="15" t="s">
        <v>33</v>
      </c>
      <c r="AX396" s="15" t="s">
        <v>80</v>
      </c>
      <c r="AY396" s="262" t="s">
        <v>130</v>
      </c>
    </row>
    <row r="397" s="2" customFormat="1" ht="16.5" customHeight="1">
      <c r="A397" s="41"/>
      <c r="B397" s="42"/>
      <c r="C397" s="263" t="s">
        <v>556</v>
      </c>
      <c r="D397" s="263" t="s">
        <v>213</v>
      </c>
      <c r="E397" s="264" t="s">
        <v>536</v>
      </c>
      <c r="F397" s="265" t="s">
        <v>537</v>
      </c>
      <c r="G397" s="266" t="s">
        <v>162</v>
      </c>
      <c r="H397" s="267">
        <v>6</v>
      </c>
      <c r="I397" s="268"/>
      <c r="J397" s="269">
        <f>ROUND(I397*H397,2)</f>
        <v>0</v>
      </c>
      <c r="K397" s="265" t="s">
        <v>200</v>
      </c>
      <c r="L397" s="270"/>
      <c r="M397" s="271" t="s">
        <v>19</v>
      </c>
      <c r="N397" s="272" t="s">
        <v>43</v>
      </c>
      <c r="O397" s="87"/>
      <c r="P397" s="208">
        <f>O397*H397</f>
        <v>0</v>
      </c>
      <c r="Q397" s="208">
        <v>0.00247</v>
      </c>
      <c r="R397" s="208">
        <f>Q397*H397</f>
        <v>0.01482</v>
      </c>
      <c r="S397" s="208">
        <v>0</v>
      </c>
      <c r="T397" s="209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0" t="s">
        <v>306</v>
      </c>
      <c r="AT397" s="210" t="s">
        <v>213</v>
      </c>
      <c r="AU397" s="210" t="s">
        <v>82</v>
      </c>
      <c r="AY397" s="20" t="s">
        <v>130</v>
      </c>
      <c r="BE397" s="211">
        <f>IF(N397="základní",J397,0)</f>
        <v>0</v>
      </c>
      <c r="BF397" s="211">
        <f>IF(N397="snížená",J397,0)</f>
        <v>0</v>
      </c>
      <c r="BG397" s="211">
        <f>IF(N397="zákl. přenesená",J397,0)</f>
        <v>0</v>
      </c>
      <c r="BH397" s="211">
        <f>IF(N397="sníž. přenesená",J397,0)</f>
        <v>0</v>
      </c>
      <c r="BI397" s="211">
        <f>IF(N397="nulová",J397,0)</f>
        <v>0</v>
      </c>
      <c r="BJ397" s="20" t="s">
        <v>80</v>
      </c>
      <c r="BK397" s="211">
        <f>ROUND(I397*H397,2)</f>
        <v>0</v>
      </c>
      <c r="BL397" s="20" t="s">
        <v>285</v>
      </c>
      <c r="BM397" s="210" t="s">
        <v>1584</v>
      </c>
    </row>
    <row r="398" s="13" customFormat="1">
      <c r="A398" s="13"/>
      <c r="B398" s="230"/>
      <c r="C398" s="231"/>
      <c r="D398" s="232" t="s">
        <v>208</v>
      </c>
      <c r="E398" s="233" t="s">
        <v>19</v>
      </c>
      <c r="F398" s="234" t="s">
        <v>217</v>
      </c>
      <c r="G398" s="231"/>
      <c r="H398" s="233" t="s">
        <v>19</v>
      </c>
      <c r="I398" s="235"/>
      <c r="J398" s="231"/>
      <c r="K398" s="231"/>
      <c r="L398" s="236"/>
      <c r="M398" s="237"/>
      <c r="N398" s="238"/>
      <c r="O398" s="238"/>
      <c r="P398" s="238"/>
      <c r="Q398" s="238"/>
      <c r="R398" s="238"/>
      <c r="S398" s="238"/>
      <c r="T398" s="23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0" t="s">
        <v>208</v>
      </c>
      <c r="AU398" s="240" t="s">
        <v>82</v>
      </c>
      <c r="AV398" s="13" t="s">
        <v>80</v>
      </c>
      <c r="AW398" s="13" t="s">
        <v>33</v>
      </c>
      <c r="AX398" s="13" t="s">
        <v>72</v>
      </c>
      <c r="AY398" s="240" t="s">
        <v>130</v>
      </c>
    </row>
    <row r="399" s="14" customFormat="1">
      <c r="A399" s="14"/>
      <c r="B399" s="241"/>
      <c r="C399" s="242"/>
      <c r="D399" s="232" t="s">
        <v>208</v>
      </c>
      <c r="E399" s="243" t="s">
        <v>19</v>
      </c>
      <c r="F399" s="244" t="s">
        <v>1487</v>
      </c>
      <c r="G399" s="242"/>
      <c r="H399" s="245">
        <v>6</v>
      </c>
      <c r="I399" s="246"/>
      <c r="J399" s="242"/>
      <c r="K399" s="242"/>
      <c r="L399" s="247"/>
      <c r="M399" s="248"/>
      <c r="N399" s="249"/>
      <c r="O399" s="249"/>
      <c r="P399" s="249"/>
      <c r="Q399" s="249"/>
      <c r="R399" s="249"/>
      <c r="S399" s="249"/>
      <c r="T399" s="25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1" t="s">
        <v>208</v>
      </c>
      <c r="AU399" s="251" t="s">
        <v>82</v>
      </c>
      <c r="AV399" s="14" t="s">
        <v>82</v>
      </c>
      <c r="AW399" s="14" t="s">
        <v>33</v>
      </c>
      <c r="AX399" s="14" t="s">
        <v>72</v>
      </c>
      <c r="AY399" s="251" t="s">
        <v>130</v>
      </c>
    </row>
    <row r="400" s="15" customFormat="1">
      <c r="A400" s="15"/>
      <c r="B400" s="252"/>
      <c r="C400" s="253"/>
      <c r="D400" s="232" t="s">
        <v>208</v>
      </c>
      <c r="E400" s="254" t="s">
        <v>19</v>
      </c>
      <c r="F400" s="255" t="s">
        <v>212</v>
      </c>
      <c r="G400" s="253"/>
      <c r="H400" s="256">
        <v>6</v>
      </c>
      <c r="I400" s="257"/>
      <c r="J400" s="253"/>
      <c r="K400" s="253"/>
      <c r="L400" s="258"/>
      <c r="M400" s="259"/>
      <c r="N400" s="260"/>
      <c r="O400" s="260"/>
      <c r="P400" s="260"/>
      <c r="Q400" s="260"/>
      <c r="R400" s="260"/>
      <c r="S400" s="260"/>
      <c r="T400" s="261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2" t="s">
        <v>208</v>
      </c>
      <c r="AU400" s="262" t="s">
        <v>82</v>
      </c>
      <c r="AV400" s="15" t="s">
        <v>144</v>
      </c>
      <c r="AW400" s="15" t="s">
        <v>33</v>
      </c>
      <c r="AX400" s="15" t="s">
        <v>80</v>
      </c>
      <c r="AY400" s="262" t="s">
        <v>130</v>
      </c>
    </row>
    <row r="401" s="2" customFormat="1" ht="16.5" customHeight="1">
      <c r="A401" s="41"/>
      <c r="B401" s="42"/>
      <c r="C401" s="199" t="s">
        <v>564</v>
      </c>
      <c r="D401" s="199" t="s">
        <v>131</v>
      </c>
      <c r="E401" s="200" t="s">
        <v>540</v>
      </c>
      <c r="F401" s="201" t="s">
        <v>541</v>
      </c>
      <c r="G401" s="202" t="s">
        <v>162</v>
      </c>
      <c r="H401" s="203">
        <v>25</v>
      </c>
      <c r="I401" s="204"/>
      <c r="J401" s="205">
        <f>ROUND(I401*H401,2)</f>
        <v>0</v>
      </c>
      <c r="K401" s="201" t="s">
        <v>19</v>
      </c>
      <c r="L401" s="47"/>
      <c r="M401" s="206" t="s">
        <v>19</v>
      </c>
      <c r="N401" s="207" t="s">
        <v>43</v>
      </c>
      <c r="O401" s="87"/>
      <c r="P401" s="208">
        <f>O401*H401</f>
        <v>0</v>
      </c>
      <c r="Q401" s="208">
        <v>0</v>
      </c>
      <c r="R401" s="208">
        <f>Q401*H401</f>
        <v>0</v>
      </c>
      <c r="S401" s="208">
        <v>0</v>
      </c>
      <c r="T401" s="209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0" t="s">
        <v>285</v>
      </c>
      <c r="AT401" s="210" t="s">
        <v>131</v>
      </c>
      <c r="AU401" s="210" t="s">
        <v>82</v>
      </c>
      <c r="AY401" s="20" t="s">
        <v>130</v>
      </c>
      <c r="BE401" s="211">
        <f>IF(N401="základní",J401,0)</f>
        <v>0</v>
      </c>
      <c r="BF401" s="211">
        <f>IF(N401="snížená",J401,0)</f>
        <v>0</v>
      </c>
      <c r="BG401" s="211">
        <f>IF(N401="zákl. přenesená",J401,0)</f>
        <v>0</v>
      </c>
      <c r="BH401" s="211">
        <f>IF(N401="sníž. přenesená",J401,0)</f>
        <v>0</v>
      </c>
      <c r="BI401" s="211">
        <f>IF(N401="nulová",J401,0)</f>
        <v>0</v>
      </c>
      <c r="BJ401" s="20" t="s">
        <v>80</v>
      </c>
      <c r="BK401" s="211">
        <f>ROUND(I401*H401,2)</f>
        <v>0</v>
      </c>
      <c r="BL401" s="20" t="s">
        <v>285</v>
      </c>
      <c r="BM401" s="210" t="s">
        <v>1585</v>
      </c>
    </row>
    <row r="402" s="13" customFormat="1">
      <c r="A402" s="13"/>
      <c r="B402" s="230"/>
      <c r="C402" s="231"/>
      <c r="D402" s="232" t="s">
        <v>208</v>
      </c>
      <c r="E402" s="233" t="s">
        <v>19</v>
      </c>
      <c r="F402" s="234" t="s">
        <v>529</v>
      </c>
      <c r="G402" s="231"/>
      <c r="H402" s="233" t="s">
        <v>19</v>
      </c>
      <c r="I402" s="235"/>
      <c r="J402" s="231"/>
      <c r="K402" s="231"/>
      <c r="L402" s="236"/>
      <c r="M402" s="237"/>
      <c r="N402" s="238"/>
      <c r="O402" s="238"/>
      <c r="P402" s="238"/>
      <c r="Q402" s="238"/>
      <c r="R402" s="238"/>
      <c r="S402" s="238"/>
      <c r="T402" s="23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0" t="s">
        <v>208</v>
      </c>
      <c r="AU402" s="240" t="s">
        <v>82</v>
      </c>
      <c r="AV402" s="13" t="s">
        <v>80</v>
      </c>
      <c r="AW402" s="13" t="s">
        <v>33</v>
      </c>
      <c r="AX402" s="13" t="s">
        <v>72</v>
      </c>
      <c r="AY402" s="240" t="s">
        <v>130</v>
      </c>
    </row>
    <row r="403" s="14" customFormat="1">
      <c r="A403" s="14"/>
      <c r="B403" s="241"/>
      <c r="C403" s="242"/>
      <c r="D403" s="232" t="s">
        <v>208</v>
      </c>
      <c r="E403" s="243" t="s">
        <v>19</v>
      </c>
      <c r="F403" s="244" t="s">
        <v>1586</v>
      </c>
      <c r="G403" s="242"/>
      <c r="H403" s="245">
        <v>12</v>
      </c>
      <c r="I403" s="246"/>
      <c r="J403" s="242"/>
      <c r="K403" s="242"/>
      <c r="L403" s="247"/>
      <c r="M403" s="248"/>
      <c r="N403" s="249"/>
      <c r="O403" s="249"/>
      <c r="P403" s="249"/>
      <c r="Q403" s="249"/>
      <c r="R403" s="249"/>
      <c r="S403" s="249"/>
      <c r="T403" s="25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1" t="s">
        <v>208</v>
      </c>
      <c r="AU403" s="251" t="s">
        <v>82</v>
      </c>
      <c r="AV403" s="14" t="s">
        <v>82</v>
      </c>
      <c r="AW403" s="14" t="s">
        <v>33</v>
      </c>
      <c r="AX403" s="14" t="s">
        <v>72</v>
      </c>
      <c r="AY403" s="251" t="s">
        <v>130</v>
      </c>
    </row>
    <row r="404" s="13" customFormat="1">
      <c r="A404" s="13"/>
      <c r="B404" s="230"/>
      <c r="C404" s="231"/>
      <c r="D404" s="232" t="s">
        <v>208</v>
      </c>
      <c r="E404" s="233" t="s">
        <v>19</v>
      </c>
      <c r="F404" s="234" t="s">
        <v>799</v>
      </c>
      <c r="G404" s="231"/>
      <c r="H404" s="233" t="s">
        <v>19</v>
      </c>
      <c r="I404" s="235"/>
      <c r="J404" s="231"/>
      <c r="K404" s="231"/>
      <c r="L404" s="236"/>
      <c r="M404" s="237"/>
      <c r="N404" s="238"/>
      <c r="O404" s="238"/>
      <c r="P404" s="238"/>
      <c r="Q404" s="238"/>
      <c r="R404" s="238"/>
      <c r="S404" s="238"/>
      <c r="T404" s="23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0" t="s">
        <v>208</v>
      </c>
      <c r="AU404" s="240" t="s">
        <v>82</v>
      </c>
      <c r="AV404" s="13" t="s">
        <v>80</v>
      </c>
      <c r="AW404" s="13" t="s">
        <v>33</v>
      </c>
      <c r="AX404" s="13" t="s">
        <v>72</v>
      </c>
      <c r="AY404" s="240" t="s">
        <v>130</v>
      </c>
    </row>
    <row r="405" s="14" customFormat="1">
      <c r="A405" s="14"/>
      <c r="B405" s="241"/>
      <c r="C405" s="242"/>
      <c r="D405" s="232" t="s">
        <v>208</v>
      </c>
      <c r="E405" s="243" t="s">
        <v>19</v>
      </c>
      <c r="F405" s="244" t="s">
        <v>709</v>
      </c>
      <c r="G405" s="242"/>
      <c r="H405" s="245">
        <v>13</v>
      </c>
      <c r="I405" s="246"/>
      <c r="J405" s="242"/>
      <c r="K405" s="242"/>
      <c r="L405" s="247"/>
      <c r="M405" s="248"/>
      <c r="N405" s="249"/>
      <c r="O405" s="249"/>
      <c r="P405" s="249"/>
      <c r="Q405" s="249"/>
      <c r="R405" s="249"/>
      <c r="S405" s="249"/>
      <c r="T405" s="25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1" t="s">
        <v>208</v>
      </c>
      <c r="AU405" s="251" t="s">
        <v>82</v>
      </c>
      <c r="AV405" s="14" t="s">
        <v>82</v>
      </c>
      <c r="AW405" s="14" t="s">
        <v>33</v>
      </c>
      <c r="AX405" s="14" t="s">
        <v>72</v>
      </c>
      <c r="AY405" s="251" t="s">
        <v>130</v>
      </c>
    </row>
    <row r="406" s="15" customFormat="1">
      <c r="A406" s="15"/>
      <c r="B406" s="252"/>
      <c r="C406" s="253"/>
      <c r="D406" s="232" t="s">
        <v>208</v>
      </c>
      <c r="E406" s="254" t="s">
        <v>19</v>
      </c>
      <c r="F406" s="255" t="s">
        <v>212</v>
      </c>
      <c r="G406" s="253"/>
      <c r="H406" s="256">
        <v>25</v>
      </c>
      <c r="I406" s="257"/>
      <c r="J406" s="253"/>
      <c r="K406" s="253"/>
      <c r="L406" s="258"/>
      <c r="M406" s="259"/>
      <c r="N406" s="260"/>
      <c r="O406" s="260"/>
      <c r="P406" s="260"/>
      <c r="Q406" s="260"/>
      <c r="R406" s="260"/>
      <c r="S406" s="260"/>
      <c r="T406" s="261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2" t="s">
        <v>208</v>
      </c>
      <c r="AU406" s="262" t="s">
        <v>82</v>
      </c>
      <c r="AV406" s="15" t="s">
        <v>144</v>
      </c>
      <c r="AW406" s="15" t="s">
        <v>33</v>
      </c>
      <c r="AX406" s="15" t="s">
        <v>80</v>
      </c>
      <c r="AY406" s="262" t="s">
        <v>130</v>
      </c>
    </row>
    <row r="407" s="2" customFormat="1" ht="24.15" customHeight="1">
      <c r="A407" s="41"/>
      <c r="B407" s="42"/>
      <c r="C407" s="199" t="s">
        <v>572</v>
      </c>
      <c r="D407" s="199" t="s">
        <v>131</v>
      </c>
      <c r="E407" s="200" t="s">
        <v>800</v>
      </c>
      <c r="F407" s="201" t="s">
        <v>801</v>
      </c>
      <c r="G407" s="202" t="s">
        <v>443</v>
      </c>
      <c r="H407" s="284"/>
      <c r="I407" s="204"/>
      <c r="J407" s="205">
        <f>ROUND(I407*H407,2)</f>
        <v>0</v>
      </c>
      <c r="K407" s="201" t="s">
        <v>200</v>
      </c>
      <c r="L407" s="47"/>
      <c r="M407" s="206" t="s">
        <v>19</v>
      </c>
      <c r="N407" s="207" t="s">
        <v>43</v>
      </c>
      <c r="O407" s="87"/>
      <c r="P407" s="208">
        <f>O407*H407</f>
        <v>0</v>
      </c>
      <c r="Q407" s="208">
        <v>0</v>
      </c>
      <c r="R407" s="208">
        <f>Q407*H407</f>
        <v>0</v>
      </c>
      <c r="S407" s="208">
        <v>0</v>
      </c>
      <c r="T407" s="209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0" t="s">
        <v>285</v>
      </c>
      <c r="AT407" s="210" t="s">
        <v>131</v>
      </c>
      <c r="AU407" s="210" t="s">
        <v>82</v>
      </c>
      <c r="AY407" s="20" t="s">
        <v>130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20" t="s">
        <v>80</v>
      </c>
      <c r="BK407" s="211">
        <f>ROUND(I407*H407,2)</f>
        <v>0</v>
      </c>
      <c r="BL407" s="20" t="s">
        <v>285</v>
      </c>
      <c r="BM407" s="210" t="s">
        <v>1587</v>
      </c>
    </row>
    <row r="408" s="2" customFormat="1">
      <c r="A408" s="41"/>
      <c r="B408" s="42"/>
      <c r="C408" s="43"/>
      <c r="D408" s="225" t="s">
        <v>202</v>
      </c>
      <c r="E408" s="43"/>
      <c r="F408" s="226" t="s">
        <v>803</v>
      </c>
      <c r="G408" s="43"/>
      <c r="H408" s="43"/>
      <c r="I408" s="227"/>
      <c r="J408" s="43"/>
      <c r="K408" s="43"/>
      <c r="L408" s="47"/>
      <c r="M408" s="228"/>
      <c r="N408" s="229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202</v>
      </c>
      <c r="AU408" s="20" t="s">
        <v>82</v>
      </c>
    </row>
    <row r="409" s="11" customFormat="1" ht="22.8" customHeight="1">
      <c r="A409" s="11"/>
      <c r="B409" s="185"/>
      <c r="C409" s="186"/>
      <c r="D409" s="187" t="s">
        <v>71</v>
      </c>
      <c r="E409" s="223" t="s">
        <v>549</v>
      </c>
      <c r="F409" s="223" t="s">
        <v>550</v>
      </c>
      <c r="G409" s="186"/>
      <c r="H409" s="186"/>
      <c r="I409" s="189"/>
      <c r="J409" s="224">
        <f>BK409</f>
        <v>0</v>
      </c>
      <c r="K409" s="186"/>
      <c r="L409" s="191"/>
      <c r="M409" s="192"/>
      <c r="N409" s="193"/>
      <c r="O409" s="193"/>
      <c r="P409" s="194">
        <f>SUM(P410:P427)</f>
        <v>0</v>
      </c>
      <c r="Q409" s="193"/>
      <c r="R409" s="194">
        <f>SUM(R410:R427)</f>
        <v>0.088249999999999995</v>
      </c>
      <c r="S409" s="193"/>
      <c r="T409" s="195">
        <f>SUM(T410:T427)</f>
        <v>0.13027440000000001</v>
      </c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R409" s="196" t="s">
        <v>82</v>
      </c>
      <c r="AT409" s="197" t="s">
        <v>71</v>
      </c>
      <c r="AU409" s="197" t="s">
        <v>80</v>
      </c>
      <c r="AY409" s="196" t="s">
        <v>130</v>
      </c>
      <c r="BK409" s="198">
        <f>SUM(BK410:BK427)</f>
        <v>0</v>
      </c>
    </row>
    <row r="410" s="2" customFormat="1" ht="24.15" customHeight="1">
      <c r="A410" s="41"/>
      <c r="B410" s="42"/>
      <c r="C410" s="199" t="s">
        <v>195</v>
      </c>
      <c r="D410" s="199" t="s">
        <v>131</v>
      </c>
      <c r="E410" s="200" t="s">
        <v>552</v>
      </c>
      <c r="F410" s="201" t="s">
        <v>553</v>
      </c>
      <c r="G410" s="202" t="s">
        <v>554</v>
      </c>
      <c r="H410" s="203">
        <v>1</v>
      </c>
      <c r="I410" s="204"/>
      <c r="J410" s="205">
        <f>ROUND(I410*H410,2)</f>
        <v>0</v>
      </c>
      <c r="K410" s="201" t="s">
        <v>19</v>
      </c>
      <c r="L410" s="47"/>
      <c r="M410" s="206" t="s">
        <v>19</v>
      </c>
      <c r="N410" s="207" t="s">
        <v>43</v>
      </c>
      <c r="O410" s="87"/>
      <c r="P410" s="208">
        <f>O410*H410</f>
        <v>0</v>
      </c>
      <c r="Q410" s="208">
        <v>0</v>
      </c>
      <c r="R410" s="208">
        <f>Q410*H410</f>
        <v>0</v>
      </c>
      <c r="S410" s="208">
        <v>0</v>
      </c>
      <c r="T410" s="209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0" t="s">
        <v>285</v>
      </c>
      <c r="AT410" s="210" t="s">
        <v>131</v>
      </c>
      <c r="AU410" s="210" t="s">
        <v>82</v>
      </c>
      <c r="AY410" s="20" t="s">
        <v>130</v>
      </c>
      <c r="BE410" s="211">
        <f>IF(N410="základní",J410,0)</f>
        <v>0</v>
      </c>
      <c r="BF410" s="211">
        <f>IF(N410="snížená",J410,0)</f>
        <v>0</v>
      </c>
      <c r="BG410" s="211">
        <f>IF(N410="zákl. přenesená",J410,0)</f>
        <v>0</v>
      </c>
      <c r="BH410" s="211">
        <f>IF(N410="sníž. přenesená",J410,0)</f>
        <v>0</v>
      </c>
      <c r="BI410" s="211">
        <f>IF(N410="nulová",J410,0)</f>
        <v>0</v>
      </c>
      <c r="BJ410" s="20" t="s">
        <v>80</v>
      </c>
      <c r="BK410" s="211">
        <f>ROUND(I410*H410,2)</f>
        <v>0</v>
      </c>
      <c r="BL410" s="20" t="s">
        <v>285</v>
      </c>
      <c r="BM410" s="210" t="s">
        <v>1588</v>
      </c>
    </row>
    <row r="411" s="2" customFormat="1" ht="16.5" customHeight="1">
      <c r="A411" s="41"/>
      <c r="B411" s="42"/>
      <c r="C411" s="199" t="s">
        <v>584</v>
      </c>
      <c r="D411" s="199" t="s">
        <v>131</v>
      </c>
      <c r="E411" s="200" t="s">
        <v>970</v>
      </c>
      <c r="F411" s="201" t="s">
        <v>971</v>
      </c>
      <c r="G411" s="202" t="s">
        <v>328</v>
      </c>
      <c r="H411" s="203">
        <v>210.12000000000001</v>
      </c>
      <c r="I411" s="204"/>
      <c r="J411" s="205">
        <f>ROUND(I411*H411,2)</f>
        <v>0</v>
      </c>
      <c r="K411" s="201" t="s">
        <v>200</v>
      </c>
      <c r="L411" s="47"/>
      <c r="M411" s="206" t="s">
        <v>19</v>
      </c>
      <c r="N411" s="207" t="s">
        <v>43</v>
      </c>
      <c r="O411" s="87"/>
      <c r="P411" s="208">
        <f>O411*H411</f>
        <v>0</v>
      </c>
      <c r="Q411" s="208">
        <v>0</v>
      </c>
      <c r="R411" s="208">
        <f>Q411*H411</f>
        <v>0</v>
      </c>
      <c r="S411" s="208">
        <v>0</v>
      </c>
      <c r="T411" s="209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0" t="s">
        <v>285</v>
      </c>
      <c r="AT411" s="210" t="s">
        <v>131</v>
      </c>
      <c r="AU411" s="210" t="s">
        <v>82</v>
      </c>
      <c r="AY411" s="20" t="s">
        <v>130</v>
      </c>
      <c r="BE411" s="211">
        <f>IF(N411="základní",J411,0)</f>
        <v>0</v>
      </c>
      <c r="BF411" s="211">
        <f>IF(N411="snížená",J411,0)</f>
        <v>0</v>
      </c>
      <c r="BG411" s="211">
        <f>IF(N411="zákl. přenesená",J411,0)</f>
        <v>0</v>
      </c>
      <c r="BH411" s="211">
        <f>IF(N411="sníž. přenesená",J411,0)</f>
        <v>0</v>
      </c>
      <c r="BI411" s="211">
        <f>IF(N411="nulová",J411,0)</f>
        <v>0</v>
      </c>
      <c r="BJ411" s="20" t="s">
        <v>80</v>
      </c>
      <c r="BK411" s="211">
        <f>ROUND(I411*H411,2)</f>
        <v>0</v>
      </c>
      <c r="BL411" s="20" t="s">
        <v>285</v>
      </c>
      <c r="BM411" s="210" t="s">
        <v>1589</v>
      </c>
    </row>
    <row r="412" s="2" customFormat="1">
      <c r="A412" s="41"/>
      <c r="B412" s="42"/>
      <c r="C412" s="43"/>
      <c r="D412" s="225" t="s">
        <v>202</v>
      </c>
      <c r="E412" s="43"/>
      <c r="F412" s="226" t="s">
        <v>973</v>
      </c>
      <c r="G412" s="43"/>
      <c r="H412" s="43"/>
      <c r="I412" s="227"/>
      <c r="J412" s="43"/>
      <c r="K412" s="43"/>
      <c r="L412" s="47"/>
      <c r="M412" s="228"/>
      <c r="N412" s="229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202</v>
      </c>
      <c r="AU412" s="20" t="s">
        <v>82</v>
      </c>
    </row>
    <row r="413" s="13" customFormat="1">
      <c r="A413" s="13"/>
      <c r="B413" s="230"/>
      <c r="C413" s="231"/>
      <c r="D413" s="232" t="s">
        <v>208</v>
      </c>
      <c r="E413" s="233" t="s">
        <v>19</v>
      </c>
      <c r="F413" s="234" t="s">
        <v>577</v>
      </c>
      <c r="G413" s="231"/>
      <c r="H413" s="233" t="s">
        <v>19</v>
      </c>
      <c r="I413" s="235"/>
      <c r="J413" s="231"/>
      <c r="K413" s="231"/>
      <c r="L413" s="236"/>
      <c r="M413" s="237"/>
      <c r="N413" s="238"/>
      <c r="O413" s="238"/>
      <c r="P413" s="238"/>
      <c r="Q413" s="238"/>
      <c r="R413" s="238"/>
      <c r="S413" s="238"/>
      <c r="T413" s="239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0" t="s">
        <v>208</v>
      </c>
      <c r="AU413" s="240" t="s">
        <v>82</v>
      </c>
      <c r="AV413" s="13" t="s">
        <v>80</v>
      </c>
      <c r="AW413" s="13" t="s">
        <v>33</v>
      </c>
      <c r="AX413" s="13" t="s">
        <v>72</v>
      </c>
      <c r="AY413" s="240" t="s">
        <v>130</v>
      </c>
    </row>
    <row r="414" s="14" customFormat="1">
      <c r="A414" s="14"/>
      <c r="B414" s="241"/>
      <c r="C414" s="242"/>
      <c r="D414" s="232" t="s">
        <v>208</v>
      </c>
      <c r="E414" s="243" t="s">
        <v>19</v>
      </c>
      <c r="F414" s="244" t="s">
        <v>1590</v>
      </c>
      <c r="G414" s="242"/>
      <c r="H414" s="245">
        <v>210.12000000000001</v>
      </c>
      <c r="I414" s="246"/>
      <c r="J414" s="242"/>
      <c r="K414" s="242"/>
      <c r="L414" s="247"/>
      <c r="M414" s="248"/>
      <c r="N414" s="249"/>
      <c r="O414" s="249"/>
      <c r="P414" s="249"/>
      <c r="Q414" s="249"/>
      <c r="R414" s="249"/>
      <c r="S414" s="249"/>
      <c r="T414" s="250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1" t="s">
        <v>208</v>
      </c>
      <c r="AU414" s="251" t="s">
        <v>82</v>
      </c>
      <c r="AV414" s="14" t="s">
        <v>82</v>
      </c>
      <c r="AW414" s="14" t="s">
        <v>33</v>
      </c>
      <c r="AX414" s="14" t="s">
        <v>72</v>
      </c>
      <c r="AY414" s="251" t="s">
        <v>130</v>
      </c>
    </row>
    <row r="415" s="15" customFormat="1">
      <c r="A415" s="15"/>
      <c r="B415" s="252"/>
      <c r="C415" s="253"/>
      <c r="D415" s="232" t="s">
        <v>208</v>
      </c>
      <c r="E415" s="254" t="s">
        <v>19</v>
      </c>
      <c r="F415" s="255" t="s">
        <v>212</v>
      </c>
      <c r="G415" s="253"/>
      <c r="H415" s="256">
        <v>210.12000000000001</v>
      </c>
      <c r="I415" s="257"/>
      <c r="J415" s="253"/>
      <c r="K415" s="253"/>
      <c r="L415" s="258"/>
      <c r="M415" s="259"/>
      <c r="N415" s="260"/>
      <c r="O415" s="260"/>
      <c r="P415" s="260"/>
      <c r="Q415" s="260"/>
      <c r="R415" s="260"/>
      <c r="S415" s="260"/>
      <c r="T415" s="261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2" t="s">
        <v>208</v>
      </c>
      <c r="AU415" s="262" t="s">
        <v>82</v>
      </c>
      <c r="AV415" s="15" t="s">
        <v>144</v>
      </c>
      <c r="AW415" s="15" t="s">
        <v>33</v>
      </c>
      <c r="AX415" s="15" t="s">
        <v>80</v>
      </c>
      <c r="AY415" s="262" t="s">
        <v>130</v>
      </c>
    </row>
    <row r="416" s="2" customFormat="1" ht="16.5" customHeight="1">
      <c r="A416" s="41"/>
      <c r="B416" s="42"/>
      <c r="C416" s="263" t="s">
        <v>591</v>
      </c>
      <c r="D416" s="263" t="s">
        <v>213</v>
      </c>
      <c r="E416" s="264" t="s">
        <v>565</v>
      </c>
      <c r="F416" s="265" t="s">
        <v>566</v>
      </c>
      <c r="G416" s="266" t="s">
        <v>567</v>
      </c>
      <c r="H416" s="267">
        <v>88.25</v>
      </c>
      <c r="I416" s="268"/>
      <c r="J416" s="269">
        <f>ROUND(I416*H416,2)</f>
        <v>0</v>
      </c>
      <c r="K416" s="265" t="s">
        <v>200</v>
      </c>
      <c r="L416" s="270"/>
      <c r="M416" s="271" t="s">
        <v>19</v>
      </c>
      <c r="N416" s="272" t="s">
        <v>43</v>
      </c>
      <c r="O416" s="87"/>
      <c r="P416" s="208">
        <f>O416*H416</f>
        <v>0</v>
      </c>
      <c r="Q416" s="208">
        <v>0.001</v>
      </c>
      <c r="R416" s="208">
        <f>Q416*H416</f>
        <v>0.088249999999999995</v>
      </c>
      <c r="S416" s="208">
        <v>0</v>
      </c>
      <c r="T416" s="209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0" t="s">
        <v>306</v>
      </c>
      <c r="AT416" s="210" t="s">
        <v>213</v>
      </c>
      <c r="AU416" s="210" t="s">
        <v>82</v>
      </c>
      <c r="AY416" s="20" t="s">
        <v>130</v>
      </c>
      <c r="BE416" s="211">
        <f>IF(N416="základní",J416,0)</f>
        <v>0</v>
      </c>
      <c r="BF416" s="211">
        <f>IF(N416="snížená",J416,0)</f>
        <v>0</v>
      </c>
      <c r="BG416" s="211">
        <f>IF(N416="zákl. přenesená",J416,0)</f>
        <v>0</v>
      </c>
      <c r="BH416" s="211">
        <f>IF(N416="sníž. přenesená",J416,0)</f>
        <v>0</v>
      </c>
      <c r="BI416" s="211">
        <f>IF(N416="nulová",J416,0)</f>
        <v>0</v>
      </c>
      <c r="BJ416" s="20" t="s">
        <v>80</v>
      </c>
      <c r="BK416" s="211">
        <f>ROUND(I416*H416,2)</f>
        <v>0</v>
      </c>
      <c r="BL416" s="20" t="s">
        <v>285</v>
      </c>
      <c r="BM416" s="210" t="s">
        <v>1591</v>
      </c>
    </row>
    <row r="417" s="13" customFormat="1">
      <c r="A417" s="13"/>
      <c r="B417" s="230"/>
      <c r="C417" s="231"/>
      <c r="D417" s="232" t="s">
        <v>208</v>
      </c>
      <c r="E417" s="233" t="s">
        <v>19</v>
      </c>
      <c r="F417" s="234" t="s">
        <v>569</v>
      </c>
      <c r="G417" s="231"/>
      <c r="H417" s="233" t="s">
        <v>19</v>
      </c>
      <c r="I417" s="235"/>
      <c r="J417" s="231"/>
      <c r="K417" s="231"/>
      <c r="L417" s="236"/>
      <c r="M417" s="237"/>
      <c r="N417" s="238"/>
      <c r="O417" s="238"/>
      <c r="P417" s="238"/>
      <c r="Q417" s="238"/>
      <c r="R417" s="238"/>
      <c r="S417" s="238"/>
      <c r="T417" s="239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0" t="s">
        <v>208</v>
      </c>
      <c r="AU417" s="240" t="s">
        <v>82</v>
      </c>
      <c r="AV417" s="13" t="s">
        <v>80</v>
      </c>
      <c r="AW417" s="13" t="s">
        <v>33</v>
      </c>
      <c r="AX417" s="13" t="s">
        <v>72</v>
      </c>
      <c r="AY417" s="240" t="s">
        <v>130</v>
      </c>
    </row>
    <row r="418" s="14" customFormat="1">
      <c r="A418" s="14"/>
      <c r="B418" s="241"/>
      <c r="C418" s="242"/>
      <c r="D418" s="232" t="s">
        <v>208</v>
      </c>
      <c r="E418" s="243" t="s">
        <v>19</v>
      </c>
      <c r="F418" s="244" t="s">
        <v>1592</v>
      </c>
      <c r="G418" s="242"/>
      <c r="H418" s="245">
        <v>84.048000000000002</v>
      </c>
      <c r="I418" s="246"/>
      <c r="J418" s="242"/>
      <c r="K418" s="242"/>
      <c r="L418" s="247"/>
      <c r="M418" s="248"/>
      <c r="N418" s="249"/>
      <c r="O418" s="249"/>
      <c r="P418" s="249"/>
      <c r="Q418" s="249"/>
      <c r="R418" s="249"/>
      <c r="S418" s="249"/>
      <c r="T418" s="250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1" t="s">
        <v>208</v>
      </c>
      <c r="AU418" s="251" t="s">
        <v>82</v>
      </c>
      <c r="AV418" s="14" t="s">
        <v>82</v>
      </c>
      <c r="AW418" s="14" t="s">
        <v>33</v>
      </c>
      <c r="AX418" s="14" t="s">
        <v>72</v>
      </c>
      <c r="AY418" s="251" t="s">
        <v>130</v>
      </c>
    </row>
    <row r="419" s="15" customFormat="1">
      <c r="A419" s="15"/>
      <c r="B419" s="252"/>
      <c r="C419" s="253"/>
      <c r="D419" s="232" t="s">
        <v>208</v>
      </c>
      <c r="E419" s="254" t="s">
        <v>19</v>
      </c>
      <c r="F419" s="255" t="s">
        <v>212</v>
      </c>
      <c r="G419" s="253"/>
      <c r="H419" s="256">
        <v>84.048000000000002</v>
      </c>
      <c r="I419" s="257"/>
      <c r="J419" s="253"/>
      <c r="K419" s="253"/>
      <c r="L419" s="258"/>
      <c r="M419" s="259"/>
      <c r="N419" s="260"/>
      <c r="O419" s="260"/>
      <c r="P419" s="260"/>
      <c r="Q419" s="260"/>
      <c r="R419" s="260"/>
      <c r="S419" s="260"/>
      <c r="T419" s="261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2" t="s">
        <v>208</v>
      </c>
      <c r="AU419" s="262" t="s">
        <v>82</v>
      </c>
      <c r="AV419" s="15" t="s">
        <v>144</v>
      </c>
      <c r="AW419" s="15" t="s">
        <v>33</v>
      </c>
      <c r="AX419" s="15" t="s">
        <v>80</v>
      </c>
      <c r="AY419" s="262" t="s">
        <v>130</v>
      </c>
    </row>
    <row r="420" s="14" customFormat="1">
      <c r="A420" s="14"/>
      <c r="B420" s="241"/>
      <c r="C420" s="242"/>
      <c r="D420" s="232" t="s">
        <v>208</v>
      </c>
      <c r="E420" s="242"/>
      <c r="F420" s="244" t="s">
        <v>1593</v>
      </c>
      <c r="G420" s="242"/>
      <c r="H420" s="245">
        <v>88.25</v>
      </c>
      <c r="I420" s="246"/>
      <c r="J420" s="242"/>
      <c r="K420" s="242"/>
      <c r="L420" s="247"/>
      <c r="M420" s="248"/>
      <c r="N420" s="249"/>
      <c r="O420" s="249"/>
      <c r="P420" s="249"/>
      <c r="Q420" s="249"/>
      <c r="R420" s="249"/>
      <c r="S420" s="249"/>
      <c r="T420" s="25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1" t="s">
        <v>208</v>
      </c>
      <c r="AU420" s="251" t="s">
        <v>82</v>
      </c>
      <c r="AV420" s="14" t="s">
        <v>82</v>
      </c>
      <c r="AW420" s="14" t="s">
        <v>4</v>
      </c>
      <c r="AX420" s="14" t="s">
        <v>80</v>
      </c>
      <c r="AY420" s="251" t="s">
        <v>130</v>
      </c>
    </row>
    <row r="421" s="2" customFormat="1" ht="24.15" customHeight="1">
      <c r="A421" s="41"/>
      <c r="B421" s="42"/>
      <c r="C421" s="199" t="s">
        <v>597</v>
      </c>
      <c r="D421" s="199" t="s">
        <v>131</v>
      </c>
      <c r="E421" s="200" t="s">
        <v>573</v>
      </c>
      <c r="F421" s="201" t="s">
        <v>574</v>
      </c>
      <c r="G421" s="202" t="s">
        <v>328</v>
      </c>
      <c r="H421" s="203">
        <v>210.12000000000001</v>
      </c>
      <c r="I421" s="204"/>
      <c r="J421" s="205">
        <f>ROUND(I421*H421,2)</f>
        <v>0</v>
      </c>
      <c r="K421" s="201" t="s">
        <v>200</v>
      </c>
      <c r="L421" s="47"/>
      <c r="M421" s="206" t="s">
        <v>19</v>
      </c>
      <c r="N421" s="207" t="s">
        <v>43</v>
      </c>
      <c r="O421" s="87"/>
      <c r="P421" s="208">
        <f>O421*H421</f>
        <v>0</v>
      </c>
      <c r="Q421" s="208">
        <v>0</v>
      </c>
      <c r="R421" s="208">
        <f>Q421*H421</f>
        <v>0</v>
      </c>
      <c r="S421" s="208">
        <v>0.00062</v>
      </c>
      <c r="T421" s="209">
        <f>S421*H421</f>
        <v>0.13027440000000001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0" t="s">
        <v>285</v>
      </c>
      <c r="AT421" s="210" t="s">
        <v>131</v>
      </c>
      <c r="AU421" s="210" t="s">
        <v>82</v>
      </c>
      <c r="AY421" s="20" t="s">
        <v>130</v>
      </c>
      <c r="BE421" s="211">
        <f>IF(N421="základní",J421,0)</f>
        <v>0</v>
      </c>
      <c r="BF421" s="211">
        <f>IF(N421="snížená",J421,0)</f>
        <v>0</v>
      </c>
      <c r="BG421" s="211">
        <f>IF(N421="zákl. přenesená",J421,0)</f>
        <v>0</v>
      </c>
      <c r="BH421" s="211">
        <f>IF(N421="sníž. přenesená",J421,0)</f>
        <v>0</v>
      </c>
      <c r="BI421" s="211">
        <f>IF(N421="nulová",J421,0)</f>
        <v>0</v>
      </c>
      <c r="BJ421" s="20" t="s">
        <v>80</v>
      </c>
      <c r="BK421" s="211">
        <f>ROUND(I421*H421,2)</f>
        <v>0</v>
      </c>
      <c r="BL421" s="20" t="s">
        <v>285</v>
      </c>
      <c r="BM421" s="210" t="s">
        <v>1594</v>
      </c>
    </row>
    <row r="422" s="2" customFormat="1">
      <c r="A422" s="41"/>
      <c r="B422" s="42"/>
      <c r="C422" s="43"/>
      <c r="D422" s="225" t="s">
        <v>202</v>
      </c>
      <c r="E422" s="43"/>
      <c r="F422" s="226" t="s">
        <v>576</v>
      </c>
      <c r="G422" s="43"/>
      <c r="H422" s="43"/>
      <c r="I422" s="227"/>
      <c r="J422" s="43"/>
      <c r="K422" s="43"/>
      <c r="L422" s="47"/>
      <c r="M422" s="228"/>
      <c r="N422" s="229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202</v>
      </c>
      <c r="AU422" s="20" t="s">
        <v>82</v>
      </c>
    </row>
    <row r="423" s="13" customFormat="1">
      <c r="A423" s="13"/>
      <c r="B423" s="230"/>
      <c r="C423" s="231"/>
      <c r="D423" s="232" t="s">
        <v>208</v>
      </c>
      <c r="E423" s="233" t="s">
        <v>19</v>
      </c>
      <c r="F423" s="234" t="s">
        <v>577</v>
      </c>
      <c r="G423" s="231"/>
      <c r="H423" s="233" t="s">
        <v>19</v>
      </c>
      <c r="I423" s="235"/>
      <c r="J423" s="231"/>
      <c r="K423" s="231"/>
      <c r="L423" s="236"/>
      <c r="M423" s="237"/>
      <c r="N423" s="238"/>
      <c r="O423" s="238"/>
      <c r="P423" s="238"/>
      <c r="Q423" s="238"/>
      <c r="R423" s="238"/>
      <c r="S423" s="238"/>
      <c r="T423" s="23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0" t="s">
        <v>208</v>
      </c>
      <c r="AU423" s="240" t="s">
        <v>82</v>
      </c>
      <c r="AV423" s="13" t="s">
        <v>80</v>
      </c>
      <c r="AW423" s="13" t="s">
        <v>33</v>
      </c>
      <c r="AX423" s="13" t="s">
        <v>72</v>
      </c>
      <c r="AY423" s="240" t="s">
        <v>130</v>
      </c>
    </row>
    <row r="424" s="14" customFormat="1">
      <c r="A424" s="14"/>
      <c r="B424" s="241"/>
      <c r="C424" s="242"/>
      <c r="D424" s="232" t="s">
        <v>208</v>
      </c>
      <c r="E424" s="243" t="s">
        <v>19</v>
      </c>
      <c r="F424" s="244" t="s">
        <v>1590</v>
      </c>
      <c r="G424" s="242"/>
      <c r="H424" s="245">
        <v>210.12000000000001</v>
      </c>
      <c r="I424" s="246"/>
      <c r="J424" s="242"/>
      <c r="K424" s="242"/>
      <c r="L424" s="247"/>
      <c r="M424" s="248"/>
      <c r="N424" s="249"/>
      <c r="O424" s="249"/>
      <c r="P424" s="249"/>
      <c r="Q424" s="249"/>
      <c r="R424" s="249"/>
      <c r="S424" s="249"/>
      <c r="T424" s="25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1" t="s">
        <v>208</v>
      </c>
      <c r="AU424" s="251" t="s">
        <v>82</v>
      </c>
      <c r="AV424" s="14" t="s">
        <v>82</v>
      </c>
      <c r="AW424" s="14" t="s">
        <v>33</v>
      </c>
      <c r="AX424" s="14" t="s">
        <v>72</v>
      </c>
      <c r="AY424" s="251" t="s">
        <v>130</v>
      </c>
    </row>
    <row r="425" s="15" customFormat="1">
      <c r="A425" s="15"/>
      <c r="B425" s="252"/>
      <c r="C425" s="253"/>
      <c r="D425" s="232" t="s">
        <v>208</v>
      </c>
      <c r="E425" s="254" t="s">
        <v>19</v>
      </c>
      <c r="F425" s="255" t="s">
        <v>212</v>
      </c>
      <c r="G425" s="253"/>
      <c r="H425" s="256">
        <v>210.12000000000001</v>
      </c>
      <c r="I425" s="257"/>
      <c r="J425" s="253"/>
      <c r="K425" s="253"/>
      <c r="L425" s="258"/>
      <c r="M425" s="259"/>
      <c r="N425" s="260"/>
      <c r="O425" s="260"/>
      <c r="P425" s="260"/>
      <c r="Q425" s="260"/>
      <c r="R425" s="260"/>
      <c r="S425" s="260"/>
      <c r="T425" s="261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2" t="s">
        <v>208</v>
      </c>
      <c r="AU425" s="262" t="s">
        <v>82</v>
      </c>
      <c r="AV425" s="15" t="s">
        <v>144</v>
      </c>
      <c r="AW425" s="15" t="s">
        <v>33</v>
      </c>
      <c r="AX425" s="15" t="s">
        <v>80</v>
      </c>
      <c r="AY425" s="262" t="s">
        <v>130</v>
      </c>
    </row>
    <row r="426" s="2" customFormat="1" ht="24.15" customHeight="1">
      <c r="A426" s="41"/>
      <c r="B426" s="42"/>
      <c r="C426" s="199" t="s">
        <v>603</v>
      </c>
      <c r="D426" s="199" t="s">
        <v>131</v>
      </c>
      <c r="E426" s="200" t="s">
        <v>812</v>
      </c>
      <c r="F426" s="201" t="s">
        <v>813</v>
      </c>
      <c r="G426" s="202" t="s">
        <v>443</v>
      </c>
      <c r="H426" s="284"/>
      <c r="I426" s="204"/>
      <c r="J426" s="205">
        <f>ROUND(I426*H426,2)</f>
        <v>0</v>
      </c>
      <c r="K426" s="201" t="s">
        <v>200</v>
      </c>
      <c r="L426" s="47"/>
      <c r="M426" s="206" t="s">
        <v>19</v>
      </c>
      <c r="N426" s="207" t="s">
        <v>43</v>
      </c>
      <c r="O426" s="87"/>
      <c r="P426" s="208">
        <f>O426*H426</f>
        <v>0</v>
      </c>
      <c r="Q426" s="208">
        <v>0</v>
      </c>
      <c r="R426" s="208">
        <f>Q426*H426</f>
        <v>0</v>
      </c>
      <c r="S426" s="208">
        <v>0</v>
      </c>
      <c r="T426" s="209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0" t="s">
        <v>285</v>
      </c>
      <c r="AT426" s="210" t="s">
        <v>131</v>
      </c>
      <c r="AU426" s="210" t="s">
        <v>82</v>
      </c>
      <c r="AY426" s="20" t="s">
        <v>130</v>
      </c>
      <c r="BE426" s="211">
        <f>IF(N426="základní",J426,0)</f>
        <v>0</v>
      </c>
      <c r="BF426" s="211">
        <f>IF(N426="snížená",J426,0)</f>
        <v>0</v>
      </c>
      <c r="BG426" s="211">
        <f>IF(N426="zákl. přenesená",J426,0)</f>
        <v>0</v>
      </c>
      <c r="BH426" s="211">
        <f>IF(N426="sníž. přenesená",J426,0)</f>
        <v>0</v>
      </c>
      <c r="BI426" s="211">
        <f>IF(N426="nulová",J426,0)</f>
        <v>0</v>
      </c>
      <c r="BJ426" s="20" t="s">
        <v>80</v>
      </c>
      <c r="BK426" s="211">
        <f>ROUND(I426*H426,2)</f>
        <v>0</v>
      </c>
      <c r="BL426" s="20" t="s">
        <v>285</v>
      </c>
      <c r="BM426" s="210" t="s">
        <v>1595</v>
      </c>
    </row>
    <row r="427" s="2" customFormat="1">
      <c r="A427" s="41"/>
      <c r="B427" s="42"/>
      <c r="C427" s="43"/>
      <c r="D427" s="225" t="s">
        <v>202</v>
      </c>
      <c r="E427" s="43"/>
      <c r="F427" s="226" t="s">
        <v>815</v>
      </c>
      <c r="G427" s="43"/>
      <c r="H427" s="43"/>
      <c r="I427" s="227"/>
      <c r="J427" s="43"/>
      <c r="K427" s="43"/>
      <c r="L427" s="47"/>
      <c r="M427" s="228"/>
      <c r="N427" s="229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202</v>
      </c>
      <c r="AU427" s="20" t="s">
        <v>82</v>
      </c>
    </row>
    <row r="428" s="11" customFormat="1" ht="22.8" customHeight="1">
      <c r="A428" s="11"/>
      <c r="B428" s="185"/>
      <c r="C428" s="186"/>
      <c r="D428" s="187" t="s">
        <v>71</v>
      </c>
      <c r="E428" s="223" t="s">
        <v>582</v>
      </c>
      <c r="F428" s="223" t="s">
        <v>583</v>
      </c>
      <c r="G428" s="186"/>
      <c r="H428" s="186"/>
      <c r="I428" s="189"/>
      <c r="J428" s="224">
        <f>BK428</f>
        <v>0</v>
      </c>
      <c r="K428" s="186"/>
      <c r="L428" s="191"/>
      <c r="M428" s="192"/>
      <c r="N428" s="193"/>
      <c r="O428" s="193"/>
      <c r="P428" s="194">
        <f>SUM(P429:P445)</f>
        <v>0</v>
      </c>
      <c r="Q428" s="193"/>
      <c r="R428" s="194">
        <f>SUM(R429:R445)</f>
        <v>2.6231913000000002</v>
      </c>
      <c r="S428" s="193"/>
      <c r="T428" s="195">
        <f>SUM(T429:T445)</f>
        <v>0</v>
      </c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R428" s="196" t="s">
        <v>82</v>
      </c>
      <c r="AT428" s="197" t="s">
        <v>71</v>
      </c>
      <c r="AU428" s="197" t="s">
        <v>80</v>
      </c>
      <c r="AY428" s="196" t="s">
        <v>130</v>
      </c>
      <c r="BK428" s="198">
        <f>SUM(BK429:BK445)</f>
        <v>0</v>
      </c>
    </row>
    <row r="429" s="2" customFormat="1" ht="24.15" customHeight="1">
      <c r="A429" s="41"/>
      <c r="B429" s="42"/>
      <c r="C429" s="199" t="s">
        <v>610</v>
      </c>
      <c r="D429" s="199" t="s">
        <v>131</v>
      </c>
      <c r="E429" s="200" t="s">
        <v>585</v>
      </c>
      <c r="F429" s="201" t="s">
        <v>586</v>
      </c>
      <c r="G429" s="202" t="s">
        <v>199</v>
      </c>
      <c r="H429" s="203">
        <v>155.40799999999999</v>
      </c>
      <c r="I429" s="204"/>
      <c r="J429" s="205">
        <f>ROUND(I429*H429,2)</f>
        <v>0</v>
      </c>
      <c r="K429" s="201" t="s">
        <v>200</v>
      </c>
      <c r="L429" s="47"/>
      <c r="M429" s="206" t="s">
        <v>19</v>
      </c>
      <c r="N429" s="207" t="s">
        <v>43</v>
      </c>
      <c r="O429" s="87"/>
      <c r="P429" s="208">
        <f>O429*H429</f>
        <v>0</v>
      </c>
      <c r="Q429" s="208">
        <v>0</v>
      </c>
      <c r="R429" s="208">
        <f>Q429*H429</f>
        <v>0</v>
      </c>
      <c r="S429" s="208">
        <v>0</v>
      </c>
      <c r="T429" s="209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10" t="s">
        <v>285</v>
      </c>
      <c r="AT429" s="210" t="s">
        <v>131</v>
      </c>
      <c r="AU429" s="210" t="s">
        <v>82</v>
      </c>
      <c r="AY429" s="20" t="s">
        <v>130</v>
      </c>
      <c r="BE429" s="211">
        <f>IF(N429="základní",J429,0)</f>
        <v>0</v>
      </c>
      <c r="BF429" s="211">
        <f>IF(N429="snížená",J429,0)</f>
        <v>0</v>
      </c>
      <c r="BG429" s="211">
        <f>IF(N429="zákl. přenesená",J429,0)</f>
        <v>0</v>
      </c>
      <c r="BH429" s="211">
        <f>IF(N429="sníž. přenesená",J429,0)</f>
        <v>0</v>
      </c>
      <c r="BI429" s="211">
        <f>IF(N429="nulová",J429,0)</f>
        <v>0</v>
      </c>
      <c r="BJ429" s="20" t="s">
        <v>80</v>
      </c>
      <c r="BK429" s="211">
        <f>ROUND(I429*H429,2)</f>
        <v>0</v>
      </c>
      <c r="BL429" s="20" t="s">
        <v>285</v>
      </c>
      <c r="BM429" s="210" t="s">
        <v>1596</v>
      </c>
    </row>
    <row r="430" s="2" customFormat="1">
      <c r="A430" s="41"/>
      <c r="B430" s="42"/>
      <c r="C430" s="43"/>
      <c r="D430" s="225" t="s">
        <v>202</v>
      </c>
      <c r="E430" s="43"/>
      <c r="F430" s="226" t="s">
        <v>588</v>
      </c>
      <c r="G430" s="43"/>
      <c r="H430" s="43"/>
      <c r="I430" s="227"/>
      <c r="J430" s="43"/>
      <c r="K430" s="43"/>
      <c r="L430" s="47"/>
      <c r="M430" s="228"/>
      <c r="N430" s="229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202</v>
      </c>
      <c r="AU430" s="20" t="s">
        <v>82</v>
      </c>
    </row>
    <row r="431" s="13" customFormat="1">
      <c r="A431" s="13"/>
      <c r="B431" s="230"/>
      <c r="C431" s="231"/>
      <c r="D431" s="232" t="s">
        <v>208</v>
      </c>
      <c r="E431" s="233" t="s">
        <v>19</v>
      </c>
      <c r="F431" s="234" t="s">
        <v>294</v>
      </c>
      <c r="G431" s="231"/>
      <c r="H431" s="233" t="s">
        <v>19</v>
      </c>
      <c r="I431" s="235"/>
      <c r="J431" s="231"/>
      <c r="K431" s="231"/>
      <c r="L431" s="236"/>
      <c r="M431" s="237"/>
      <c r="N431" s="238"/>
      <c r="O431" s="238"/>
      <c r="P431" s="238"/>
      <c r="Q431" s="238"/>
      <c r="R431" s="238"/>
      <c r="S431" s="238"/>
      <c r="T431" s="239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0" t="s">
        <v>208</v>
      </c>
      <c r="AU431" s="240" t="s">
        <v>82</v>
      </c>
      <c r="AV431" s="13" t="s">
        <v>80</v>
      </c>
      <c r="AW431" s="13" t="s">
        <v>33</v>
      </c>
      <c r="AX431" s="13" t="s">
        <v>72</v>
      </c>
      <c r="AY431" s="240" t="s">
        <v>130</v>
      </c>
    </row>
    <row r="432" s="14" customFormat="1">
      <c r="A432" s="14"/>
      <c r="B432" s="241"/>
      <c r="C432" s="242"/>
      <c r="D432" s="232" t="s">
        <v>208</v>
      </c>
      <c r="E432" s="243" t="s">
        <v>19</v>
      </c>
      <c r="F432" s="244" t="s">
        <v>1597</v>
      </c>
      <c r="G432" s="242"/>
      <c r="H432" s="245">
        <v>85.281999999999996</v>
      </c>
      <c r="I432" s="246"/>
      <c r="J432" s="242"/>
      <c r="K432" s="242"/>
      <c r="L432" s="247"/>
      <c r="M432" s="248"/>
      <c r="N432" s="249"/>
      <c r="O432" s="249"/>
      <c r="P432" s="249"/>
      <c r="Q432" s="249"/>
      <c r="R432" s="249"/>
      <c r="S432" s="249"/>
      <c r="T432" s="25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1" t="s">
        <v>208</v>
      </c>
      <c r="AU432" s="251" t="s">
        <v>82</v>
      </c>
      <c r="AV432" s="14" t="s">
        <v>82</v>
      </c>
      <c r="AW432" s="14" t="s">
        <v>33</v>
      </c>
      <c r="AX432" s="14" t="s">
        <v>72</v>
      </c>
      <c r="AY432" s="251" t="s">
        <v>130</v>
      </c>
    </row>
    <row r="433" s="14" customFormat="1">
      <c r="A433" s="14"/>
      <c r="B433" s="241"/>
      <c r="C433" s="242"/>
      <c r="D433" s="232" t="s">
        <v>208</v>
      </c>
      <c r="E433" s="243" t="s">
        <v>19</v>
      </c>
      <c r="F433" s="244" t="s">
        <v>1598</v>
      </c>
      <c r="G433" s="242"/>
      <c r="H433" s="245">
        <v>63.252000000000002</v>
      </c>
      <c r="I433" s="246"/>
      <c r="J433" s="242"/>
      <c r="K433" s="242"/>
      <c r="L433" s="247"/>
      <c r="M433" s="248"/>
      <c r="N433" s="249"/>
      <c r="O433" s="249"/>
      <c r="P433" s="249"/>
      <c r="Q433" s="249"/>
      <c r="R433" s="249"/>
      <c r="S433" s="249"/>
      <c r="T433" s="250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1" t="s">
        <v>208</v>
      </c>
      <c r="AU433" s="251" t="s">
        <v>82</v>
      </c>
      <c r="AV433" s="14" t="s">
        <v>82</v>
      </c>
      <c r="AW433" s="14" t="s">
        <v>33</v>
      </c>
      <c r="AX433" s="14" t="s">
        <v>72</v>
      </c>
      <c r="AY433" s="251" t="s">
        <v>130</v>
      </c>
    </row>
    <row r="434" s="14" customFormat="1">
      <c r="A434" s="14"/>
      <c r="B434" s="241"/>
      <c r="C434" s="242"/>
      <c r="D434" s="232" t="s">
        <v>208</v>
      </c>
      <c r="E434" s="243" t="s">
        <v>19</v>
      </c>
      <c r="F434" s="244" t="s">
        <v>1599</v>
      </c>
      <c r="G434" s="242"/>
      <c r="H434" s="245">
        <v>6.8739999999999997</v>
      </c>
      <c r="I434" s="246"/>
      <c r="J434" s="242"/>
      <c r="K434" s="242"/>
      <c r="L434" s="247"/>
      <c r="M434" s="248"/>
      <c r="N434" s="249"/>
      <c r="O434" s="249"/>
      <c r="P434" s="249"/>
      <c r="Q434" s="249"/>
      <c r="R434" s="249"/>
      <c r="S434" s="249"/>
      <c r="T434" s="250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1" t="s">
        <v>208</v>
      </c>
      <c r="AU434" s="251" t="s">
        <v>82</v>
      </c>
      <c r="AV434" s="14" t="s">
        <v>82</v>
      </c>
      <c r="AW434" s="14" t="s">
        <v>33</v>
      </c>
      <c r="AX434" s="14" t="s">
        <v>72</v>
      </c>
      <c r="AY434" s="251" t="s">
        <v>130</v>
      </c>
    </row>
    <row r="435" s="15" customFormat="1">
      <c r="A435" s="15"/>
      <c r="B435" s="252"/>
      <c r="C435" s="253"/>
      <c r="D435" s="232" t="s">
        <v>208</v>
      </c>
      <c r="E435" s="254" t="s">
        <v>19</v>
      </c>
      <c r="F435" s="255" t="s">
        <v>212</v>
      </c>
      <c r="G435" s="253"/>
      <c r="H435" s="256">
        <v>155.40799999999999</v>
      </c>
      <c r="I435" s="257"/>
      <c r="J435" s="253"/>
      <c r="K435" s="253"/>
      <c r="L435" s="258"/>
      <c r="M435" s="259"/>
      <c r="N435" s="260"/>
      <c r="O435" s="260"/>
      <c r="P435" s="260"/>
      <c r="Q435" s="260"/>
      <c r="R435" s="260"/>
      <c r="S435" s="260"/>
      <c r="T435" s="26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2" t="s">
        <v>208</v>
      </c>
      <c r="AU435" s="262" t="s">
        <v>82</v>
      </c>
      <c r="AV435" s="15" t="s">
        <v>144</v>
      </c>
      <c r="AW435" s="15" t="s">
        <v>33</v>
      </c>
      <c r="AX435" s="15" t="s">
        <v>80</v>
      </c>
      <c r="AY435" s="262" t="s">
        <v>130</v>
      </c>
    </row>
    <row r="436" s="2" customFormat="1" ht="24.15" customHeight="1">
      <c r="A436" s="41"/>
      <c r="B436" s="42"/>
      <c r="C436" s="263" t="s">
        <v>615</v>
      </c>
      <c r="D436" s="263" t="s">
        <v>213</v>
      </c>
      <c r="E436" s="264" t="s">
        <v>592</v>
      </c>
      <c r="F436" s="265" t="s">
        <v>593</v>
      </c>
      <c r="G436" s="266" t="s">
        <v>199</v>
      </c>
      <c r="H436" s="267">
        <v>170.94900000000001</v>
      </c>
      <c r="I436" s="268"/>
      <c r="J436" s="269">
        <f>ROUND(I436*H436,2)</f>
        <v>0</v>
      </c>
      <c r="K436" s="265" t="s">
        <v>19</v>
      </c>
      <c r="L436" s="270"/>
      <c r="M436" s="271" t="s">
        <v>19</v>
      </c>
      <c r="N436" s="272" t="s">
        <v>43</v>
      </c>
      <c r="O436" s="87"/>
      <c r="P436" s="208">
        <f>O436*H436</f>
        <v>0</v>
      </c>
      <c r="Q436" s="208">
        <v>0.0149</v>
      </c>
      <c r="R436" s="208">
        <f>Q436*H436</f>
        <v>2.5471401</v>
      </c>
      <c r="S436" s="208">
        <v>0</v>
      </c>
      <c r="T436" s="209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10" t="s">
        <v>306</v>
      </c>
      <c r="AT436" s="210" t="s">
        <v>213</v>
      </c>
      <c r="AU436" s="210" t="s">
        <v>82</v>
      </c>
      <c r="AY436" s="20" t="s">
        <v>130</v>
      </c>
      <c r="BE436" s="211">
        <f>IF(N436="základní",J436,0)</f>
        <v>0</v>
      </c>
      <c r="BF436" s="211">
        <f>IF(N436="snížená",J436,0)</f>
        <v>0</v>
      </c>
      <c r="BG436" s="211">
        <f>IF(N436="zákl. přenesená",J436,0)</f>
        <v>0</v>
      </c>
      <c r="BH436" s="211">
        <f>IF(N436="sníž. přenesená",J436,0)</f>
        <v>0</v>
      </c>
      <c r="BI436" s="211">
        <f>IF(N436="nulová",J436,0)</f>
        <v>0</v>
      </c>
      <c r="BJ436" s="20" t="s">
        <v>80</v>
      </c>
      <c r="BK436" s="211">
        <f>ROUND(I436*H436,2)</f>
        <v>0</v>
      </c>
      <c r="BL436" s="20" t="s">
        <v>285</v>
      </c>
      <c r="BM436" s="210" t="s">
        <v>1600</v>
      </c>
    </row>
    <row r="437" s="14" customFormat="1">
      <c r="A437" s="14"/>
      <c r="B437" s="241"/>
      <c r="C437" s="242"/>
      <c r="D437" s="232" t="s">
        <v>208</v>
      </c>
      <c r="E437" s="243" t="s">
        <v>19</v>
      </c>
      <c r="F437" s="244" t="s">
        <v>1601</v>
      </c>
      <c r="G437" s="242"/>
      <c r="H437" s="245">
        <v>155.40799999999999</v>
      </c>
      <c r="I437" s="246"/>
      <c r="J437" s="242"/>
      <c r="K437" s="242"/>
      <c r="L437" s="247"/>
      <c r="M437" s="248"/>
      <c r="N437" s="249"/>
      <c r="O437" s="249"/>
      <c r="P437" s="249"/>
      <c r="Q437" s="249"/>
      <c r="R437" s="249"/>
      <c r="S437" s="249"/>
      <c r="T437" s="250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1" t="s">
        <v>208</v>
      </c>
      <c r="AU437" s="251" t="s">
        <v>82</v>
      </c>
      <c r="AV437" s="14" t="s">
        <v>82</v>
      </c>
      <c r="AW437" s="14" t="s">
        <v>33</v>
      </c>
      <c r="AX437" s="14" t="s">
        <v>72</v>
      </c>
      <c r="AY437" s="251" t="s">
        <v>130</v>
      </c>
    </row>
    <row r="438" s="15" customFormat="1">
      <c r="A438" s="15"/>
      <c r="B438" s="252"/>
      <c r="C438" s="253"/>
      <c r="D438" s="232" t="s">
        <v>208</v>
      </c>
      <c r="E438" s="254" t="s">
        <v>19</v>
      </c>
      <c r="F438" s="255" t="s">
        <v>212</v>
      </c>
      <c r="G438" s="253"/>
      <c r="H438" s="256">
        <v>155.40799999999999</v>
      </c>
      <c r="I438" s="257"/>
      <c r="J438" s="253"/>
      <c r="K438" s="253"/>
      <c r="L438" s="258"/>
      <c r="M438" s="259"/>
      <c r="N438" s="260"/>
      <c r="O438" s="260"/>
      <c r="P438" s="260"/>
      <c r="Q438" s="260"/>
      <c r="R438" s="260"/>
      <c r="S438" s="260"/>
      <c r="T438" s="261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2" t="s">
        <v>208</v>
      </c>
      <c r="AU438" s="262" t="s">
        <v>82</v>
      </c>
      <c r="AV438" s="15" t="s">
        <v>144</v>
      </c>
      <c r="AW438" s="15" t="s">
        <v>33</v>
      </c>
      <c r="AX438" s="15" t="s">
        <v>80</v>
      </c>
      <c r="AY438" s="262" t="s">
        <v>130</v>
      </c>
    </row>
    <row r="439" s="14" customFormat="1">
      <c r="A439" s="14"/>
      <c r="B439" s="241"/>
      <c r="C439" s="242"/>
      <c r="D439" s="232" t="s">
        <v>208</v>
      </c>
      <c r="E439" s="242"/>
      <c r="F439" s="244" t="s">
        <v>1602</v>
      </c>
      <c r="G439" s="242"/>
      <c r="H439" s="245">
        <v>170.94900000000001</v>
      </c>
      <c r="I439" s="246"/>
      <c r="J439" s="242"/>
      <c r="K439" s="242"/>
      <c r="L439" s="247"/>
      <c r="M439" s="248"/>
      <c r="N439" s="249"/>
      <c r="O439" s="249"/>
      <c r="P439" s="249"/>
      <c r="Q439" s="249"/>
      <c r="R439" s="249"/>
      <c r="S439" s="249"/>
      <c r="T439" s="250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1" t="s">
        <v>208</v>
      </c>
      <c r="AU439" s="251" t="s">
        <v>82</v>
      </c>
      <c r="AV439" s="14" t="s">
        <v>82</v>
      </c>
      <c r="AW439" s="14" t="s">
        <v>4</v>
      </c>
      <c r="AX439" s="14" t="s">
        <v>80</v>
      </c>
      <c r="AY439" s="251" t="s">
        <v>130</v>
      </c>
    </row>
    <row r="440" s="2" customFormat="1" ht="21.75" customHeight="1">
      <c r="A440" s="41"/>
      <c r="B440" s="42"/>
      <c r="C440" s="199" t="s">
        <v>620</v>
      </c>
      <c r="D440" s="199" t="s">
        <v>131</v>
      </c>
      <c r="E440" s="200" t="s">
        <v>598</v>
      </c>
      <c r="F440" s="201" t="s">
        <v>599</v>
      </c>
      <c r="G440" s="202" t="s">
        <v>492</v>
      </c>
      <c r="H440" s="203">
        <v>3.2639999999999998</v>
      </c>
      <c r="I440" s="204"/>
      <c r="J440" s="205">
        <f>ROUND(I440*H440,2)</f>
        <v>0</v>
      </c>
      <c r="K440" s="201" t="s">
        <v>200</v>
      </c>
      <c r="L440" s="47"/>
      <c r="M440" s="206" t="s">
        <v>19</v>
      </c>
      <c r="N440" s="207" t="s">
        <v>43</v>
      </c>
      <c r="O440" s="87"/>
      <c r="P440" s="208">
        <f>O440*H440</f>
        <v>0</v>
      </c>
      <c r="Q440" s="208">
        <v>0.023300000000000001</v>
      </c>
      <c r="R440" s="208">
        <f>Q440*H440</f>
        <v>0.076051199999999999</v>
      </c>
      <c r="S440" s="208">
        <v>0</v>
      </c>
      <c r="T440" s="209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0" t="s">
        <v>285</v>
      </c>
      <c r="AT440" s="210" t="s">
        <v>131</v>
      </c>
      <c r="AU440" s="210" t="s">
        <v>82</v>
      </c>
      <c r="AY440" s="20" t="s">
        <v>130</v>
      </c>
      <c r="BE440" s="211">
        <f>IF(N440="základní",J440,0)</f>
        <v>0</v>
      </c>
      <c r="BF440" s="211">
        <f>IF(N440="snížená",J440,0)</f>
        <v>0</v>
      </c>
      <c r="BG440" s="211">
        <f>IF(N440="zákl. přenesená",J440,0)</f>
        <v>0</v>
      </c>
      <c r="BH440" s="211">
        <f>IF(N440="sníž. přenesená",J440,0)</f>
        <v>0</v>
      </c>
      <c r="BI440" s="211">
        <f>IF(N440="nulová",J440,0)</f>
        <v>0</v>
      </c>
      <c r="BJ440" s="20" t="s">
        <v>80</v>
      </c>
      <c r="BK440" s="211">
        <f>ROUND(I440*H440,2)</f>
        <v>0</v>
      </c>
      <c r="BL440" s="20" t="s">
        <v>285</v>
      </c>
      <c r="BM440" s="210" t="s">
        <v>1603</v>
      </c>
    </row>
    <row r="441" s="2" customFormat="1">
      <c r="A441" s="41"/>
      <c r="B441" s="42"/>
      <c r="C441" s="43"/>
      <c r="D441" s="225" t="s">
        <v>202</v>
      </c>
      <c r="E441" s="43"/>
      <c r="F441" s="226" t="s">
        <v>601</v>
      </c>
      <c r="G441" s="43"/>
      <c r="H441" s="43"/>
      <c r="I441" s="227"/>
      <c r="J441" s="43"/>
      <c r="K441" s="43"/>
      <c r="L441" s="47"/>
      <c r="M441" s="228"/>
      <c r="N441" s="229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202</v>
      </c>
      <c r="AU441" s="20" t="s">
        <v>82</v>
      </c>
    </row>
    <row r="442" s="14" customFormat="1">
      <c r="A442" s="14"/>
      <c r="B442" s="241"/>
      <c r="C442" s="242"/>
      <c r="D442" s="232" t="s">
        <v>208</v>
      </c>
      <c r="E442" s="243" t="s">
        <v>19</v>
      </c>
      <c r="F442" s="244" t="s">
        <v>1604</v>
      </c>
      <c r="G442" s="242"/>
      <c r="H442" s="245">
        <v>3.2639999999999998</v>
      </c>
      <c r="I442" s="246"/>
      <c r="J442" s="242"/>
      <c r="K442" s="242"/>
      <c r="L442" s="247"/>
      <c r="M442" s="248"/>
      <c r="N442" s="249"/>
      <c r="O442" s="249"/>
      <c r="P442" s="249"/>
      <c r="Q442" s="249"/>
      <c r="R442" s="249"/>
      <c r="S442" s="249"/>
      <c r="T442" s="250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1" t="s">
        <v>208</v>
      </c>
      <c r="AU442" s="251" t="s">
        <v>82</v>
      </c>
      <c r="AV442" s="14" t="s">
        <v>82</v>
      </c>
      <c r="AW442" s="14" t="s">
        <v>33</v>
      </c>
      <c r="AX442" s="14" t="s">
        <v>72</v>
      </c>
      <c r="AY442" s="251" t="s">
        <v>130</v>
      </c>
    </row>
    <row r="443" s="15" customFormat="1">
      <c r="A443" s="15"/>
      <c r="B443" s="252"/>
      <c r="C443" s="253"/>
      <c r="D443" s="232" t="s">
        <v>208</v>
      </c>
      <c r="E443" s="254" t="s">
        <v>19</v>
      </c>
      <c r="F443" s="255" t="s">
        <v>212</v>
      </c>
      <c r="G443" s="253"/>
      <c r="H443" s="256">
        <v>3.2639999999999998</v>
      </c>
      <c r="I443" s="257"/>
      <c r="J443" s="253"/>
      <c r="K443" s="253"/>
      <c r="L443" s="258"/>
      <c r="M443" s="259"/>
      <c r="N443" s="260"/>
      <c r="O443" s="260"/>
      <c r="P443" s="260"/>
      <c r="Q443" s="260"/>
      <c r="R443" s="260"/>
      <c r="S443" s="260"/>
      <c r="T443" s="261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2" t="s">
        <v>208</v>
      </c>
      <c r="AU443" s="262" t="s">
        <v>82</v>
      </c>
      <c r="AV443" s="15" t="s">
        <v>144</v>
      </c>
      <c r="AW443" s="15" t="s">
        <v>33</v>
      </c>
      <c r="AX443" s="15" t="s">
        <v>80</v>
      </c>
      <c r="AY443" s="262" t="s">
        <v>130</v>
      </c>
    </row>
    <row r="444" s="2" customFormat="1" ht="24.15" customHeight="1">
      <c r="A444" s="41"/>
      <c r="B444" s="42"/>
      <c r="C444" s="199" t="s">
        <v>626</v>
      </c>
      <c r="D444" s="199" t="s">
        <v>131</v>
      </c>
      <c r="E444" s="200" t="s">
        <v>824</v>
      </c>
      <c r="F444" s="201" t="s">
        <v>825</v>
      </c>
      <c r="G444" s="202" t="s">
        <v>443</v>
      </c>
      <c r="H444" s="284"/>
      <c r="I444" s="204"/>
      <c r="J444" s="205">
        <f>ROUND(I444*H444,2)</f>
        <v>0</v>
      </c>
      <c r="K444" s="201" t="s">
        <v>200</v>
      </c>
      <c r="L444" s="47"/>
      <c r="M444" s="206" t="s">
        <v>19</v>
      </c>
      <c r="N444" s="207" t="s">
        <v>43</v>
      </c>
      <c r="O444" s="87"/>
      <c r="P444" s="208">
        <f>O444*H444</f>
        <v>0</v>
      </c>
      <c r="Q444" s="208">
        <v>0</v>
      </c>
      <c r="R444" s="208">
        <f>Q444*H444</f>
        <v>0</v>
      </c>
      <c r="S444" s="208">
        <v>0</v>
      </c>
      <c r="T444" s="209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10" t="s">
        <v>285</v>
      </c>
      <c r="AT444" s="210" t="s">
        <v>131</v>
      </c>
      <c r="AU444" s="210" t="s">
        <v>82</v>
      </c>
      <c r="AY444" s="20" t="s">
        <v>130</v>
      </c>
      <c r="BE444" s="211">
        <f>IF(N444="základní",J444,0)</f>
        <v>0</v>
      </c>
      <c r="BF444" s="211">
        <f>IF(N444="snížená",J444,0)</f>
        <v>0</v>
      </c>
      <c r="BG444" s="211">
        <f>IF(N444="zákl. přenesená",J444,0)</f>
        <v>0</v>
      </c>
      <c r="BH444" s="211">
        <f>IF(N444="sníž. přenesená",J444,0)</f>
        <v>0</v>
      </c>
      <c r="BI444" s="211">
        <f>IF(N444="nulová",J444,0)</f>
        <v>0</v>
      </c>
      <c r="BJ444" s="20" t="s">
        <v>80</v>
      </c>
      <c r="BK444" s="211">
        <f>ROUND(I444*H444,2)</f>
        <v>0</v>
      </c>
      <c r="BL444" s="20" t="s">
        <v>285</v>
      </c>
      <c r="BM444" s="210" t="s">
        <v>1605</v>
      </c>
    </row>
    <row r="445" s="2" customFormat="1">
      <c r="A445" s="41"/>
      <c r="B445" s="42"/>
      <c r="C445" s="43"/>
      <c r="D445" s="225" t="s">
        <v>202</v>
      </c>
      <c r="E445" s="43"/>
      <c r="F445" s="226" t="s">
        <v>827</v>
      </c>
      <c r="G445" s="43"/>
      <c r="H445" s="43"/>
      <c r="I445" s="227"/>
      <c r="J445" s="43"/>
      <c r="K445" s="43"/>
      <c r="L445" s="47"/>
      <c r="M445" s="228"/>
      <c r="N445" s="229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202</v>
      </c>
      <c r="AU445" s="20" t="s">
        <v>82</v>
      </c>
    </row>
    <row r="446" s="11" customFormat="1" ht="22.8" customHeight="1">
      <c r="A446" s="11"/>
      <c r="B446" s="185"/>
      <c r="C446" s="186"/>
      <c r="D446" s="187" t="s">
        <v>71</v>
      </c>
      <c r="E446" s="223" t="s">
        <v>608</v>
      </c>
      <c r="F446" s="223" t="s">
        <v>609</v>
      </c>
      <c r="G446" s="186"/>
      <c r="H446" s="186"/>
      <c r="I446" s="189"/>
      <c r="J446" s="224">
        <f>BK446</f>
        <v>0</v>
      </c>
      <c r="K446" s="186"/>
      <c r="L446" s="191"/>
      <c r="M446" s="192"/>
      <c r="N446" s="193"/>
      <c r="O446" s="193"/>
      <c r="P446" s="194">
        <f>SUM(P447:P460)</f>
        <v>0</v>
      </c>
      <c r="Q446" s="193"/>
      <c r="R446" s="194">
        <f>SUM(R447:R460)</f>
        <v>0.21493600000000002</v>
      </c>
      <c r="S446" s="193"/>
      <c r="T446" s="195">
        <f>SUM(T447:T460)</f>
        <v>0.31833800000000001</v>
      </c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R446" s="196" t="s">
        <v>82</v>
      </c>
      <c r="AT446" s="197" t="s">
        <v>71</v>
      </c>
      <c r="AU446" s="197" t="s">
        <v>80</v>
      </c>
      <c r="AY446" s="196" t="s">
        <v>130</v>
      </c>
      <c r="BK446" s="198">
        <f>SUM(BK447:BK460)</f>
        <v>0</v>
      </c>
    </row>
    <row r="447" s="2" customFormat="1" ht="16.5" customHeight="1">
      <c r="A447" s="41"/>
      <c r="B447" s="42"/>
      <c r="C447" s="199" t="s">
        <v>631</v>
      </c>
      <c r="D447" s="199" t="s">
        <v>131</v>
      </c>
      <c r="E447" s="200" t="s">
        <v>621</v>
      </c>
      <c r="F447" s="201" t="s">
        <v>622</v>
      </c>
      <c r="G447" s="202" t="s">
        <v>328</v>
      </c>
      <c r="H447" s="203">
        <v>157.80000000000001</v>
      </c>
      <c r="I447" s="204"/>
      <c r="J447" s="205">
        <f>ROUND(I447*H447,2)</f>
        <v>0</v>
      </c>
      <c r="K447" s="201" t="s">
        <v>200</v>
      </c>
      <c r="L447" s="47"/>
      <c r="M447" s="206" t="s">
        <v>19</v>
      </c>
      <c r="N447" s="207" t="s">
        <v>43</v>
      </c>
      <c r="O447" s="87"/>
      <c r="P447" s="208">
        <f>O447*H447</f>
        <v>0</v>
      </c>
      <c r="Q447" s="208">
        <v>0</v>
      </c>
      <c r="R447" s="208">
        <f>Q447*H447</f>
        <v>0</v>
      </c>
      <c r="S447" s="208">
        <v>0.00191</v>
      </c>
      <c r="T447" s="209">
        <f>S447*H447</f>
        <v>0.301398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0" t="s">
        <v>285</v>
      </c>
      <c r="AT447" s="210" t="s">
        <v>131</v>
      </c>
      <c r="AU447" s="210" t="s">
        <v>82</v>
      </c>
      <c r="AY447" s="20" t="s">
        <v>130</v>
      </c>
      <c r="BE447" s="211">
        <f>IF(N447="základní",J447,0)</f>
        <v>0</v>
      </c>
      <c r="BF447" s="211">
        <f>IF(N447="snížená",J447,0)</f>
        <v>0</v>
      </c>
      <c r="BG447" s="211">
        <f>IF(N447="zákl. přenesená",J447,0)</f>
        <v>0</v>
      </c>
      <c r="BH447" s="211">
        <f>IF(N447="sníž. přenesená",J447,0)</f>
        <v>0</v>
      </c>
      <c r="BI447" s="211">
        <f>IF(N447="nulová",J447,0)</f>
        <v>0</v>
      </c>
      <c r="BJ447" s="20" t="s">
        <v>80</v>
      </c>
      <c r="BK447" s="211">
        <f>ROUND(I447*H447,2)</f>
        <v>0</v>
      </c>
      <c r="BL447" s="20" t="s">
        <v>285</v>
      </c>
      <c r="BM447" s="210" t="s">
        <v>1606</v>
      </c>
    </row>
    <row r="448" s="2" customFormat="1">
      <c r="A448" s="41"/>
      <c r="B448" s="42"/>
      <c r="C448" s="43"/>
      <c r="D448" s="225" t="s">
        <v>202</v>
      </c>
      <c r="E448" s="43"/>
      <c r="F448" s="226" t="s">
        <v>624</v>
      </c>
      <c r="G448" s="43"/>
      <c r="H448" s="43"/>
      <c r="I448" s="227"/>
      <c r="J448" s="43"/>
      <c r="K448" s="43"/>
      <c r="L448" s="47"/>
      <c r="M448" s="228"/>
      <c r="N448" s="229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202</v>
      </c>
      <c r="AU448" s="20" t="s">
        <v>82</v>
      </c>
    </row>
    <row r="449" s="14" customFormat="1">
      <c r="A449" s="14"/>
      <c r="B449" s="241"/>
      <c r="C449" s="242"/>
      <c r="D449" s="232" t="s">
        <v>208</v>
      </c>
      <c r="E449" s="243" t="s">
        <v>19</v>
      </c>
      <c r="F449" s="244" t="s">
        <v>1607</v>
      </c>
      <c r="G449" s="242"/>
      <c r="H449" s="245">
        <v>157.80000000000001</v>
      </c>
      <c r="I449" s="246"/>
      <c r="J449" s="242"/>
      <c r="K449" s="242"/>
      <c r="L449" s="247"/>
      <c r="M449" s="248"/>
      <c r="N449" s="249"/>
      <c r="O449" s="249"/>
      <c r="P449" s="249"/>
      <c r="Q449" s="249"/>
      <c r="R449" s="249"/>
      <c r="S449" s="249"/>
      <c r="T449" s="250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1" t="s">
        <v>208</v>
      </c>
      <c r="AU449" s="251" t="s">
        <v>82</v>
      </c>
      <c r="AV449" s="14" t="s">
        <v>82</v>
      </c>
      <c r="AW449" s="14" t="s">
        <v>33</v>
      </c>
      <c r="AX449" s="14" t="s">
        <v>72</v>
      </c>
      <c r="AY449" s="251" t="s">
        <v>130</v>
      </c>
    </row>
    <row r="450" s="15" customFormat="1">
      <c r="A450" s="15"/>
      <c r="B450" s="252"/>
      <c r="C450" s="253"/>
      <c r="D450" s="232" t="s">
        <v>208</v>
      </c>
      <c r="E450" s="254" t="s">
        <v>19</v>
      </c>
      <c r="F450" s="255" t="s">
        <v>212</v>
      </c>
      <c r="G450" s="253"/>
      <c r="H450" s="256">
        <v>157.80000000000001</v>
      </c>
      <c r="I450" s="257"/>
      <c r="J450" s="253"/>
      <c r="K450" s="253"/>
      <c r="L450" s="258"/>
      <c r="M450" s="259"/>
      <c r="N450" s="260"/>
      <c r="O450" s="260"/>
      <c r="P450" s="260"/>
      <c r="Q450" s="260"/>
      <c r="R450" s="260"/>
      <c r="S450" s="260"/>
      <c r="T450" s="261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62" t="s">
        <v>208</v>
      </c>
      <c r="AU450" s="262" t="s">
        <v>82</v>
      </c>
      <c r="AV450" s="15" t="s">
        <v>144</v>
      </c>
      <c r="AW450" s="15" t="s">
        <v>33</v>
      </c>
      <c r="AX450" s="15" t="s">
        <v>80</v>
      </c>
      <c r="AY450" s="262" t="s">
        <v>130</v>
      </c>
    </row>
    <row r="451" s="2" customFormat="1" ht="16.5" customHeight="1">
      <c r="A451" s="41"/>
      <c r="B451" s="42"/>
      <c r="C451" s="199" t="s">
        <v>637</v>
      </c>
      <c r="D451" s="199" t="s">
        <v>131</v>
      </c>
      <c r="E451" s="200" t="s">
        <v>830</v>
      </c>
      <c r="F451" s="201" t="s">
        <v>831</v>
      </c>
      <c r="G451" s="202" t="s">
        <v>328</v>
      </c>
      <c r="H451" s="203">
        <v>9.6799999999999997</v>
      </c>
      <c r="I451" s="204"/>
      <c r="J451" s="205">
        <f>ROUND(I451*H451,2)</f>
        <v>0</v>
      </c>
      <c r="K451" s="201" t="s">
        <v>200</v>
      </c>
      <c r="L451" s="47"/>
      <c r="M451" s="206" t="s">
        <v>19</v>
      </c>
      <c r="N451" s="207" t="s">
        <v>43</v>
      </c>
      <c r="O451" s="87"/>
      <c r="P451" s="208">
        <f>O451*H451</f>
        <v>0</v>
      </c>
      <c r="Q451" s="208">
        <v>0</v>
      </c>
      <c r="R451" s="208">
        <f>Q451*H451</f>
        <v>0</v>
      </c>
      <c r="S451" s="208">
        <v>0.00175</v>
      </c>
      <c r="T451" s="209">
        <f>S451*H451</f>
        <v>0.01694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0" t="s">
        <v>285</v>
      </c>
      <c r="AT451" s="210" t="s">
        <v>131</v>
      </c>
      <c r="AU451" s="210" t="s">
        <v>82</v>
      </c>
      <c r="AY451" s="20" t="s">
        <v>130</v>
      </c>
      <c r="BE451" s="211">
        <f>IF(N451="základní",J451,0)</f>
        <v>0</v>
      </c>
      <c r="BF451" s="211">
        <f>IF(N451="snížená",J451,0)</f>
        <v>0</v>
      </c>
      <c r="BG451" s="211">
        <f>IF(N451="zákl. přenesená",J451,0)</f>
        <v>0</v>
      </c>
      <c r="BH451" s="211">
        <f>IF(N451="sníž. přenesená",J451,0)</f>
        <v>0</v>
      </c>
      <c r="BI451" s="211">
        <f>IF(N451="nulová",J451,0)</f>
        <v>0</v>
      </c>
      <c r="BJ451" s="20" t="s">
        <v>80</v>
      </c>
      <c r="BK451" s="211">
        <f>ROUND(I451*H451,2)</f>
        <v>0</v>
      </c>
      <c r="BL451" s="20" t="s">
        <v>285</v>
      </c>
      <c r="BM451" s="210" t="s">
        <v>1608</v>
      </c>
    </row>
    <row r="452" s="2" customFormat="1">
      <c r="A452" s="41"/>
      <c r="B452" s="42"/>
      <c r="C452" s="43"/>
      <c r="D452" s="225" t="s">
        <v>202</v>
      </c>
      <c r="E452" s="43"/>
      <c r="F452" s="226" t="s">
        <v>833</v>
      </c>
      <c r="G452" s="43"/>
      <c r="H452" s="43"/>
      <c r="I452" s="227"/>
      <c r="J452" s="43"/>
      <c r="K452" s="43"/>
      <c r="L452" s="47"/>
      <c r="M452" s="228"/>
      <c r="N452" s="229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202</v>
      </c>
      <c r="AU452" s="20" t="s">
        <v>82</v>
      </c>
    </row>
    <row r="453" s="14" customFormat="1">
      <c r="A453" s="14"/>
      <c r="B453" s="241"/>
      <c r="C453" s="242"/>
      <c r="D453" s="232" t="s">
        <v>208</v>
      </c>
      <c r="E453" s="243" t="s">
        <v>19</v>
      </c>
      <c r="F453" s="244" t="s">
        <v>1609</v>
      </c>
      <c r="G453" s="242"/>
      <c r="H453" s="245">
        <v>9.6799999999999997</v>
      </c>
      <c r="I453" s="246"/>
      <c r="J453" s="242"/>
      <c r="K453" s="242"/>
      <c r="L453" s="247"/>
      <c r="M453" s="248"/>
      <c r="N453" s="249"/>
      <c r="O453" s="249"/>
      <c r="P453" s="249"/>
      <c r="Q453" s="249"/>
      <c r="R453" s="249"/>
      <c r="S453" s="249"/>
      <c r="T453" s="250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1" t="s">
        <v>208</v>
      </c>
      <c r="AU453" s="251" t="s">
        <v>82</v>
      </c>
      <c r="AV453" s="14" t="s">
        <v>82</v>
      </c>
      <c r="AW453" s="14" t="s">
        <v>33</v>
      </c>
      <c r="AX453" s="14" t="s">
        <v>72</v>
      </c>
      <c r="AY453" s="251" t="s">
        <v>130</v>
      </c>
    </row>
    <row r="454" s="15" customFormat="1">
      <c r="A454" s="15"/>
      <c r="B454" s="252"/>
      <c r="C454" s="253"/>
      <c r="D454" s="232" t="s">
        <v>208</v>
      </c>
      <c r="E454" s="254" t="s">
        <v>19</v>
      </c>
      <c r="F454" s="255" t="s">
        <v>212</v>
      </c>
      <c r="G454" s="253"/>
      <c r="H454" s="256">
        <v>9.6799999999999997</v>
      </c>
      <c r="I454" s="257"/>
      <c r="J454" s="253"/>
      <c r="K454" s="253"/>
      <c r="L454" s="258"/>
      <c r="M454" s="259"/>
      <c r="N454" s="260"/>
      <c r="O454" s="260"/>
      <c r="P454" s="260"/>
      <c r="Q454" s="260"/>
      <c r="R454" s="260"/>
      <c r="S454" s="260"/>
      <c r="T454" s="261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2" t="s">
        <v>208</v>
      </c>
      <c r="AU454" s="262" t="s">
        <v>82</v>
      </c>
      <c r="AV454" s="15" t="s">
        <v>144</v>
      </c>
      <c r="AW454" s="15" t="s">
        <v>33</v>
      </c>
      <c r="AX454" s="15" t="s">
        <v>80</v>
      </c>
      <c r="AY454" s="262" t="s">
        <v>130</v>
      </c>
    </row>
    <row r="455" s="2" customFormat="1" ht="16.5" customHeight="1">
      <c r="A455" s="41"/>
      <c r="B455" s="42"/>
      <c r="C455" s="199" t="s">
        <v>642</v>
      </c>
      <c r="D455" s="199" t="s">
        <v>131</v>
      </c>
      <c r="E455" s="200" t="s">
        <v>632</v>
      </c>
      <c r="F455" s="201" t="s">
        <v>633</v>
      </c>
      <c r="G455" s="202" t="s">
        <v>328</v>
      </c>
      <c r="H455" s="203">
        <v>160.40000000000001</v>
      </c>
      <c r="I455" s="204"/>
      <c r="J455" s="205">
        <f>ROUND(I455*H455,2)</f>
        <v>0</v>
      </c>
      <c r="K455" s="201" t="s">
        <v>200</v>
      </c>
      <c r="L455" s="47"/>
      <c r="M455" s="206" t="s">
        <v>19</v>
      </c>
      <c r="N455" s="207" t="s">
        <v>43</v>
      </c>
      <c r="O455" s="87"/>
      <c r="P455" s="208">
        <f>O455*H455</f>
        <v>0</v>
      </c>
      <c r="Q455" s="208">
        <v>0.0013400000000000001</v>
      </c>
      <c r="R455" s="208">
        <f>Q455*H455</f>
        <v>0.21493600000000002</v>
      </c>
      <c r="S455" s="208">
        <v>0</v>
      </c>
      <c r="T455" s="209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0" t="s">
        <v>285</v>
      </c>
      <c r="AT455" s="210" t="s">
        <v>131</v>
      </c>
      <c r="AU455" s="210" t="s">
        <v>82</v>
      </c>
      <c r="AY455" s="20" t="s">
        <v>130</v>
      </c>
      <c r="BE455" s="211">
        <f>IF(N455="základní",J455,0)</f>
        <v>0</v>
      </c>
      <c r="BF455" s="211">
        <f>IF(N455="snížená",J455,0)</f>
        <v>0</v>
      </c>
      <c r="BG455" s="211">
        <f>IF(N455="zákl. přenesená",J455,0)</f>
        <v>0</v>
      </c>
      <c r="BH455" s="211">
        <f>IF(N455="sníž. přenesená",J455,0)</f>
        <v>0</v>
      </c>
      <c r="BI455" s="211">
        <f>IF(N455="nulová",J455,0)</f>
        <v>0</v>
      </c>
      <c r="BJ455" s="20" t="s">
        <v>80</v>
      </c>
      <c r="BK455" s="211">
        <f>ROUND(I455*H455,2)</f>
        <v>0</v>
      </c>
      <c r="BL455" s="20" t="s">
        <v>285</v>
      </c>
      <c r="BM455" s="210" t="s">
        <v>1610</v>
      </c>
    </row>
    <row r="456" s="2" customFormat="1">
      <c r="A456" s="41"/>
      <c r="B456" s="42"/>
      <c r="C456" s="43"/>
      <c r="D456" s="225" t="s">
        <v>202</v>
      </c>
      <c r="E456" s="43"/>
      <c r="F456" s="226" t="s">
        <v>635</v>
      </c>
      <c r="G456" s="43"/>
      <c r="H456" s="43"/>
      <c r="I456" s="227"/>
      <c r="J456" s="43"/>
      <c r="K456" s="43"/>
      <c r="L456" s="47"/>
      <c r="M456" s="228"/>
      <c r="N456" s="229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202</v>
      </c>
      <c r="AU456" s="20" t="s">
        <v>82</v>
      </c>
    </row>
    <row r="457" s="14" customFormat="1">
      <c r="A457" s="14"/>
      <c r="B457" s="241"/>
      <c r="C457" s="242"/>
      <c r="D457" s="232" t="s">
        <v>208</v>
      </c>
      <c r="E457" s="243" t="s">
        <v>19</v>
      </c>
      <c r="F457" s="244" t="s">
        <v>1611</v>
      </c>
      <c r="G457" s="242"/>
      <c r="H457" s="245">
        <v>160.40000000000001</v>
      </c>
      <c r="I457" s="246"/>
      <c r="J457" s="242"/>
      <c r="K457" s="242"/>
      <c r="L457" s="247"/>
      <c r="M457" s="248"/>
      <c r="N457" s="249"/>
      <c r="O457" s="249"/>
      <c r="P457" s="249"/>
      <c r="Q457" s="249"/>
      <c r="R457" s="249"/>
      <c r="S457" s="249"/>
      <c r="T457" s="250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1" t="s">
        <v>208</v>
      </c>
      <c r="AU457" s="251" t="s">
        <v>82</v>
      </c>
      <c r="AV457" s="14" t="s">
        <v>82</v>
      </c>
      <c r="AW457" s="14" t="s">
        <v>33</v>
      </c>
      <c r="AX457" s="14" t="s">
        <v>72</v>
      </c>
      <c r="AY457" s="251" t="s">
        <v>130</v>
      </c>
    </row>
    <row r="458" s="15" customFormat="1">
      <c r="A458" s="15"/>
      <c r="B458" s="252"/>
      <c r="C458" s="253"/>
      <c r="D458" s="232" t="s">
        <v>208</v>
      </c>
      <c r="E458" s="254" t="s">
        <v>19</v>
      </c>
      <c r="F458" s="255" t="s">
        <v>212</v>
      </c>
      <c r="G458" s="253"/>
      <c r="H458" s="256">
        <v>160.40000000000001</v>
      </c>
      <c r="I458" s="257"/>
      <c r="J458" s="253"/>
      <c r="K458" s="253"/>
      <c r="L458" s="258"/>
      <c r="M458" s="259"/>
      <c r="N458" s="260"/>
      <c r="O458" s="260"/>
      <c r="P458" s="260"/>
      <c r="Q458" s="260"/>
      <c r="R458" s="260"/>
      <c r="S458" s="260"/>
      <c r="T458" s="261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2" t="s">
        <v>208</v>
      </c>
      <c r="AU458" s="262" t="s">
        <v>82</v>
      </c>
      <c r="AV458" s="15" t="s">
        <v>144</v>
      </c>
      <c r="AW458" s="15" t="s">
        <v>33</v>
      </c>
      <c r="AX458" s="15" t="s">
        <v>80</v>
      </c>
      <c r="AY458" s="262" t="s">
        <v>130</v>
      </c>
    </row>
    <row r="459" s="2" customFormat="1" ht="24.15" customHeight="1">
      <c r="A459" s="41"/>
      <c r="B459" s="42"/>
      <c r="C459" s="199" t="s">
        <v>835</v>
      </c>
      <c r="D459" s="199" t="s">
        <v>131</v>
      </c>
      <c r="E459" s="200" t="s">
        <v>839</v>
      </c>
      <c r="F459" s="201" t="s">
        <v>840</v>
      </c>
      <c r="G459" s="202" t="s">
        <v>443</v>
      </c>
      <c r="H459" s="284"/>
      <c r="I459" s="204"/>
      <c r="J459" s="205">
        <f>ROUND(I459*H459,2)</f>
        <v>0</v>
      </c>
      <c r="K459" s="201" t="s">
        <v>200</v>
      </c>
      <c r="L459" s="47"/>
      <c r="M459" s="206" t="s">
        <v>19</v>
      </c>
      <c r="N459" s="207" t="s">
        <v>43</v>
      </c>
      <c r="O459" s="87"/>
      <c r="P459" s="208">
        <f>O459*H459</f>
        <v>0</v>
      </c>
      <c r="Q459" s="208">
        <v>0</v>
      </c>
      <c r="R459" s="208">
        <f>Q459*H459</f>
        <v>0</v>
      </c>
      <c r="S459" s="208">
        <v>0</v>
      </c>
      <c r="T459" s="209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10" t="s">
        <v>285</v>
      </c>
      <c r="AT459" s="210" t="s">
        <v>131</v>
      </c>
      <c r="AU459" s="210" t="s">
        <v>82</v>
      </c>
      <c r="AY459" s="20" t="s">
        <v>130</v>
      </c>
      <c r="BE459" s="211">
        <f>IF(N459="základní",J459,0)</f>
        <v>0</v>
      </c>
      <c r="BF459" s="211">
        <f>IF(N459="snížená",J459,0)</f>
        <v>0</v>
      </c>
      <c r="BG459" s="211">
        <f>IF(N459="zákl. přenesená",J459,0)</f>
        <v>0</v>
      </c>
      <c r="BH459" s="211">
        <f>IF(N459="sníž. přenesená",J459,0)</f>
        <v>0</v>
      </c>
      <c r="BI459" s="211">
        <f>IF(N459="nulová",J459,0)</f>
        <v>0</v>
      </c>
      <c r="BJ459" s="20" t="s">
        <v>80</v>
      </c>
      <c r="BK459" s="211">
        <f>ROUND(I459*H459,2)</f>
        <v>0</v>
      </c>
      <c r="BL459" s="20" t="s">
        <v>285</v>
      </c>
      <c r="BM459" s="210" t="s">
        <v>1612</v>
      </c>
    </row>
    <row r="460" s="2" customFormat="1">
      <c r="A460" s="41"/>
      <c r="B460" s="42"/>
      <c r="C460" s="43"/>
      <c r="D460" s="225" t="s">
        <v>202</v>
      </c>
      <c r="E460" s="43"/>
      <c r="F460" s="226" t="s">
        <v>842</v>
      </c>
      <c r="G460" s="43"/>
      <c r="H460" s="43"/>
      <c r="I460" s="227"/>
      <c r="J460" s="43"/>
      <c r="K460" s="43"/>
      <c r="L460" s="47"/>
      <c r="M460" s="228"/>
      <c r="N460" s="229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202</v>
      </c>
      <c r="AU460" s="20" t="s">
        <v>82</v>
      </c>
    </row>
    <row r="461" s="11" customFormat="1" ht="22.8" customHeight="1">
      <c r="A461" s="11"/>
      <c r="B461" s="185"/>
      <c r="C461" s="186"/>
      <c r="D461" s="187" t="s">
        <v>71</v>
      </c>
      <c r="E461" s="223" t="s">
        <v>1148</v>
      </c>
      <c r="F461" s="223" t="s">
        <v>1149</v>
      </c>
      <c r="G461" s="186"/>
      <c r="H461" s="186"/>
      <c r="I461" s="189"/>
      <c r="J461" s="224">
        <f>BK461</f>
        <v>0</v>
      </c>
      <c r="K461" s="186"/>
      <c r="L461" s="191"/>
      <c r="M461" s="192"/>
      <c r="N461" s="193"/>
      <c r="O461" s="193"/>
      <c r="P461" s="194">
        <f>SUM(P462:P475)</f>
        <v>0</v>
      </c>
      <c r="Q461" s="193"/>
      <c r="R461" s="194">
        <f>SUM(R462:R475)</f>
        <v>0.0019200000000000001</v>
      </c>
      <c r="S461" s="193"/>
      <c r="T461" s="195">
        <f>SUM(T462:T475)</f>
        <v>0</v>
      </c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R461" s="196" t="s">
        <v>82</v>
      </c>
      <c r="AT461" s="197" t="s">
        <v>71</v>
      </c>
      <c r="AU461" s="197" t="s">
        <v>80</v>
      </c>
      <c r="AY461" s="196" t="s">
        <v>130</v>
      </c>
      <c r="BK461" s="198">
        <f>SUM(BK462:BK475)</f>
        <v>0</v>
      </c>
    </row>
    <row r="462" s="2" customFormat="1" ht="21.75" customHeight="1">
      <c r="A462" s="41"/>
      <c r="B462" s="42"/>
      <c r="C462" s="199" t="s">
        <v>838</v>
      </c>
      <c r="D462" s="199" t="s">
        <v>131</v>
      </c>
      <c r="E462" s="200" t="s">
        <v>1150</v>
      </c>
      <c r="F462" s="201" t="s">
        <v>1151</v>
      </c>
      <c r="G462" s="202" t="s">
        <v>199</v>
      </c>
      <c r="H462" s="203">
        <v>3</v>
      </c>
      <c r="I462" s="204"/>
      <c r="J462" s="205">
        <f>ROUND(I462*H462,2)</f>
        <v>0</v>
      </c>
      <c r="K462" s="201" t="s">
        <v>200</v>
      </c>
      <c r="L462" s="47"/>
      <c r="M462" s="206" t="s">
        <v>19</v>
      </c>
      <c r="N462" s="207" t="s">
        <v>43</v>
      </c>
      <c r="O462" s="87"/>
      <c r="P462" s="208">
        <f>O462*H462</f>
        <v>0</v>
      </c>
      <c r="Q462" s="208">
        <v>6.9999999999999994E-05</v>
      </c>
      <c r="R462" s="208">
        <f>Q462*H462</f>
        <v>0.00020999999999999998</v>
      </c>
      <c r="S462" s="208">
        <v>0</v>
      </c>
      <c r="T462" s="209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0" t="s">
        <v>285</v>
      </c>
      <c r="AT462" s="210" t="s">
        <v>131</v>
      </c>
      <c r="AU462" s="210" t="s">
        <v>82</v>
      </c>
      <c r="AY462" s="20" t="s">
        <v>130</v>
      </c>
      <c r="BE462" s="211">
        <f>IF(N462="základní",J462,0)</f>
        <v>0</v>
      </c>
      <c r="BF462" s="211">
        <f>IF(N462="snížená",J462,0)</f>
        <v>0</v>
      </c>
      <c r="BG462" s="211">
        <f>IF(N462="zákl. přenesená",J462,0)</f>
        <v>0</v>
      </c>
      <c r="BH462" s="211">
        <f>IF(N462="sníž. přenesená",J462,0)</f>
        <v>0</v>
      </c>
      <c r="BI462" s="211">
        <f>IF(N462="nulová",J462,0)</f>
        <v>0</v>
      </c>
      <c r="BJ462" s="20" t="s">
        <v>80</v>
      </c>
      <c r="BK462" s="211">
        <f>ROUND(I462*H462,2)</f>
        <v>0</v>
      </c>
      <c r="BL462" s="20" t="s">
        <v>285</v>
      </c>
      <c r="BM462" s="210" t="s">
        <v>1613</v>
      </c>
    </row>
    <row r="463" s="2" customFormat="1">
      <c r="A463" s="41"/>
      <c r="B463" s="42"/>
      <c r="C463" s="43"/>
      <c r="D463" s="225" t="s">
        <v>202</v>
      </c>
      <c r="E463" s="43"/>
      <c r="F463" s="226" t="s">
        <v>1153</v>
      </c>
      <c r="G463" s="43"/>
      <c r="H463" s="43"/>
      <c r="I463" s="227"/>
      <c r="J463" s="43"/>
      <c r="K463" s="43"/>
      <c r="L463" s="47"/>
      <c r="M463" s="228"/>
      <c r="N463" s="229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202</v>
      </c>
      <c r="AU463" s="20" t="s">
        <v>82</v>
      </c>
    </row>
    <row r="464" s="14" customFormat="1">
      <c r="A464" s="14"/>
      <c r="B464" s="241"/>
      <c r="C464" s="242"/>
      <c r="D464" s="232" t="s">
        <v>208</v>
      </c>
      <c r="E464" s="243" t="s">
        <v>19</v>
      </c>
      <c r="F464" s="244" t="s">
        <v>1614</v>
      </c>
      <c r="G464" s="242"/>
      <c r="H464" s="245">
        <v>3</v>
      </c>
      <c r="I464" s="246"/>
      <c r="J464" s="242"/>
      <c r="K464" s="242"/>
      <c r="L464" s="247"/>
      <c r="M464" s="248"/>
      <c r="N464" s="249"/>
      <c r="O464" s="249"/>
      <c r="P464" s="249"/>
      <c r="Q464" s="249"/>
      <c r="R464" s="249"/>
      <c r="S464" s="249"/>
      <c r="T464" s="250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1" t="s">
        <v>208</v>
      </c>
      <c r="AU464" s="251" t="s">
        <v>82</v>
      </c>
      <c r="AV464" s="14" t="s">
        <v>82</v>
      </c>
      <c r="AW464" s="14" t="s">
        <v>33</v>
      </c>
      <c r="AX464" s="14" t="s">
        <v>72</v>
      </c>
      <c r="AY464" s="251" t="s">
        <v>130</v>
      </c>
    </row>
    <row r="465" s="15" customFormat="1">
      <c r="A465" s="15"/>
      <c r="B465" s="252"/>
      <c r="C465" s="253"/>
      <c r="D465" s="232" t="s">
        <v>208</v>
      </c>
      <c r="E465" s="254" t="s">
        <v>19</v>
      </c>
      <c r="F465" s="255" t="s">
        <v>212</v>
      </c>
      <c r="G465" s="253"/>
      <c r="H465" s="256">
        <v>3</v>
      </c>
      <c r="I465" s="257"/>
      <c r="J465" s="253"/>
      <c r="K465" s="253"/>
      <c r="L465" s="258"/>
      <c r="M465" s="259"/>
      <c r="N465" s="260"/>
      <c r="O465" s="260"/>
      <c r="P465" s="260"/>
      <c r="Q465" s="260"/>
      <c r="R465" s="260"/>
      <c r="S465" s="260"/>
      <c r="T465" s="261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62" t="s">
        <v>208</v>
      </c>
      <c r="AU465" s="262" t="s">
        <v>82</v>
      </c>
      <c r="AV465" s="15" t="s">
        <v>144</v>
      </c>
      <c r="AW465" s="15" t="s">
        <v>33</v>
      </c>
      <c r="AX465" s="15" t="s">
        <v>80</v>
      </c>
      <c r="AY465" s="262" t="s">
        <v>130</v>
      </c>
    </row>
    <row r="466" s="2" customFormat="1" ht="24.15" customHeight="1">
      <c r="A466" s="41"/>
      <c r="B466" s="42"/>
      <c r="C466" s="199" t="s">
        <v>1171</v>
      </c>
      <c r="D466" s="199" t="s">
        <v>131</v>
      </c>
      <c r="E466" s="200" t="s">
        <v>1155</v>
      </c>
      <c r="F466" s="201" t="s">
        <v>1156</v>
      </c>
      <c r="G466" s="202" t="s">
        <v>199</v>
      </c>
      <c r="H466" s="203">
        <v>3</v>
      </c>
      <c r="I466" s="204"/>
      <c r="J466" s="205">
        <f>ROUND(I466*H466,2)</f>
        <v>0</v>
      </c>
      <c r="K466" s="201" t="s">
        <v>200</v>
      </c>
      <c r="L466" s="47"/>
      <c r="M466" s="206" t="s">
        <v>19</v>
      </c>
      <c r="N466" s="207" t="s">
        <v>43</v>
      </c>
      <c r="O466" s="87"/>
      <c r="P466" s="208">
        <f>O466*H466</f>
        <v>0</v>
      </c>
      <c r="Q466" s="208">
        <v>8.0000000000000007E-05</v>
      </c>
      <c r="R466" s="208">
        <f>Q466*H466</f>
        <v>0.00024000000000000003</v>
      </c>
      <c r="S466" s="208">
        <v>0</v>
      </c>
      <c r="T466" s="209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10" t="s">
        <v>285</v>
      </c>
      <c r="AT466" s="210" t="s">
        <v>131</v>
      </c>
      <c r="AU466" s="210" t="s">
        <v>82</v>
      </c>
      <c r="AY466" s="20" t="s">
        <v>130</v>
      </c>
      <c r="BE466" s="211">
        <f>IF(N466="základní",J466,0)</f>
        <v>0</v>
      </c>
      <c r="BF466" s="211">
        <f>IF(N466="snížená",J466,0)</f>
        <v>0</v>
      </c>
      <c r="BG466" s="211">
        <f>IF(N466="zákl. přenesená",J466,0)</f>
        <v>0</v>
      </c>
      <c r="BH466" s="211">
        <f>IF(N466="sníž. přenesená",J466,0)</f>
        <v>0</v>
      </c>
      <c r="BI466" s="211">
        <f>IF(N466="nulová",J466,0)</f>
        <v>0</v>
      </c>
      <c r="BJ466" s="20" t="s">
        <v>80</v>
      </c>
      <c r="BK466" s="211">
        <f>ROUND(I466*H466,2)</f>
        <v>0</v>
      </c>
      <c r="BL466" s="20" t="s">
        <v>285</v>
      </c>
      <c r="BM466" s="210" t="s">
        <v>1615</v>
      </c>
    </row>
    <row r="467" s="2" customFormat="1">
      <c r="A467" s="41"/>
      <c r="B467" s="42"/>
      <c r="C467" s="43"/>
      <c r="D467" s="225" t="s">
        <v>202</v>
      </c>
      <c r="E467" s="43"/>
      <c r="F467" s="226" t="s">
        <v>1158</v>
      </c>
      <c r="G467" s="43"/>
      <c r="H467" s="43"/>
      <c r="I467" s="227"/>
      <c r="J467" s="43"/>
      <c r="K467" s="43"/>
      <c r="L467" s="47"/>
      <c r="M467" s="228"/>
      <c r="N467" s="229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202</v>
      </c>
      <c r="AU467" s="20" t="s">
        <v>82</v>
      </c>
    </row>
    <row r="468" s="2" customFormat="1" ht="16.5" customHeight="1">
      <c r="A468" s="41"/>
      <c r="B468" s="42"/>
      <c r="C468" s="199" t="s">
        <v>1461</v>
      </c>
      <c r="D468" s="199" t="s">
        <v>131</v>
      </c>
      <c r="E468" s="200" t="s">
        <v>1159</v>
      </c>
      <c r="F468" s="201" t="s">
        <v>1160</v>
      </c>
      <c r="G468" s="202" t="s">
        <v>199</v>
      </c>
      <c r="H468" s="203">
        <v>3</v>
      </c>
      <c r="I468" s="204"/>
      <c r="J468" s="205">
        <f>ROUND(I468*H468,2)</f>
        <v>0</v>
      </c>
      <c r="K468" s="201" t="s">
        <v>200</v>
      </c>
      <c r="L468" s="47"/>
      <c r="M468" s="206" t="s">
        <v>19</v>
      </c>
      <c r="N468" s="207" t="s">
        <v>43</v>
      </c>
      <c r="O468" s="87"/>
      <c r="P468" s="208">
        <f>O468*H468</f>
        <v>0</v>
      </c>
      <c r="Q468" s="208">
        <v>0.00011</v>
      </c>
      <c r="R468" s="208">
        <f>Q468*H468</f>
        <v>0.00033</v>
      </c>
      <c r="S468" s="208">
        <v>0</v>
      </c>
      <c r="T468" s="209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10" t="s">
        <v>285</v>
      </c>
      <c r="AT468" s="210" t="s">
        <v>131</v>
      </c>
      <c r="AU468" s="210" t="s">
        <v>82</v>
      </c>
      <c r="AY468" s="20" t="s">
        <v>130</v>
      </c>
      <c r="BE468" s="211">
        <f>IF(N468="základní",J468,0)</f>
        <v>0</v>
      </c>
      <c r="BF468" s="211">
        <f>IF(N468="snížená",J468,0)</f>
        <v>0</v>
      </c>
      <c r="BG468" s="211">
        <f>IF(N468="zákl. přenesená",J468,0)</f>
        <v>0</v>
      </c>
      <c r="BH468" s="211">
        <f>IF(N468="sníž. přenesená",J468,0)</f>
        <v>0</v>
      </c>
      <c r="BI468" s="211">
        <f>IF(N468="nulová",J468,0)</f>
        <v>0</v>
      </c>
      <c r="BJ468" s="20" t="s">
        <v>80</v>
      </c>
      <c r="BK468" s="211">
        <f>ROUND(I468*H468,2)</f>
        <v>0</v>
      </c>
      <c r="BL468" s="20" t="s">
        <v>285</v>
      </c>
      <c r="BM468" s="210" t="s">
        <v>1616</v>
      </c>
    </row>
    <row r="469" s="2" customFormat="1">
      <c r="A469" s="41"/>
      <c r="B469" s="42"/>
      <c r="C469" s="43"/>
      <c r="D469" s="225" t="s">
        <v>202</v>
      </c>
      <c r="E469" s="43"/>
      <c r="F469" s="226" t="s">
        <v>1162</v>
      </c>
      <c r="G469" s="43"/>
      <c r="H469" s="43"/>
      <c r="I469" s="227"/>
      <c r="J469" s="43"/>
      <c r="K469" s="43"/>
      <c r="L469" s="47"/>
      <c r="M469" s="228"/>
      <c r="N469" s="229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202</v>
      </c>
      <c r="AU469" s="20" t="s">
        <v>82</v>
      </c>
    </row>
    <row r="470" s="2" customFormat="1" ht="16.5" customHeight="1">
      <c r="A470" s="41"/>
      <c r="B470" s="42"/>
      <c r="C470" s="199" t="s">
        <v>1617</v>
      </c>
      <c r="D470" s="199" t="s">
        <v>131</v>
      </c>
      <c r="E470" s="200" t="s">
        <v>1163</v>
      </c>
      <c r="F470" s="201" t="s">
        <v>1164</v>
      </c>
      <c r="G470" s="202" t="s">
        <v>199</v>
      </c>
      <c r="H470" s="203">
        <v>3</v>
      </c>
      <c r="I470" s="204"/>
      <c r="J470" s="205">
        <f>ROUND(I470*H470,2)</f>
        <v>0</v>
      </c>
      <c r="K470" s="201" t="s">
        <v>200</v>
      </c>
      <c r="L470" s="47"/>
      <c r="M470" s="206" t="s">
        <v>19</v>
      </c>
      <c r="N470" s="207" t="s">
        <v>43</v>
      </c>
      <c r="O470" s="87"/>
      <c r="P470" s="208">
        <f>O470*H470</f>
        <v>0</v>
      </c>
      <c r="Q470" s="208">
        <v>0.00013999999999999999</v>
      </c>
      <c r="R470" s="208">
        <f>Q470*H470</f>
        <v>0.00041999999999999996</v>
      </c>
      <c r="S470" s="208">
        <v>0</v>
      </c>
      <c r="T470" s="209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0" t="s">
        <v>285</v>
      </c>
      <c r="AT470" s="210" t="s">
        <v>131</v>
      </c>
      <c r="AU470" s="210" t="s">
        <v>82</v>
      </c>
      <c r="AY470" s="20" t="s">
        <v>130</v>
      </c>
      <c r="BE470" s="211">
        <f>IF(N470="základní",J470,0)</f>
        <v>0</v>
      </c>
      <c r="BF470" s="211">
        <f>IF(N470="snížená",J470,0)</f>
        <v>0</v>
      </c>
      <c r="BG470" s="211">
        <f>IF(N470="zákl. přenesená",J470,0)</f>
        <v>0</v>
      </c>
      <c r="BH470" s="211">
        <f>IF(N470="sníž. přenesená",J470,0)</f>
        <v>0</v>
      </c>
      <c r="BI470" s="211">
        <f>IF(N470="nulová",J470,0)</f>
        <v>0</v>
      </c>
      <c r="BJ470" s="20" t="s">
        <v>80</v>
      </c>
      <c r="BK470" s="211">
        <f>ROUND(I470*H470,2)</f>
        <v>0</v>
      </c>
      <c r="BL470" s="20" t="s">
        <v>285</v>
      </c>
      <c r="BM470" s="210" t="s">
        <v>1618</v>
      </c>
    </row>
    <row r="471" s="2" customFormat="1">
      <c r="A471" s="41"/>
      <c r="B471" s="42"/>
      <c r="C471" s="43"/>
      <c r="D471" s="225" t="s">
        <v>202</v>
      </c>
      <c r="E471" s="43"/>
      <c r="F471" s="226" t="s">
        <v>1166</v>
      </c>
      <c r="G471" s="43"/>
      <c r="H471" s="43"/>
      <c r="I471" s="227"/>
      <c r="J471" s="43"/>
      <c r="K471" s="43"/>
      <c r="L471" s="47"/>
      <c r="M471" s="228"/>
      <c r="N471" s="229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202</v>
      </c>
      <c r="AU471" s="20" t="s">
        <v>82</v>
      </c>
    </row>
    <row r="472" s="2" customFormat="1" ht="16.5" customHeight="1">
      <c r="A472" s="41"/>
      <c r="B472" s="42"/>
      <c r="C472" s="199" t="s">
        <v>1619</v>
      </c>
      <c r="D472" s="199" t="s">
        <v>131</v>
      </c>
      <c r="E472" s="200" t="s">
        <v>1167</v>
      </c>
      <c r="F472" s="201" t="s">
        <v>1168</v>
      </c>
      <c r="G472" s="202" t="s">
        <v>199</v>
      </c>
      <c r="H472" s="203">
        <v>3</v>
      </c>
      <c r="I472" s="204"/>
      <c r="J472" s="205">
        <f>ROUND(I472*H472,2)</f>
        <v>0</v>
      </c>
      <c r="K472" s="201" t="s">
        <v>200</v>
      </c>
      <c r="L472" s="47"/>
      <c r="M472" s="206" t="s">
        <v>19</v>
      </c>
      <c r="N472" s="207" t="s">
        <v>43</v>
      </c>
      <c r="O472" s="87"/>
      <c r="P472" s="208">
        <f>O472*H472</f>
        <v>0</v>
      </c>
      <c r="Q472" s="208">
        <v>0.00012</v>
      </c>
      <c r="R472" s="208">
        <f>Q472*H472</f>
        <v>0.00036000000000000002</v>
      </c>
      <c r="S472" s="208">
        <v>0</v>
      </c>
      <c r="T472" s="209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10" t="s">
        <v>285</v>
      </c>
      <c r="AT472" s="210" t="s">
        <v>131</v>
      </c>
      <c r="AU472" s="210" t="s">
        <v>82</v>
      </c>
      <c r="AY472" s="20" t="s">
        <v>130</v>
      </c>
      <c r="BE472" s="211">
        <f>IF(N472="základní",J472,0)</f>
        <v>0</v>
      </c>
      <c r="BF472" s="211">
        <f>IF(N472="snížená",J472,0)</f>
        <v>0</v>
      </c>
      <c r="BG472" s="211">
        <f>IF(N472="zákl. přenesená",J472,0)</f>
        <v>0</v>
      </c>
      <c r="BH472" s="211">
        <f>IF(N472="sníž. přenesená",J472,0)</f>
        <v>0</v>
      </c>
      <c r="BI472" s="211">
        <f>IF(N472="nulová",J472,0)</f>
        <v>0</v>
      </c>
      <c r="BJ472" s="20" t="s">
        <v>80</v>
      </c>
      <c r="BK472" s="211">
        <f>ROUND(I472*H472,2)</f>
        <v>0</v>
      </c>
      <c r="BL472" s="20" t="s">
        <v>285</v>
      </c>
      <c r="BM472" s="210" t="s">
        <v>1620</v>
      </c>
    </row>
    <row r="473" s="2" customFormat="1">
      <c r="A473" s="41"/>
      <c r="B473" s="42"/>
      <c r="C473" s="43"/>
      <c r="D473" s="225" t="s">
        <v>202</v>
      </c>
      <c r="E473" s="43"/>
      <c r="F473" s="226" t="s">
        <v>1170</v>
      </c>
      <c r="G473" s="43"/>
      <c r="H473" s="43"/>
      <c r="I473" s="227"/>
      <c r="J473" s="43"/>
      <c r="K473" s="43"/>
      <c r="L473" s="47"/>
      <c r="M473" s="228"/>
      <c r="N473" s="229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202</v>
      </c>
      <c r="AU473" s="20" t="s">
        <v>82</v>
      </c>
    </row>
    <row r="474" s="2" customFormat="1" ht="16.5" customHeight="1">
      <c r="A474" s="41"/>
      <c r="B474" s="42"/>
      <c r="C474" s="199" t="s">
        <v>1621</v>
      </c>
      <c r="D474" s="199" t="s">
        <v>131</v>
      </c>
      <c r="E474" s="200" t="s">
        <v>1172</v>
      </c>
      <c r="F474" s="201" t="s">
        <v>1173</v>
      </c>
      <c r="G474" s="202" t="s">
        <v>199</v>
      </c>
      <c r="H474" s="203">
        <v>3</v>
      </c>
      <c r="I474" s="204"/>
      <c r="J474" s="205">
        <f>ROUND(I474*H474,2)</f>
        <v>0</v>
      </c>
      <c r="K474" s="201" t="s">
        <v>200</v>
      </c>
      <c r="L474" s="47"/>
      <c r="M474" s="206" t="s">
        <v>19</v>
      </c>
      <c r="N474" s="207" t="s">
        <v>43</v>
      </c>
      <c r="O474" s="87"/>
      <c r="P474" s="208">
        <f>O474*H474</f>
        <v>0</v>
      </c>
      <c r="Q474" s="208">
        <v>0.00012</v>
      </c>
      <c r="R474" s="208">
        <f>Q474*H474</f>
        <v>0.00036000000000000002</v>
      </c>
      <c r="S474" s="208">
        <v>0</v>
      </c>
      <c r="T474" s="209">
        <f>S474*H474</f>
        <v>0</v>
      </c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R474" s="210" t="s">
        <v>285</v>
      </c>
      <c r="AT474" s="210" t="s">
        <v>131</v>
      </c>
      <c r="AU474" s="210" t="s">
        <v>82</v>
      </c>
      <c r="AY474" s="20" t="s">
        <v>130</v>
      </c>
      <c r="BE474" s="211">
        <f>IF(N474="základní",J474,0)</f>
        <v>0</v>
      </c>
      <c r="BF474" s="211">
        <f>IF(N474="snížená",J474,0)</f>
        <v>0</v>
      </c>
      <c r="BG474" s="211">
        <f>IF(N474="zákl. přenesená",J474,0)</f>
        <v>0</v>
      </c>
      <c r="BH474" s="211">
        <f>IF(N474="sníž. přenesená",J474,0)</f>
        <v>0</v>
      </c>
      <c r="BI474" s="211">
        <f>IF(N474="nulová",J474,0)</f>
        <v>0</v>
      </c>
      <c r="BJ474" s="20" t="s">
        <v>80</v>
      </c>
      <c r="BK474" s="211">
        <f>ROUND(I474*H474,2)</f>
        <v>0</v>
      </c>
      <c r="BL474" s="20" t="s">
        <v>285</v>
      </c>
      <c r="BM474" s="210" t="s">
        <v>1622</v>
      </c>
    </row>
    <row r="475" s="2" customFormat="1">
      <c r="A475" s="41"/>
      <c r="B475" s="42"/>
      <c r="C475" s="43"/>
      <c r="D475" s="225" t="s">
        <v>202</v>
      </c>
      <c r="E475" s="43"/>
      <c r="F475" s="226" t="s">
        <v>1175</v>
      </c>
      <c r="G475" s="43"/>
      <c r="H475" s="43"/>
      <c r="I475" s="227"/>
      <c r="J475" s="43"/>
      <c r="K475" s="43"/>
      <c r="L475" s="47"/>
      <c r="M475" s="285"/>
      <c r="N475" s="286"/>
      <c r="O475" s="214"/>
      <c r="P475" s="214"/>
      <c r="Q475" s="214"/>
      <c r="R475" s="214"/>
      <c r="S475" s="214"/>
      <c r="T475" s="287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202</v>
      </c>
      <c r="AU475" s="20" t="s">
        <v>82</v>
      </c>
    </row>
    <row r="476" s="2" customFormat="1" ht="6.96" customHeight="1">
      <c r="A476" s="41"/>
      <c r="B476" s="62"/>
      <c r="C476" s="63"/>
      <c r="D476" s="63"/>
      <c r="E476" s="63"/>
      <c r="F476" s="63"/>
      <c r="G476" s="63"/>
      <c r="H476" s="63"/>
      <c r="I476" s="63"/>
      <c r="J476" s="63"/>
      <c r="K476" s="63"/>
      <c r="L476" s="47"/>
      <c r="M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</sheetData>
  <sheetProtection sheet="1" autoFilter="0" formatColumns="0" formatRows="0" objects="1" scenarios="1" spinCount="100000" saltValue="KZs/EpZvUot/xu0E5BPTbbyf6mfcipiaHOoqo5dnsUZOLE5U5cnFoLrCpmlr/laSTot+5PiId3URgSVOKHHdLQ==" hashValue="wTIG8vfKXk9LZtIv0T9SIu9ruTGqzC2rdIKR4cqrP8hvo6jIHD2PtP9eG/dzE0kbG+KlJH0u+Xfh5fyCTrNlKQ==" algorithmName="SHA-512" password="DAF8"/>
  <autoFilter ref="C94:K475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100" r:id="rId1" display="https://podminky.urs.cz/item/CS_URS_2024_01/622151011"/>
    <hyperlink ref="F102" r:id="rId2" display="https://podminky.urs.cz/item/CS_URS_2024_01/622211021"/>
    <hyperlink ref="F115" r:id="rId3" display="https://podminky.urs.cz/item/CS_URS_2024_01/622521012"/>
    <hyperlink ref="F123" r:id="rId4" display="https://podminky.urs.cz/item/CS_URS_2024_01/941111111"/>
    <hyperlink ref="F127" r:id="rId5" display="https://podminky.urs.cz/item/CS_URS_2024_01/941111211"/>
    <hyperlink ref="F131" r:id="rId6" display="https://podminky.urs.cz/item/CS_URS_2024_01/941111811"/>
    <hyperlink ref="F137" r:id="rId7" display="https://podminky.urs.cz/item/CS_URS_2024_01/997013153"/>
    <hyperlink ref="F139" r:id="rId8" display="https://podminky.urs.cz/item/CS_URS_2024_01/997013501"/>
    <hyperlink ref="F141" r:id="rId9" display="https://podminky.urs.cz/item/CS_URS_2024_01/997013509"/>
    <hyperlink ref="F145" r:id="rId10" display="https://podminky.urs.cz/item/CS_URS_2024_01/997013631"/>
    <hyperlink ref="F148" r:id="rId11" display="https://podminky.urs.cz/item/CS_URS_2024_01/998011009"/>
    <hyperlink ref="F152" r:id="rId12" display="https://podminky.urs.cz/item/CS_URS_2024_01/712300841"/>
    <hyperlink ref="F157" r:id="rId13" display="https://podminky.urs.cz/item/CS_URS_2024_01/712300921"/>
    <hyperlink ref="F162" r:id="rId14" display="https://podminky.urs.cz/item/CS_URS_2024_01/712311101"/>
    <hyperlink ref="F173" r:id="rId15" display="https://podminky.urs.cz/item/CS_URS_2024_01/712341559"/>
    <hyperlink ref="F188" r:id="rId16" display="https://podminky.urs.cz/item/CS_URS_2024_01/712341715"/>
    <hyperlink ref="F198" r:id="rId17" display="https://podminky.urs.cz/item/CS_URS_2024_01/712363115"/>
    <hyperlink ref="F205" r:id="rId18" display="https://podminky.urs.cz/item/CS_URS_2024_01/712363352"/>
    <hyperlink ref="F212" r:id="rId19" display="https://podminky.urs.cz/item/CS_URS_2024_01/712363353"/>
    <hyperlink ref="F218" r:id="rId20" display="https://podminky.urs.cz/item/CS_URS_2024_01/712363384"/>
    <hyperlink ref="F224" r:id="rId21" display="https://podminky.urs.cz/item/CS_URS_2024_01/712363404"/>
    <hyperlink ref="F229" r:id="rId22" display="https://podminky.urs.cz/item/CS_URS_2024_01/712363405"/>
    <hyperlink ref="F235" r:id="rId23" display="https://podminky.urs.cz/item/CS_URS_2024_01/712363406"/>
    <hyperlink ref="F246" r:id="rId24" display="https://podminky.urs.cz/item/CS_URS_2024_01/712391172"/>
    <hyperlink ref="F257" r:id="rId25" display="https://podminky.urs.cz/item/CS_URS_2024_01/712741559"/>
    <hyperlink ref="F263" r:id="rId26" display="https://podminky.urs.cz/item/CS_URS_2024_01/712742559"/>
    <hyperlink ref="F276" r:id="rId27" display="https://podminky.urs.cz/item/CS_URS_2024_01/712811101"/>
    <hyperlink ref="F283" r:id="rId28" display="https://podminky.urs.cz/item/CS_URS_2024_01/712831101"/>
    <hyperlink ref="F290" r:id="rId29" display="https://podminky.urs.cz/item/CS_URS_2024_01/712841559"/>
    <hyperlink ref="F297" r:id="rId30" display="https://podminky.urs.cz/item/CS_URS_2024_01/712861702"/>
    <hyperlink ref="F308" r:id="rId31" display="https://podminky.urs.cz/item/CS_URS_2024_01/998712212"/>
    <hyperlink ref="F311" r:id="rId32" display="https://podminky.urs.cz/item/CS_URS_2024_01/713131241"/>
    <hyperlink ref="F326" r:id="rId33" display="https://podminky.urs.cz/item/CS_URS_2024_01/713141135"/>
    <hyperlink ref="F332" r:id="rId34" display="https://podminky.urs.cz/item/CS_URS_2024_01/713141151"/>
    <hyperlink ref="F341" r:id="rId35" display="https://podminky.urs.cz/item/CS_URS_2024_01/713141223"/>
    <hyperlink ref="F343" r:id="rId36" display="https://podminky.urs.cz/item/CS_URS_2024_01/713141335"/>
    <hyperlink ref="F356" r:id="rId37" display="https://podminky.urs.cz/item/CS_URS_2024_01/713141351"/>
    <hyperlink ref="F362" r:id="rId38" display="https://podminky.urs.cz/item/CS_URS_2024_01/713141371"/>
    <hyperlink ref="F376" r:id="rId39" display="https://podminky.urs.cz/item/CS_URS_2024_01/713141411"/>
    <hyperlink ref="F381" r:id="rId40" display="https://podminky.urs.cz/item/CS_URS_2024_01/998713202"/>
    <hyperlink ref="F384" r:id="rId41" display="https://podminky.urs.cz/item/CS_URS_2024_01/721210822"/>
    <hyperlink ref="F389" r:id="rId42" display="https://podminky.urs.cz/item/CS_URS_2024_01/721239114"/>
    <hyperlink ref="F408" r:id="rId43" display="https://podminky.urs.cz/item/CS_URS_2024_01/998721212"/>
    <hyperlink ref="F412" r:id="rId44" display="https://podminky.urs.cz/item/CS_URS_2024_01/741420011"/>
    <hyperlink ref="F422" r:id="rId45" display="https://podminky.urs.cz/item/CS_URS_2024_01/741421823"/>
    <hyperlink ref="F427" r:id="rId46" display="https://podminky.urs.cz/item/CS_URS_2024_01/998741212"/>
    <hyperlink ref="F430" r:id="rId47" display="https://podminky.urs.cz/item/CS_URS_2024_01/762341670"/>
    <hyperlink ref="F441" r:id="rId48" display="https://podminky.urs.cz/item/CS_URS_2024_01/762395000"/>
    <hyperlink ref="F445" r:id="rId49" display="https://podminky.urs.cz/item/CS_URS_2024_01/998762212"/>
    <hyperlink ref="F448" r:id="rId50" display="https://podminky.urs.cz/item/CS_URS_2024_01/764002841"/>
    <hyperlink ref="F452" r:id="rId51" display="https://podminky.urs.cz/item/CS_URS_2024_01/764002871"/>
    <hyperlink ref="F456" r:id="rId52" display="https://podminky.urs.cz/item/CS_URS_2024_01/764212403"/>
    <hyperlink ref="F460" r:id="rId53" display="https://podminky.urs.cz/item/CS_URS_2024_01/998764212"/>
    <hyperlink ref="F463" r:id="rId54" display="https://podminky.urs.cz/item/CS_URS_2024_01/783301303"/>
    <hyperlink ref="F467" r:id="rId55" display="https://podminky.urs.cz/item/CS_URS_2024_01/783301311"/>
    <hyperlink ref="F469" r:id="rId56" display="https://podminky.urs.cz/item/CS_URS_2024_01/783306807"/>
    <hyperlink ref="F471" r:id="rId57" display="https://podminky.urs.cz/item/CS_URS_2024_01/783314101"/>
    <hyperlink ref="F473" r:id="rId58" display="https://podminky.urs.cz/item/CS_URS_2024_01/783315101"/>
    <hyperlink ref="F475" r:id="rId59" display="https://podminky.urs.cz/item/CS_URS_2024_01/78331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VOTAVOVA-NB\Votavová</dc:creator>
  <cp:lastModifiedBy>VOTAVOVA-NB\Votavová</cp:lastModifiedBy>
  <dcterms:created xsi:type="dcterms:W3CDTF">2024-01-31T07:00:38Z</dcterms:created>
  <dcterms:modified xsi:type="dcterms:W3CDTF">2024-01-31T07:00:51Z</dcterms:modified>
</cp:coreProperties>
</file>