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išek Bažant\Desktop\kros - excel\"/>
    </mc:Choice>
  </mc:AlternateContent>
  <bookViews>
    <workbookView xWindow="0" yWindow="0" windowWidth="0" windowHeight="0"/>
  </bookViews>
  <sheets>
    <sheet name="Rekapitulace stavby" sheetId="1" r:id="rId1"/>
    <sheet name="001 - Objekt B" sheetId="2" r:id="rId2"/>
    <sheet name="002 - Objekt C" sheetId="3" r:id="rId3"/>
    <sheet name="003 - Objekt D" sheetId="4" r:id="rId4"/>
    <sheet name="004 - Objekt E" sheetId="5" r:id="rId5"/>
    <sheet name="005 - Objekt F" sheetId="6" r:id="rId6"/>
    <sheet name="006 - Objekt G" sheetId="7" r:id="rId7"/>
    <sheet name="007 - Hromosvod Bílina ob..." sheetId="8" r:id="rId8"/>
    <sheet name="999 - vedlejší a osatní n...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'001 - Objekt B'!$C$132:$K$841</definedName>
    <definedName name="_xlnm.Print_Area" localSheetId="1">'001 - Objekt B'!$C$4:$J$76,'001 - Objekt B'!$C$82:$J$112,'001 - Objekt B'!$C$118:$K$841</definedName>
    <definedName name="_xlnm.Print_Titles" localSheetId="1">'001 - Objekt B'!$132:$132</definedName>
    <definedName name="_xlnm._FilterDatabase" localSheetId="2" hidden="1">'002 - Objekt C'!$C$132:$K$793</definedName>
    <definedName name="_xlnm.Print_Area" localSheetId="2">'002 - Objekt C'!$C$4:$J$76,'002 - Objekt C'!$C$82:$J$112,'002 - Objekt C'!$C$118:$K$793</definedName>
    <definedName name="_xlnm.Print_Titles" localSheetId="2">'002 - Objekt C'!$132:$132</definedName>
    <definedName name="_xlnm._FilterDatabase" localSheetId="3" hidden="1">'003 - Objekt D'!$C$131:$K$609</definedName>
    <definedName name="_xlnm.Print_Area" localSheetId="3">'003 - Objekt D'!$C$4:$J$76,'003 - Objekt D'!$C$82:$J$111,'003 - Objekt D'!$C$117:$K$609</definedName>
    <definedName name="_xlnm.Print_Titles" localSheetId="3">'003 - Objekt D'!$131:$131</definedName>
    <definedName name="_xlnm._FilterDatabase" localSheetId="4" hidden="1">'004 - Objekt E'!$C$132:$K$801</definedName>
    <definedName name="_xlnm.Print_Area" localSheetId="4">'004 - Objekt E'!$C$4:$J$76,'004 - Objekt E'!$C$82:$J$112,'004 - Objekt E'!$C$118:$K$801</definedName>
    <definedName name="_xlnm.Print_Titles" localSheetId="4">'004 - Objekt E'!$132:$132</definedName>
    <definedName name="_xlnm._FilterDatabase" localSheetId="5" hidden="1">'005 - Objekt F'!$C$132:$K$768</definedName>
    <definedName name="_xlnm.Print_Area" localSheetId="5">'005 - Objekt F'!$C$4:$J$76,'005 - Objekt F'!$C$82:$J$112,'005 - Objekt F'!$C$118:$K$768</definedName>
    <definedName name="_xlnm.Print_Titles" localSheetId="5">'005 - Objekt F'!$132:$132</definedName>
    <definedName name="_xlnm._FilterDatabase" localSheetId="6" hidden="1">'006 - Objekt G'!$C$132:$K$680</definedName>
    <definedName name="_xlnm.Print_Area" localSheetId="6">'006 - Objekt G'!$C$4:$J$76,'006 - Objekt G'!$C$82:$J$112,'006 - Objekt G'!$C$118:$K$680</definedName>
    <definedName name="_xlnm.Print_Titles" localSheetId="6">'006 - Objekt G'!$132:$132</definedName>
    <definedName name="_xlnm._FilterDatabase" localSheetId="7" hidden="1">'007 - Hromosvod Bílina ob...'!$C$124:$K$201</definedName>
    <definedName name="_xlnm.Print_Area" localSheetId="7">'007 - Hromosvod Bílina ob...'!$C$4:$J$76,'007 - Hromosvod Bílina ob...'!$C$82:$J$104,'007 - Hromosvod Bílina ob...'!$C$110:$K$201</definedName>
    <definedName name="_xlnm.Print_Titles" localSheetId="7">'007 - Hromosvod Bílina ob...'!$124:$124</definedName>
    <definedName name="_xlnm._FilterDatabase" localSheetId="8" hidden="1">'999 - vedlejší a osatní n...'!$C$123:$K$151</definedName>
    <definedName name="_xlnm.Print_Area" localSheetId="8">'999 - vedlejší a osatní n...'!$C$4:$J$76,'999 - vedlejší a osatní n...'!$C$82:$J$103,'999 - vedlejší a osatní n...'!$C$109:$K$151</definedName>
    <definedName name="_xlnm.Print_Titles" localSheetId="8">'999 - vedlejší a osatní n...'!$123:$123</definedName>
  </definedNames>
  <calcPr/>
</workbook>
</file>

<file path=xl/calcChain.xml><?xml version="1.0" encoding="utf-8"?>
<calcChain xmlns="http://schemas.openxmlformats.org/spreadsheetml/2006/main">
  <c i="9" l="1" r="J39"/>
  <c r="J38"/>
  <c i="1" r="AY103"/>
  <c i="9" r="J37"/>
  <c i="1" r="AX103"/>
  <c i="9"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T135"/>
  <c r="R139"/>
  <c r="R135"/>
  <c r="P139"/>
  <c r="P135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118"/>
  <c r="E7"/>
  <c r="E85"/>
  <c i="8" r="J39"/>
  <c r="J38"/>
  <c i="1" r="AY102"/>
  <c i="8" r="J37"/>
  <c i="1" r="AX102"/>
  <c i="8"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7" r="J39"/>
  <c r="J38"/>
  <c i="1" r="AY101"/>
  <c i="7" r="J37"/>
  <c i="1" r="AX101"/>
  <c i="7" r="BI675"/>
  <c r="BH675"/>
  <c r="BG675"/>
  <c r="BF675"/>
  <c r="T675"/>
  <c r="R675"/>
  <c r="P675"/>
  <c r="BI673"/>
  <c r="BH673"/>
  <c r="BG673"/>
  <c r="BF673"/>
  <c r="T673"/>
  <c r="R673"/>
  <c r="P673"/>
  <c r="BI667"/>
  <c r="BH667"/>
  <c r="BG667"/>
  <c r="BF667"/>
  <c r="T667"/>
  <c r="R667"/>
  <c r="P667"/>
  <c r="BI661"/>
  <c r="BH661"/>
  <c r="BG661"/>
  <c r="BF661"/>
  <c r="T661"/>
  <c r="R661"/>
  <c r="P661"/>
  <c r="BI657"/>
  <c r="BH657"/>
  <c r="BG657"/>
  <c r="BF657"/>
  <c r="T657"/>
  <c r="R657"/>
  <c r="P657"/>
  <c r="BI651"/>
  <c r="BH651"/>
  <c r="BG651"/>
  <c r="BF651"/>
  <c r="T651"/>
  <c r="R651"/>
  <c r="P651"/>
  <c r="BI649"/>
  <c r="BH649"/>
  <c r="BG649"/>
  <c r="BF649"/>
  <c r="T649"/>
  <c r="R649"/>
  <c r="P649"/>
  <c r="BI643"/>
  <c r="BH643"/>
  <c r="BG643"/>
  <c r="BF643"/>
  <c r="T643"/>
  <c r="R643"/>
  <c r="P643"/>
  <c r="BI641"/>
  <c r="BH641"/>
  <c r="BG641"/>
  <c r="BF641"/>
  <c r="T641"/>
  <c r="R641"/>
  <c r="P641"/>
  <c r="BI638"/>
  <c r="BH638"/>
  <c r="BG638"/>
  <c r="BF638"/>
  <c r="T638"/>
  <c r="R638"/>
  <c r="P638"/>
  <c r="BI633"/>
  <c r="BH633"/>
  <c r="BG633"/>
  <c r="BF633"/>
  <c r="T633"/>
  <c r="R633"/>
  <c r="P633"/>
  <c r="BI628"/>
  <c r="BH628"/>
  <c r="BG628"/>
  <c r="BF628"/>
  <c r="T628"/>
  <c r="R628"/>
  <c r="P628"/>
  <c r="BI622"/>
  <c r="BH622"/>
  <c r="BG622"/>
  <c r="BF622"/>
  <c r="T622"/>
  <c r="R622"/>
  <c r="P622"/>
  <c r="BI617"/>
  <c r="BH617"/>
  <c r="BG617"/>
  <c r="BF617"/>
  <c r="T617"/>
  <c r="R617"/>
  <c r="P617"/>
  <c r="BI611"/>
  <c r="BH611"/>
  <c r="BG611"/>
  <c r="BF611"/>
  <c r="T611"/>
  <c r="R611"/>
  <c r="P611"/>
  <c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4"/>
  <c r="BH594"/>
  <c r="BG594"/>
  <c r="BF594"/>
  <c r="T594"/>
  <c r="R594"/>
  <c r="P594"/>
  <c r="BI590"/>
  <c r="BH590"/>
  <c r="BG590"/>
  <c r="BF590"/>
  <c r="T590"/>
  <c r="R590"/>
  <c r="P590"/>
  <c r="BI583"/>
  <c r="BH583"/>
  <c r="BG583"/>
  <c r="BF583"/>
  <c r="T583"/>
  <c r="R583"/>
  <c r="P583"/>
  <c r="BI578"/>
  <c r="BH578"/>
  <c r="BG578"/>
  <c r="BF578"/>
  <c r="T578"/>
  <c r="R578"/>
  <c r="P578"/>
  <c r="BI571"/>
  <c r="BH571"/>
  <c r="BG571"/>
  <c r="BF571"/>
  <c r="T571"/>
  <c r="R571"/>
  <c r="P571"/>
  <c r="BI562"/>
  <c r="BH562"/>
  <c r="BG562"/>
  <c r="BF562"/>
  <c r="T562"/>
  <c r="R562"/>
  <c r="P562"/>
  <c r="BI556"/>
  <c r="BH556"/>
  <c r="BG556"/>
  <c r="BF556"/>
  <c r="T556"/>
  <c r="R556"/>
  <c r="P556"/>
  <c r="BI550"/>
  <c r="BH550"/>
  <c r="BG550"/>
  <c r="BF550"/>
  <c r="T550"/>
  <c r="R550"/>
  <c r="P550"/>
  <c r="BI546"/>
  <c r="BH546"/>
  <c r="BG546"/>
  <c r="BF546"/>
  <c r="T546"/>
  <c r="R546"/>
  <c r="P546"/>
  <c r="BI540"/>
  <c r="BH540"/>
  <c r="BG540"/>
  <c r="BF540"/>
  <c r="T540"/>
  <c r="R540"/>
  <c r="P540"/>
  <c r="BI535"/>
  <c r="BH535"/>
  <c r="BG535"/>
  <c r="BF535"/>
  <c r="T535"/>
  <c r="R535"/>
  <c r="P535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4"/>
  <c r="BH514"/>
  <c r="BG514"/>
  <c r="BF514"/>
  <c r="T514"/>
  <c r="R514"/>
  <c r="P514"/>
  <c r="BI509"/>
  <c r="BH509"/>
  <c r="BG509"/>
  <c r="BF509"/>
  <c r="T509"/>
  <c r="R509"/>
  <c r="P509"/>
  <c r="BI503"/>
  <c r="BH503"/>
  <c r="BG503"/>
  <c r="BF503"/>
  <c r="T503"/>
  <c r="R503"/>
  <c r="P503"/>
  <c r="BI494"/>
  <c r="BH494"/>
  <c r="BG494"/>
  <c r="BF494"/>
  <c r="T494"/>
  <c r="R494"/>
  <c r="P494"/>
  <c r="BI484"/>
  <c r="BH484"/>
  <c r="BG484"/>
  <c r="BF484"/>
  <c r="T484"/>
  <c r="R484"/>
  <c r="P484"/>
  <c r="BI456"/>
  <c r="BH456"/>
  <c r="BG456"/>
  <c r="BF456"/>
  <c r="T456"/>
  <c r="R456"/>
  <c r="P456"/>
  <c r="BI446"/>
  <c r="BH446"/>
  <c r="BG446"/>
  <c r="BF446"/>
  <c r="T446"/>
  <c r="R446"/>
  <c r="P446"/>
  <c r="BI435"/>
  <c r="BH435"/>
  <c r="BG435"/>
  <c r="BF435"/>
  <c r="T435"/>
  <c r="R435"/>
  <c r="P435"/>
  <c r="BI423"/>
  <c r="BH423"/>
  <c r="BG423"/>
  <c r="BF423"/>
  <c r="T423"/>
  <c r="R423"/>
  <c r="P423"/>
  <c r="BI411"/>
  <c r="BH411"/>
  <c r="BG411"/>
  <c r="BF411"/>
  <c r="T411"/>
  <c r="R411"/>
  <c r="P411"/>
  <c r="BI381"/>
  <c r="BH381"/>
  <c r="BG381"/>
  <c r="BF381"/>
  <c r="T381"/>
  <c r="R381"/>
  <c r="P381"/>
  <c r="BI351"/>
  <c r="BH351"/>
  <c r="BG351"/>
  <c r="BF351"/>
  <c r="T351"/>
  <c r="R351"/>
  <c r="P351"/>
  <c r="BI345"/>
  <c r="BH345"/>
  <c r="BG345"/>
  <c r="BF345"/>
  <c r="T345"/>
  <c r="R345"/>
  <c r="P345"/>
  <c r="BI336"/>
  <c r="BH336"/>
  <c r="BG336"/>
  <c r="BF336"/>
  <c r="T336"/>
  <c r="R336"/>
  <c r="P336"/>
  <c r="BI326"/>
  <c r="BH326"/>
  <c r="BG326"/>
  <c r="BF326"/>
  <c r="T326"/>
  <c r="R326"/>
  <c r="P326"/>
  <c r="BI298"/>
  <c r="BH298"/>
  <c r="BG298"/>
  <c r="BF298"/>
  <c r="T298"/>
  <c r="R298"/>
  <c r="P298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78"/>
  <c r="BH278"/>
  <c r="BG278"/>
  <c r="BF278"/>
  <c r="T278"/>
  <c r="R278"/>
  <c r="P278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1"/>
  <c r="BH161"/>
  <c r="BG161"/>
  <c r="BF161"/>
  <c r="T161"/>
  <c r="R161"/>
  <c r="P161"/>
  <c r="BI154"/>
  <c r="BH154"/>
  <c r="BG154"/>
  <c r="BF154"/>
  <c r="T154"/>
  <c r="T153"/>
  <c r="R154"/>
  <c r="R153"/>
  <c r="P154"/>
  <c r="P153"/>
  <c r="BI147"/>
  <c r="BH147"/>
  <c r="BG147"/>
  <c r="BF147"/>
  <c r="T147"/>
  <c r="T146"/>
  <c r="R147"/>
  <c r="R146"/>
  <c r="P147"/>
  <c r="P146"/>
  <c r="BI140"/>
  <c r="BH140"/>
  <c r="BG140"/>
  <c r="BF140"/>
  <c r="T140"/>
  <c r="T135"/>
  <c r="R140"/>
  <c r="R135"/>
  <c r="P140"/>
  <c r="P135"/>
  <c r="BI136"/>
  <c r="BH136"/>
  <c r="BG136"/>
  <c r="BF136"/>
  <c r="T136"/>
  <c r="R136"/>
  <c r="P136"/>
  <c r="F127"/>
  <c r="E125"/>
  <c r="F91"/>
  <c r="E89"/>
  <c r="J26"/>
  <c r="E26"/>
  <c r="J94"/>
  <c r="J25"/>
  <c r="J23"/>
  <c r="E23"/>
  <c r="J129"/>
  <c r="J22"/>
  <c r="J20"/>
  <c r="E20"/>
  <c r="F130"/>
  <c r="J19"/>
  <c r="J17"/>
  <c r="E17"/>
  <c r="F93"/>
  <c r="J16"/>
  <c r="J14"/>
  <c r="J91"/>
  <c r="E7"/>
  <c r="E85"/>
  <c i="6" r="J39"/>
  <c r="J38"/>
  <c i="1" r="AY100"/>
  <c i="6" r="J37"/>
  <c i="1" r="AX100"/>
  <c i="6" r="BI763"/>
  <c r="BH763"/>
  <c r="BG763"/>
  <c r="BF763"/>
  <c r="T763"/>
  <c r="R763"/>
  <c r="P763"/>
  <c r="BI761"/>
  <c r="BH761"/>
  <c r="BG761"/>
  <c r="BF761"/>
  <c r="T761"/>
  <c r="R761"/>
  <c r="P761"/>
  <c r="BI755"/>
  <c r="BH755"/>
  <c r="BG755"/>
  <c r="BF755"/>
  <c r="T755"/>
  <c r="R755"/>
  <c r="P755"/>
  <c r="BI749"/>
  <c r="BH749"/>
  <c r="BG749"/>
  <c r="BF749"/>
  <c r="T749"/>
  <c r="R749"/>
  <c r="P749"/>
  <c r="BI745"/>
  <c r="BH745"/>
  <c r="BG745"/>
  <c r="BF745"/>
  <c r="T745"/>
  <c r="R745"/>
  <c r="P745"/>
  <c r="BI740"/>
  <c r="BH740"/>
  <c r="BG740"/>
  <c r="BF740"/>
  <c r="T740"/>
  <c r="R740"/>
  <c r="P740"/>
  <c r="BI734"/>
  <c r="BH734"/>
  <c r="BG734"/>
  <c r="BF734"/>
  <c r="T734"/>
  <c r="R734"/>
  <c r="P734"/>
  <c r="BI730"/>
  <c r="BH730"/>
  <c r="BG730"/>
  <c r="BF730"/>
  <c r="T730"/>
  <c r="R730"/>
  <c r="P730"/>
  <c r="BI724"/>
  <c r="BH724"/>
  <c r="BG724"/>
  <c r="BF724"/>
  <c r="T724"/>
  <c r="R724"/>
  <c r="P724"/>
  <c r="BI722"/>
  <c r="BH722"/>
  <c r="BG722"/>
  <c r="BF722"/>
  <c r="T722"/>
  <c r="R722"/>
  <c r="P722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4"/>
  <c r="BH704"/>
  <c r="BG704"/>
  <c r="BF704"/>
  <c r="T704"/>
  <c r="R704"/>
  <c r="P704"/>
  <c r="BI699"/>
  <c r="BH699"/>
  <c r="BG699"/>
  <c r="BF699"/>
  <c r="T699"/>
  <c r="R699"/>
  <c r="P699"/>
  <c r="BI693"/>
  <c r="BH693"/>
  <c r="BG693"/>
  <c r="BF693"/>
  <c r="T693"/>
  <c r="R693"/>
  <c r="P693"/>
  <c r="BI688"/>
  <c r="BH688"/>
  <c r="BG688"/>
  <c r="BF688"/>
  <c r="T688"/>
  <c r="R688"/>
  <c r="P688"/>
  <c r="BI682"/>
  <c r="BH682"/>
  <c r="BG682"/>
  <c r="BF682"/>
  <c r="T682"/>
  <c r="R682"/>
  <c r="P682"/>
  <c r="BI679"/>
  <c r="BH679"/>
  <c r="BG679"/>
  <c r="BF679"/>
  <c r="T679"/>
  <c r="R679"/>
  <c r="P679"/>
  <c r="BI674"/>
  <c r="BH674"/>
  <c r="BG674"/>
  <c r="BF674"/>
  <c r="T674"/>
  <c r="R674"/>
  <c r="P674"/>
  <c r="BI671"/>
  <c r="BH671"/>
  <c r="BG671"/>
  <c r="BF671"/>
  <c r="T671"/>
  <c r="R671"/>
  <c r="P671"/>
  <c r="BI665"/>
  <c r="BH665"/>
  <c r="BG665"/>
  <c r="BF665"/>
  <c r="T665"/>
  <c r="R665"/>
  <c r="P665"/>
  <c r="BI659"/>
  <c r="BH659"/>
  <c r="BG659"/>
  <c r="BF659"/>
  <c r="T659"/>
  <c r="R659"/>
  <c r="P659"/>
  <c r="BI653"/>
  <c r="BH653"/>
  <c r="BG653"/>
  <c r="BF653"/>
  <c r="T653"/>
  <c r="R653"/>
  <c r="P653"/>
  <c r="BI649"/>
  <c r="BH649"/>
  <c r="BG649"/>
  <c r="BF649"/>
  <c r="T649"/>
  <c r="R649"/>
  <c r="P649"/>
  <c r="BI642"/>
  <c r="BH642"/>
  <c r="BG642"/>
  <c r="BF642"/>
  <c r="T642"/>
  <c r="R642"/>
  <c r="P642"/>
  <c r="BI637"/>
  <c r="BH637"/>
  <c r="BG637"/>
  <c r="BF637"/>
  <c r="T637"/>
  <c r="R637"/>
  <c r="P637"/>
  <c r="BI630"/>
  <c r="BH630"/>
  <c r="BG630"/>
  <c r="BF630"/>
  <c r="T630"/>
  <c r="R630"/>
  <c r="P630"/>
  <c r="BI621"/>
  <c r="BH621"/>
  <c r="BG621"/>
  <c r="BF621"/>
  <c r="T621"/>
  <c r="R621"/>
  <c r="P621"/>
  <c r="BI615"/>
  <c r="BH615"/>
  <c r="BG615"/>
  <c r="BF615"/>
  <c r="T615"/>
  <c r="R615"/>
  <c r="P615"/>
  <c r="BI609"/>
  <c r="BH609"/>
  <c r="BG609"/>
  <c r="BF609"/>
  <c r="T609"/>
  <c r="R609"/>
  <c r="P609"/>
  <c r="BI605"/>
  <c r="BH605"/>
  <c r="BG605"/>
  <c r="BF605"/>
  <c r="T605"/>
  <c r="R605"/>
  <c r="P605"/>
  <c r="BI599"/>
  <c r="BH599"/>
  <c r="BG599"/>
  <c r="BF599"/>
  <c r="T599"/>
  <c r="R599"/>
  <c r="P599"/>
  <c r="BI594"/>
  <c r="BH594"/>
  <c r="BG594"/>
  <c r="BF594"/>
  <c r="T594"/>
  <c r="R594"/>
  <c r="P594"/>
  <c r="BI589"/>
  <c r="BH589"/>
  <c r="BG589"/>
  <c r="BF589"/>
  <c r="T589"/>
  <c r="R589"/>
  <c r="P589"/>
  <c r="BI584"/>
  <c r="BH584"/>
  <c r="BG584"/>
  <c r="BF584"/>
  <c r="T584"/>
  <c r="R584"/>
  <c r="P584"/>
  <c r="BI579"/>
  <c r="BH579"/>
  <c r="BG579"/>
  <c r="BF579"/>
  <c r="T579"/>
  <c r="R579"/>
  <c r="P579"/>
  <c r="BI576"/>
  <c r="BH576"/>
  <c r="BG576"/>
  <c r="BF576"/>
  <c r="T576"/>
  <c r="R576"/>
  <c r="P576"/>
  <c r="BI565"/>
  <c r="BH565"/>
  <c r="BG565"/>
  <c r="BF565"/>
  <c r="T565"/>
  <c r="R565"/>
  <c r="P565"/>
  <c r="BI554"/>
  <c r="BH554"/>
  <c r="BG554"/>
  <c r="BF554"/>
  <c r="T554"/>
  <c r="R554"/>
  <c r="P554"/>
  <c r="BI548"/>
  <c r="BH548"/>
  <c r="BG548"/>
  <c r="BF548"/>
  <c r="T548"/>
  <c r="R548"/>
  <c r="P548"/>
  <c r="BI543"/>
  <c r="BH543"/>
  <c r="BG543"/>
  <c r="BF543"/>
  <c r="T543"/>
  <c r="R543"/>
  <c r="P543"/>
  <c r="BI537"/>
  <c r="BH537"/>
  <c r="BG537"/>
  <c r="BF537"/>
  <c r="T537"/>
  <c r="R537"/>
  <c r="P537"/>
  <c r="BI523"/>
  <c r="BH523"/>
  <c r="BG523"/>
  <c r="BF523"/>
  <c r="T523"/>
  <c r="R523"/>
  <c r="P523"/>
  <c r="BI507"/>
  <c r="BH507"/>
  <c r="BG507"/>
  <c r="BF507"/>
  <c r="T507"/>
  <c r="R507"/>
  <c r="P507"/>
  <c r="BI480"/>
  <c r="BH480"/>
  <c r="BG480"/>
  <c r="BF480"/>
  <c r="T480"/>
  <c r="R480"/>
  <c r="P480"/>
  <c r="BI464"/>
  <c r="BH464"/>
  <c r="BG464"/>
  <c r="BF464"/>
  <c r="T464"/>
  <c r="R464"/>
  <c r="P464"/>
  <c r="BI448"/>
  <c r="BH448"/>
  <c r="BG448"/>
  <c r="BF448"/>
  <c r="T448"/>
  <c r="R448"/>
  <c r="P448"/>
  <c r="BI430"/>
  <c r="BH430"/>
  <c r="BG430"/>
  <c r="BF430"/>
  <c r="T430"/>
  <c r="R430"/>
  <c r="P430"/>
  <c r="BI412"/>
  <c r="BH412"/>
  <c r="BG412"/>
  <c r="BF412"/>
  <c r="T412"/>
  <c r="R412"/>
  <c r="P412"/>
  <c r="BI383"/>
  <c r="BH383"/>
  <c r="BG383"/>
  <c r="BF383"/>
  <c r="T383"/>
  <c r="R383"/>
  <c r="P383"/>
  <c r="BI354"/>
  <c r="BH354"/>
  <c r="BG354"/>
  <c r="BF354"/>
  <c r="T354"/>
  <c r="R354"/>
  <c r="P354"/>
  <c r="BI340"/>
  <c r="BH340"/>
  <c r="BG340"/>
  <c r="BF340"/>
  <c r="T340"/>
  <c r="R340"/>
  <c r="P340"/>
  <c r="BI324"/>
  <c r="BH324"/>
  <c r="BG324"/>
  <c r="BF324"/>
  <c r="T324"/>
  <c r="R324"/>
  <c r="P324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T266"/>
  <c r="R267"/>
  <c r="R266"/>
  <c r="P267"/>
  <c r="P266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4"/>
  <c r="BH154"/>
  <c r="BG154"/>
  <c r="BF154"/>
  <c r="T154"/>
  <c r="R154"/>
  <c r="P154"/>
  <c r="BI147"/>
  <c r="BH147"/>
  <c r="BG147"/>
  <c r="BF147"/>
  <c r="T147"/>
  <c r="T146"/>
  <c r="R147"/>
  <c r="R146"/>
  <c r="P147"/>
  <c r="P146"/>
  <c r="BI140"/>
  <c r="BH140"/>
  <c r="BG140"/>
  <c r="BF140"/>
  <c r="T140"/>
  <c r="T135"/>
  <c r="R140"/>
  <c r="R135"/>
  <c r="P140"/>
  <c r="P135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93"/>
  <c r="J22"/>
  <c r="J20"/>
  <c r="E20"/>
  <c r="F130"/>
  <c r="J19"/>
  <c r="J17"/>
  <c r="E17"/>
  <c r="F129"/>
  <c r="J16"/>
  <c r="J14"/>
  <c r="J91"/>
  <c r="E7"/>
  <c r="E121"/>
  <c i="5" r="J39"/>
  <c r="J38"/>
  <c i="1" r="AY99"/>
  <c i="5" r="J37"/>
  <c i="1" r="AX99"/>
  <c i="5" r="BI796"/>
  <c r="BH796"/>
  <c r="BG796"/>
  <c r="BF796"/>
  <c r="T796"/>
  <c r="R796"/>
  <c r="P796"/>
  <c r="BI794"/>
  <c r="BH794"/>
  <c r="BG794"/>
  <c r="BF794"/>
  <c r="T794"/>
  <c r="R794"/>
  <c r="P794"/>
  <c r="BI783"/>
  <c r="BH783"/>
  <c r="BG783"/>
  <c r="BF783"/>
  <c r="T783"/>
  <c r="R783"/>
  <c r="P783"/>
  <c r="BI777"/>
  <c r="BH777"/>
  <c r="BG777"/>
  <c r="BF777"/>
  <c r="T777"/>
  <c r="R777"/>
  <c r="P777"/>
  <c r="BI773"/>
  <c r="BH773"/>
  <c r="BG773"/>
  <c r="BF773"/>
  <c r="T773"/>
  <c r="R773"/>
  <c r="P773"/>
  <c r="BI768"/>
  <c r="BH768"/>
  <c r="BG768"/>
  <c r="BF768"/>
  <c r="T768"/>
  <c r="R768"/>
  <c r="P768"/>
  <c r="BI763"/>
  <c r="BH763"/>
  <c r="BG763"/>
  <c r="BF763"/>
  <c r="T763"/>
  <c r="R763"/>
  <c r="P763"/>
  <c r="BI758"/>
  <c r="BH758"/>
  <c r="BG758"/>
  <c r="BF758"/>
  <c r="T758"/>
  <c r="R758"/>
  <c r="P758"/>
  <c r="BI748"/>
  <c r="BH748"/>
  <c r="BG748"/>
  <c r="BF748"/>
  <c r="T748"/>
  <c r="R748"/>
  <c r="P748"/>
  <c r="BI744"/>
  <c r="BH744"/>
  <c r="BG744"/>
  <c r="BF744"/>
  <c r="T744"/>
  <c r="R744"/>
  <c r="P744"/>
  <c r="BI738"/>
  <c r="BH738"/>
  <c r="BG738"/>
  <c r="BF738"/>
  <c r="T738"/>
  <c r="R738"/>
  <c r="P738"/>
  <c r="BI736"/>
  <c r="BH736"/>
  <c r="BG736"/>
  <c r="BF736"/>
  <c r="T736"/>
  <c r="R736"/>
  <c r="P736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0"/>
  <c r="BH720"/>
  <c r="BG720"/>
  <c r="BF720"/>
  <c r="T720"/>
  <c r="R720"/>
  <c r="P720"/>
  <c r="BI715"/>
  <c r="BH715"/>
  <c r="BG715"/>
  <c r="BF715"/>
  <c r="T715"/>
  <c r="R715"/>
  <c r="P715"/>
  <c r="BI709"/>
  <c r="BH709"/>
  <c r="BG709"/>
  <c r="BF709"/>
  <c r="T709"/>
  <c r="R709"/>
  <c r="P709"/>
  <c r="BI704"/>
  <c r="BH704"/>
  <c r="BG704"/>
  <c r="BF704"/>
  <c r="T704"/>
  <c r="R704"/>
  <c r="P704"/>
  <c r="BI698"/>
  <c r="BH698"/>
  <c r="BG698"/>
  <c r="BF698"/>
  <c r="T698"/>
  <c r="R698"/>
  <c r="P698"/>
  <c r="BI695"/>
  <c r="BH695"/>
  <c r="BG695"/>
  <c r="BF695"/>
  <c r="T695"/>
  <c r="R695"/>
  <c r="P695"/>
  <c r="BI690"/>
  <c r="BH690"/>
  <c r="BG690"/>
  <c r="BF690"/>
  <c r="T690"/>
  <c r="R690"/>
  <c r="P690"/>
  <c r="BI687"/>
  <c r="BH687"/>
  <c r="BG687"/>
  <c r="BF687"/>
  <c r="T687"/>
  <c r="R687"/>
  <c r="P687"/>
  <c r="BI681"/>
  <c r="BH681"/>
  <c r="BG681"/>
  <c r="BF681"/>
  <c r="T681"/>
  <c r="R681"/>
  <c r="P681"/>
  <c r="BI675"/>
  <c r="BH675"/>
  <c r="BG675"/>
  <c r="BF675"/>
  <c r="T675"/>
  <c r="R675"/>
  <c r="P675"/>
  <c r="BI669"/>
  <c r="BH669"/>
  <c r="BG669"/>
  <c r="BF669"/>
  <c r="T669"/>
  <c r="R669"/>
  <c r="P669"/>
  <c r="BI665"/>
  <c r="BH665"/>
  <c r="BG665"/>
  <c r="BF665"/>
  <c r="T665"/>
  <c r="R665"/>
  <c r="P665"/>
  <c r="BI658"/>
  <c r="BH658"/>
  <c r="BG658"/>
  <c r="BF658"/>
  <c r="T658"/>
  <c r="R658"/>
  <c r="P658"/>
  <c r="BI653"/>
  <c r="BH653"/>
  <c r="BG653"/>
  <c r="BF653"/>
  <c r="T653"/>
  <c r="R653"/>
  <c r="P653"/>
  <c r="BI646"/>
  <c r="BH646"/>
  <c r="BG646"/>
  <c r="BF646"/>
  <c r="T646"/>
  <c r="R646"/>
  <c r="P646"/>
  <c r="BI639"/>
  <c r="BH639"/>
  <c r="BG639"/>
  <c r="BF639"/>
  <c r="T639"/>
  <c r="R639"/>
  <c r="P639"/>
  <c r="BI632"/>
  <c r="BH632"/>
  <c r="BG632"/>
  <c r="BF632"/>
  <c r="T632"/>
  <c r="R632"/>
  <c r="P632"/>
  <c r="BI625"/>
  <c r="BH625"/>
  <c r="BG625"/>
  <c r="BF625"/>
  <c r="T625"/>
  <c r="R625"/>
  <c r="P625"/>
  <c r="BI618"/>
  <c r="BH618"/>
  <c r="BG618"/>
  <c r="BF618"/>
  <c r="T618"/>
  <c r="R618"/>
  <c r="P618"/>
  <c r="BI612"/>
  <c r="BH612"/>
  <c r="BG612"/>
  <c r="BF612"/>
  <c r="T612"/>
  <c r="R612"/>
  <c r="P612"/>
  <c r="BI606"/>
  <c r="BH606"/>
  <c r="BG606"/>
  <c r="BF606"/>
  <c r="T606"/>
  <c r="R606"/>
  <c r="P606"/>
  <c r="BI600"/>
  <c r="BH600"/>
  <c r="BG600"/>
  <c r="BF600"/>
  <c r="T600"/>
  <c r="R600"/>
  <c r="P600"/>
  <c r="BI594"/>
  <c r="BH594"/>
  <c r="BG594"/>
  <c r="BF594"/>
  <c r="T594"/>
  <c r="R594"/>
  <c r="P594"/>
  <c r="BI588"/>
  <c r="BH588"/>
  <c r="BG588"/>
  <c r="BF588"/>
  <c r="T588"/>
  <c r="R588"/>
  <c r="P588"/>
  <c r="BI584"/>
  <c r="BH584"/>
  <c r="BG584"/>
  <c r="BF584"/>
  <c r="T584"/>
  <c r="R584"/>
  <c r="P584"/>
  <c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3"/>
  <c r="BH563"/>
  <c r="BG563"/>
  <c r="BF563"/>
  <c r="T563"/>
  <c r="R563"/>
  <c r="P563"/>
  <c r="BI558"/>
  <c r="BH558"/>
  <c r="BG558"/>
  <c r="BF558"/>
  <c r="T558"/>
  <c r="R558"/>
  <c r="P558"/>
  <c r="BI555"/>
  <c r="BH555"/>
  <c r="BG555"/>
  <c r="BF555"/>
  <c r="T555"/>
  <c r="R555"/>
  <c r="P555"/>
  <c r="BI544"/>
  <c r="BH544"/>
  <c r="BG544"/>
  <c r="BF544"/>
  <c r="T544"/>
  <c r="R544"/>
  <c r="P544"/>
  <c r="BI533"/>
  <c r="BH533"/>
  <c r="BG533"/>
  <c r="BF533"/>
  <c r="T533"/>
  <c r="R533"/>
  <c r="P533"/>
  <c r="BI527"/>
  <c r="BH527"/>
  <c r="BG527"/>
  <c r="BF527"/>
  <c r="T527"/>
  <c r="R527"/>
  <c r="P527"/>
  <c r="BI522"/>
  <c r="BH522"/>
  <c r="BG522"/>
  <c r="BF522"/>
  <c r="T522"/>
  <c r="R522"/>
  <c r="P522"/>
  <c r="BI516"/>
  <c r="BH516"/>
  <c r="BG516"/>
  <c r="BF516"/>
  <c r="T516"/>
  <c r="R516"/>
  <c r="P516"/>
  <c r="BI497"/>
  <c r="BH497"/>
  <c r="BG497"/>
  <c r="BF497"/>
  <c r="T497"/>
  <c r="R497"/>
  <c r="P497"/>
  <c r="BI469"/>
  <c r="BH469"/>
  <c r="BG469"/>
  <c r="BF469"/>
  <c r="T469"/>
  <c r="R469"/>
  <c r="P469"/>
  <c r="BI448"/>
  <c r="BH448"/>
  <c r="BG448"/>
  <c r="BF448"/>
  <c r="T448"/>
  <c r="R448"/>
  <c r="P448"/>
  <c r="BI427"/>
  <c r="BH427"/>
  <c r="BG427"/>
  <c r="BF427"/>
  <c r="T427"/>
  <c r="R427"/>
  <c r="P427"/>
  <c r="BI397"/>
  <c r="BH397"/>
  <c r="BG397"/>
  <c r="BF397"/>
  <c r="T397"/>
  <c r="R397"/>
  <c r="P397"/>
  <c r="BI367"/>
  <c r="BH367"/>
  <c r="BG367"/>
  <c r="BF367"/>
  <c r="T367"/>
  <c r="R367"/>
  <c r="P367"/>
  <c r="BI361"/>
  <c r="BH361"/>
  <c r="BG361"/>
  <c r="BF361"/>
  <c r="T361"/>
  <c r="R361"/>
  <c r="P361"/>
  <c r="BI342"/>
  <c r="BH342"/>
  <c r="BG342"/>
  <c r="BF342"/>
  <c r="T342"/>
  <c r="R342"/>
  <c r="P342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4"/>
  <c r="BH294"/>
  <c r="BG294"/>
  <c r="BF294"/>
  <c r="T294"/>
  <c r="R294"/>
  <c r="P294"/>
  <c r="BI289"/>
  <c r="BH289"/>
  <c r="BG289"/>
  <c r="BF289"/>
  <c r="T289"/>
  <c r="T288"/>
  <c r="R289"/>
  <c r="R288"/>
  <c r="P289"/>
  <c r="P288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29"/>
  <c r="BH229"/>
  <c r="BG229"/>
  <c r="BF229"/>
  <c r="T229"/>
  <c r="R229"/>
  <c r="P229"/>
  <c r="BI218"/>
  <c r="BH218"/>
  <c r="BG218"/>
  <c r="BF218"/>
  <c r="T218"/>
  <c r="R218"/>
  <c r="P218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2"/>
  <c r="BH162"/>
  <c r="BG162"/>
  <c r="BF162"/>
  <c r="T162"/>
  <c r="R162"/>
  <c r="P162"/>
  <c r="BI150"/>
  <c r="BH150"/>
  <c r="BG150"/>
  <c r="BF150"/>
  <c r="T150"/>
  <c r="T149"/>
  <c r="R150"/>
  <c r="R149"/>
  <c r="P150"/>
  <c r="P149"/>
  <c r="BI140"/>
  <c r="BH140"/>
  <c r="BG140"/>
  <c r="BF140"/>
  <c r="T140"/>
  <c r="T135"/>
  <c r="R140"/>
  <c r="R135"/>
  <c r="P140"/>
  <c r="P135"/>
  <c r="BI136"/>
  <c r="BH136"/>
  <c r="BG136"/>
  <c r="BF136"/>
  <c r="T136"/>
  <c r="R136"/>
  <c r="P136"/>
  <c r="F127"/>
  <c r="E125"/>
  <c r="F91"/>
  <c r="E89"/>
  <c r="J26"/>
  <c r="E26"/>
  <c r="J94"/>
  <c r="J25"/>
  <c r="J23"/>
  <c r="E23"/>
  <c r="J93"/>
  <c r="J22"/>
  <c r="J20"/>
  <c r="E20"/>
  <c r="F130"/>
  <c r="J19"/>
  <c r="J17"/>
  <c r="E17"/>
  <c r="F129"/>
  <c r="J16"/>
  <c r="J14"/>
  <c r="J91"/>
  <c r="E7"/>
  <c r="E121"/>
  <c i="4" r="J39"/>
  <c r="J38"/>
  <c i="1" r="AY98"/>
  <c i="4" r="J37"/>
  <c i="1" r="AX98"/>
  <c i="4" r="BI604"/>
  <c r="BH604"/>
  <c r="BG604"/>
  <c r="BF604"/>
  <c r="T604"/>
  <c r="R604"/>
  <c r="P604"/>
  <c r="BI602"/>
  <c r="BH602"/>
  <c r="BG602"/>
  <c r="BF602"/>
  <c r="T602"/>
  <c r="R602"/>
  <c r="P602"/>
  <c r="BI596"/>
  <c r="BH596"/>
  <c r="BG596"/>
  <c r="BF596"/>
  <c r="T596"/>
  <c r="T589"/>
  <c r="R596"/>
  <c r="R589"/>
  <c r="P596"/>
  <c r="P589"/>
  <c r="BI590"/>
  <c r="BH590"/>
  <c r="BG590"/>
  <c r="BF590"/>
  <c r="T590"/>
  <c r="R590"/>
  <c r="P590"/>
  <c r="BI586"/>
  <c r="BH586"/>
  <c r="BG586"/>
  <c r="BF586"/>
  <c r="T586"/>
  <c r="R586"/>
  <c r="P586"/>
  <c r="BI580"/>
  <c r="BH580"/>
  <c r="BG580"/>
  <c r="BF580"/>
  <c r="T580"/>
  <c r="R580"/>
  <c r="P580"/>
  <c r="BI578"/>
  <c r="BH578"/>
  <c r="BG578"/>
  <c r="BF578"/>
  <c r="T578"/>
  <c r="R578"/>
  <c r="P578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5"/>
  <c r="BH565"/>
  <c r="BG565"/>
  <c r="BF565"/>
  <c r="T565"/>
  <c r="R565"/>
  <c r="P565"/>
  <c r="BI560"/>
  <c r="BH560"/>
  <c r="BG560"/>
  <c r="BF560"/>
  <c r="T560"/>
  <c r="R560"/>
  <c r="P560"/>
  <c r="BI554"/>
  <c r="BH554"/>
  <c r="BG554"/>
  <c r="BF554"/>
  <c r="T554"/>
  <c r="R554"/>
  <c r="P554"/>
  <c r="BI549"/>
  <c r="BH549"/>
  <c r="BG549"/>
  <c r="BF549"/>
  <c r="T549"/>
  <c r="R549"/>
  <c r="P549"/>
  <c r="BI543"/>
  <c r="BH543"/>
  <c r="BG543"/>
  <c r="BF543"/>
  <c r="T543"/>
  <c r="R543"/>
  <c r="P543"/>
  <c r="BI540"/>
  <c r="BH540"/>
  <c r="BG540"/>
  <c r="BF540"/>
  <c r="T540"/>
  <c r="R540"/>
  <c r="P540"/>
  <c r="BI535"/>
  <c r="BH535"/>
  <c r="BG535"/>
  <c r="BF535"/>
  <c r="T535"/>
  <c r="R535"/>
  <c r="P535"/>
  <c r="BI532"/>
  <c r="BH532"/>
  <c r="BG532"/>
  <c r="BF532"/>
  <c r="T532"/>
  <c r="R532"/>
  <c r="P532"/>
  <c r="BI526"/>
  <c r="BH526"/>
  <c r="BG526"/>
  <c r="BF526"/>
  <c r="T526"/>
  <c r="R526"/>
  <c r="P526"/>
  <c r="BI522"/>
  <c r="BH522"/>
  <c r="BG522"/>
  <c r="BF522"/>
  <c r="T522"/>
  <c r="R522"/>
  <c r="P522"/>
  <c r="BI515"/>
  <c r="BH515"/>
  <c r="BG515"/>
  <c r="BF515"/>
  <c r="T515"/>
  <c r="R515"/>
  <c r="P515"/>
  <c r="BI510"/>
  <c r="BH510"/>
  <c r="BG510"/>
  <c r="BF510"/>
  <c r="T510"/>
  <c r="R510"/>
  <c r="P510"/>
  <c r="BI503"/>
  <c r="BH503"/>
  <c r="BG503"/>
  <c r="BF503"/>
  <c r="T503"/>
  <c r="R503"/>
  <c r="P503"/>
  <c r="BI494"/>
  <c r="BH494"/>
  <c r="BG494"/>
  <c r="BF494"/>
  <c r="T494"/>
  <c r="R494"/>
  <c r="P494"/>
  <c r="BI487"/>
  <c r="BH487"/>
  <c r="BG487"/>
  <c r="BF487"/>
  <c r="T487"/>
  <c r="R487"/>
  <c r="P487"/>
  <c r="BI481"/>
  <c r="BH481"/>
  <c r="BG481"/>
  <c r="BF481"/>
  <c r="T481"/>
  <c r="R481"/>
  <c r="P481"/>
  <c r="BI475"/>
  <c r="BH475"/>
  <c r="BG475"/>
  <c r="BF475"/>
  <c r="T475"/>
  <c r="R475"/>
  <c r="P475"/>
  <c r="BI469"/>
  <c r="BH469"/>
  <c r="BG469"/>
  <c r="BF469"/>
  <c r="T469"/>
  <c r="R469"/>
  <c r="P469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3"/>
  <c r="BH433"/>
  <c r="BG433"/>
  <c r="BF433"/>
  <c r="T433"/>
  <c r="R433"/>
  <c r="P433"/>
  <c r="BI427"/>
  <c r="BH427"/>
  <c r="BG427"/>
  <c r="BF427"/>
  <c r="T427"/>
  <c r="R427"/>
  <c r="P427"/>
  <c r="BI401"/>
  <c r="BH401"/>
  <c r="BG401"/>
  <c r="BF401"/>
  <c r="T401"/>
  <c r="R401"/>
  <c r="P401"/>
  <c r="BI393"/>
  <c r="BH393"/>
  <c r="BG393"/>
  <c r="BF393"/>
  <c r="T393"/>
  <c r="R393"/>
  <c r="P393"/>
  <c r="BI385"/>
  <c r="BH385"/>
  <c r="BG385"/>
  <c r="BF385"/>
  <c r="T385"/>
  <c r="R385"/>
  <c r="P385"/>
  <c r="BI357"/>
  <c r="BH357"/>
  <c r="BG357"/>
  <c r="BF357"/>
  <c r="T357"/>
  <c r="R357"/>
  <c r="P357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1"/>
  <c r="BH271"/>
  <c r="BG271"/>
  <c r="BF271"/>
  <c r="T271"/>
  <c r="R271"/>
  <c r="P271"/>
  <c r="BI266"/>
  <c r="BH266"/>
  <c r="BG266"/>
  <c r="BF266"/>
  <c r="T266"/>
  <c r="T265"/>
  <c r="R266"/>
  <c r="R265"/>
  <c r="P266"/>
  <c r="P265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3"/>
  <c r="BH153"/>
  <c r="BG153"/>
  <c r="BF153"/>
  <c r="T153"/>
  <c r="R153"/>
  <c r="P153"/>
  <c r="BI146"/>
  <c r="BH146"/>
  <c r="BG146"/>
  <c r="BF146"/>
  <c r="T146"/>
  <c r="T145"/>
  <c r="R146"/>
  <c r="R145"/>
  <c r="P146"/>
  <c r="P145"/>
  <c r="BI139"/>
  <c r="BH139"/>
  <c r="BG139"/>
  <c r="BF139"/>
  <c r="T139"/>
  <c r="T134"/>
  <c r="R139"/>
  <c r="R134"/>
  <c r="P139"/>
  <c r="P134"/>
  <c r="BI135"/>
  <c r="BH135"/>
  <c r="BG135"/>
  <c r="BF135"/>
  <c r="T135"/>
  <c r="R135"/>
  <c r="P135"/>
  <c r="F126"/>
  <c r="E124"/>
  <c r="F91"/>
  <c r="E89"/>
  <c r="J26"/>
  <c r="E26"/>
  <c r="J129"/>
  <c r="J25"/>
  <c r="J23"/>
  <c r="E23"/>
  <c r="J93"/>
  <c r="J22"/>
  <c r="J20"/>
  <c r="E20"/>
  <c r="F94"/>
  <c r="J19"/>
  <c r="J17"/>
  <c r="E17"/>
  <c r="F128"/>
  <c r="J16"/>
  <c r="J14"/>
  <c r="J126"/>
  <c r="E7"/>
  <c r="E85"/>
  <c i="3" r="J39"/>
  <c r="J38"/>
  <c i="1" r="AY97"/>
  <c i="3" r="J37"/>
  <c i="1" r="AX97"/>
  <c i="3" r="BI788"/>
  <c r="BH788"/>
  <c r="BG788"/>
  <c r="BF788"/>
  <c r="T788"/>
  <c r="R788"/>
  <c r="P788"/>
  <c r="BI786"/>
  <c r="BH786"/>
  <c r="BG786"/>
  <c r="BF786"/>
  <c r="T786"/>
  <c r="R786"/>
  <c r="P786"/>
  <c r="BI780"/>
  <c r="BH780"/>
  <c r="BG780"/>
  <c r="BF780"/>
  <c r="T780"/>
  <c r="R780"/>
  <c r="P780"/>
  <c r="BI775"/>
  <c r="BH775"/>
  <c r="BG775"/>
  <c r="BF775"/>
  <c r="T775"/>
  <c r="R775"/>
  <c r="P775"/>
  <c r="BI769"/>
  <c r="BH769"/>
  <c r="BG769"/>
  <c r="BF769"/>
  <c r="T769"/>
  <c r="R769"/>
  <c r="P769"/>
  <c r="BI765"/>
  <c r="BH765"/>
  <c r="BG765"/>
  <c r="BF765"/>
  <c r="T765"/>
  <c r="R765"/>
  <c r="P765"/>
  <c r="BI760"/>
  <c r="BH760"/>
  <c r="BG760"/>
  <c r="BF760"/>
  <c r="T760"/>
  <c r="R760"/>
  <c r="P760"/>
  <c r="BI754"/>
  <c r="BH754"/>
  <c r="BG754"/>
  <c r="BF754"/>
  <c r="T754"/>
  <c r="R754"/>
  <c r="P754"/>
  <c r="BI750"/>
  <c r="BH750"/>
  <c r="BG750"/>
  <c r="BF750"/>
  <c r="T750"/>
  <c r="R750"/>
  <c r="P750"/>
  <c r="BI744"/>
  <c r="BH744"/>
  <c r="BG744"/>
  <c r="BF744"/>
  <c r="T744"/>
  <c r="R744"/>
  <c r="P744"/>
  <c r="BI742"/>
  <c r="BH742"/>
  <c r="BG742"/>
  <c r="BF742"/>
  <c r="T742"/>
  <c r="R742"/>
  <c r="P742"/>
  <c r="BI736"/>
  <c r="BH736"/>
  <c r="BG736"/>
  <c r="BF736"/>
  <c r="T736"/>
  <c r="R736"/>
  <c r="P736"/>
  <c r="BI734"/>
  <c r="BH734"/>
  <c r="BG734"/>
  <c r="BF734"/>
  <c r="T734"/>
  <c r="R734"/>
  <c r="P734"/>
  <c r="BI731"/>
  <c r="BH731"/>
  <c r="BG731"/>
  <c r="BF731"/>
  <c r="T731"/>
  <c r="R731"/>
  <c r="P731"/>
  <c r="BI724"/>
  <c r="BH724"/>
  <c r="BG724"/>
  <c r="BF724"/>
  <c r="T724"/>
  <c r="R724"/>
  <c r="P724"/>
  <c r="BI719"/>
  <c r="BH719"/>
  <c r="BG719"/>
  <c r="BF719"/>
  <c r="T719"/>
  <c r="R719"/>
  <c r="P719"/>
  <c r="BI713"/>
  <c r="BH713"/>
  <c r="BG713"/>
  <c r="BF713"/>
  <c r="T713"/>
  <c r="R713"/>
  <c r="P713"/>
  <c r="BI708"/>
  <c r="BH708"/>
  <c r="BG708"/>
  <c r="BF708"/>
  <c r="T708"/>
  <c r="R708"/>
  <c r="P708"/>
  <c r="BI702"/>
  <c r="BH702"/>
  <c r="BG702"/>
  <c r="BF702"/>
  <c r="T702"/>
  <c r="R702"/>
  <c r="P702"/>
  <c r="BI699"/>
  <c r="BH699"/>
  <c r="BG699"/>
  <c r="BF699"/>
  <c r="T699"/>
  <c r="R699"/>
  <c r="P699"/>
  <c r="BI694"/>
  <c r="BH694"/>
  <c r="BG694"/>
  <c r="BF694"/>
  <c r="T694"/>
  <c r="R694"/>
  <c r="P694"/>
  <c r="BI691"/>
  <c r="BH691"/>
  <c r="BG691"/>
  <c r="BF691"/>
  <c r="T691"/>
  <c r="R691"/>
  <c r="P691"/>
  <c r="BI685"/>
  <c r="BH685"/>
  <c r="BG685"/>
  <c r="BF685"/>
  <c r="T685"/>
  <c r="R685"/>
  <c r="P685"/>
  <c r="BI681"/>
  <c r="BH681"/>
  <c r="BG681"/>
  <c r="BF681"/>
  <c r="T681"/>
  <c r="R681"/>
  <c r="P681"/>
  <c r="BI674"/>
  <c r="BH674"/>
  <c r="BG674"/>
  <c r="BF674"/>
  <c r="T674"/>
  <c r="R674"/>
  <c r="P674"/>
  <c r="BI669"/>
  <c r="BH669"/>
  <c r="BG669"/>
  <c r="BF669"/>
  <c r="T669"/>
  <c r="R669"/>
  <c r="P669"/>
  <c r="BI662"/>
  <c r="BH662"/>
  <c r="BG662"/>
  <c r="BF662"/>
  <c r="T662"/>
  <c r="R662"/>
  <c r="P662"/>
  <c r="BI653"/>
  <c r="BH653"/>
  <c r="BG653"/>
  <c r="BF653"/>
  <c r="T653"/>
  <c r="R653"/>
  <c r="P653"/>
  <c r="BI646"/>
  <c r="BH646"/>
  <c r="BG646"/>
  <c r="BF646"/>
  <c r="T646"/>
  <c r="R646"/>
  <c r="P646"/>
  <c r="BI639"/>
  <c r="BH639"/>
  <c r="BG639"/>
  <c r="BF639"/>
  <c r="T639"/>
  <c r="R639"/>
  <c r="P639"/>
  <c r="BI632"/>
  <c r="BH632"/>
  <c r="BG632"/>
  <c r="BF632"/>
  <c r="T632"/>
  <c r="R632"/>
  <c r="P632"/>
  <c r="BI626"/>
  <c r="BH626"/>
  <c r="BG626"/>
  <c r="BF626"/>
  <c r="T626"/>
  <c r="R626"/>
  <c r="P626"/>
  <c r="BI620"/>
  <c r="BH620"/>
  <c r="BG620"/>
  <c r="BF620"/>
  <c r="T620"/>
  <c r="R620"/>
  <c r="P620"/>
  <c r="BI614"/>
  <c r="BH614"/>
  <c r="BG614"/>
  <c r="BF614"/>
  <c r="T614"/>
  <c r="R614"/>
  <c r="P614"/>
  <c r="BI608"/>
  <c r="BH608"/>
  <c r="BG608"/>
  <c r="BF608"/>
  <c r="T608"/>
  <c r="R608"/>
  <c r="P608"/>
  <c r="BI602"/>
  <c r="BH602"/>
  <c r="BG602"/>
  <c r="BF602"/>
  <c r="T602"/>
  <c r="R602"/>
  <c r="P602"/>
  <c r="BI596"/>
  <c r="BH596"/>
  <c r="BG596"/>
  <c r="BF596"/>
  <c r="T596"/>
  <c r="R596"/>
  <c r="P596"/>
  <c r="BI592"/>
  <c r="BH592"/>
  <c r="BG592"/>
  <c r="BF592"/>
  <c r="T592"/>
  <c r="R592"/>
  <c r="P592"/>
  <c r="BI586"/>
  <c r="BH586"/>
  <c r="BG586"/>
  <c r="BF586"/>
  <c r="T586"/>
  <c r="R586"/>
  <c r="P586"/>
  <c r="BI581"/>
  <c r="BH581"/>
  <c r="BG581"/>
  <c r="BF581"/>
  <c r="T581"/>
  <c r="R581"/>
  <c r="P581"/>
  <c r="BI576"/>
  <c r="BH576"/>
  <c r="BG576"/>
  <c r="BF576"/>
  <c r="T576"/>
  <c r="R576"/>
  <c r="P576"/>
  <c r="BI571"/>
  <c r="BH571"/>
  <c r="BG571"/>
  <c r="BF571"/>
  <c r="T571"/>
  <c r="R571"/>
  <c r="P571"/>
  <c r="BI566"/>
  <c r="BH566"/>
  <c r="BG566"/>
  <c r="BF566"/>
  <c r="T566"/>
  <c r="R566"/>
  <c r="P566"/>
  <c r="BI560"/>
  <c r="BH560"/>
  <c r="BG560"/>
  <c r="BF560"/>
  <c r="T560"/>
  <c r="R560"/>
  <c r="P560"/>
  <c r="BI555"/>
  <c r="BH555"/>
  <c r="BG555"/>
  <c r="BF555"/>
  <c r="T555"/>
  <c r="R555"/>
  <c r="P555"/>
  <c r="BI549"/>
  <c r="BH549"/>
  <c r="BG549"/>
  <c r="BF549"/>
  <c r="T549"/>
  <c r="R549"/>
  <c r="P549"/>
  <c r="BI525"/>
  <c r="BH525"/>
  <c r="BG525"/>
  <c r="BF525"/>
  <c r="T525"/>
  <c r="R525"/>
  <c r="P525"/>
  <c r="BI498"/>
  <c r="BH498"/>
  <c r="BG498"/>
  <c r="BF498"/>
  <c r="T498"/>
  <c r="R498"/>
  <c r="P498"/>
  <c r="BI472"/>
  <c r="BH472"/>
  <c r="BG472"/>
  <c r="BF472"/>
  <c r="T472"/>
  <c r="R472"/>
  <c r="P472"/>
  <c r="BI446"/>
  <c r="BH446"/>
  <c r="BG446"/>
  <c r="BF446"/>
  <c r="T446"/>
  <c r="R446"/>
  <c r="P446"/>
  <c r="BI417"/>
  <c r="BH417"/>
  <c r="BG417"/>
  <c r="BF417"/>
  <c r="T417"/>
  <c r="R417"/>
  <c r="P417"/>
  <c r="BI388"/>
  <c r="BH388"/>
  <c r="BG388"/>
  <c r="BF388"/>
  <c r="T388"/>
  <c r="R388"/>
  <c r="P388"/>
  <c r="BI382"/>
  <c r="BH382"/>
  <c r="BG382"/>
  <c r="BF382"/>
  <c r="T382"/>
  <c r="R382"/>
  <c r="P382"/>
  <c r="BI358"/>
  <c r="BH358"/>
  <c r="BG358"/>
  <c r="BF358"/>
  <c r="T358"/>
  <c r="R358"/>
  <c r="P358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1"/>
  <c r="BH311"/>
  <c r="BG311"/>
  <c r="BF311"/>
  <c r="T311"/>
  <c r="R311"/>
  <c r="P311"/>
  <c r="BI306"/>
  <c r="BH306"/>
  <c r="BG306"/>
  <c r="BF306"/>
  <c r="T306"/>
  <c r="T305"/>
  <c r="R306"/>
  <c r="R305"/>
  <c r="P306"/>
  <c r="P305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F127"/>
  <c r="E125"/>
  <c r="F91"/>
  <c r="E89"/>
  <c r="J26"/>
  <c r="E26"/>
  <c r="J94"/>
  <c r="J25"/>
  <c r="J23"/>
  <c r="E23"/>
  <c r="J129"/>
  <c r="J22"/>
  <c r="J20"/>
  <c r="E20"/>
  <c r="F130"/>
  <c r="J19"/>
  <c r="J17"/>
  <c r="E17"/>
  <c r="F129"/>
  <c r="J16"/>
  <c r="J14"/>
  <c r="J127"/>
  <c r="E7"/>
  <c r="E85"/>
  <c i="2" r="J39"/>
  <c r="J38"/>
  <c i="1" r="AY96"/>
  <c i="2" r="J37"/>
  <c i="1" r="AX96"/>
  <c i="2" r="BI836"/>
  <c r="BH836"/>
  <c r="BG836"/>
  <c r="BF836"/>
  <c r="T836"/>
  <c r="R836"/>
  <c r="P836"/>
  <c r="BI834"/>
  <c r="BH834"/>
  <c r="BG834"/>
  <c r="BF834"/>
  <c r="T834"/>
  <c r="R834"/>
  <c r="P834"/>
  <c r="BI828"/>
  <c r="BH828"/>
  <c r="BG828"/>
  <c r="BF828"/>
  <c r="T828"/>
  <c r="R828"/>
  <c r="P828"/>
  <c r="BI823"/>
  <c r="BH823"/>
  <c r="BG823"/>
  <c r="BF823"/>
  <c r="T823"/>
  <c r="R823"/>
  <c r="P823"/>
  <c r="BI817"/>
  <c r="BH817"/>
  <c r="BG817"/>
  <c r="BF817"/>
  <c r="T817"/>
  <c r="R817"/>
  <c r="P817"/>
  <c r="BI813"/>
  <c r="BH813"/>
  <c r="BG813"/>
  <c r="BF813"/>
  <c r="T813"/>
  <c r="R813"/>
  <c r="P813"/>
  <c r="BI808"/>
  <c r="BH808"/>
  <c r="BG808"/>
  <c r="BF808"/>
  <c r="T808"/>
  <c r="R808"/>
  <c r="P808"/>
  <c r="BI802"/>
  <c r="BH802"/>
  <c r="BG802"/>
  <c r="BF802"/>
  <c r="T802"/>
  <c r="R802"/>
  <c r="P802"/>
  <c r="BI798"/>
  <c r="BH798"/>
  <c r="BG798"/>
  <c r="BF798"/>
  <c r="T798"/>
  <c r="R798"/>
  <c r="P798"/>
  <c r="BI792"/>
  <c r="BH792"/>
  <c r="BG792"/>
  <c r="BF792"/>
  <c r="T792"/>
  <c r="R792"/>
  <c r="P792"/>
  <c r="BI790"/>
  <c r="BH790"/>
  <c r="BG790"/>
  <c r="BF790"/>
  <c r="T790"/>
  <c r="R790"/>
  <c r="P790"/>
  <c r="BI784"/>
  <c r="BH784"/>
  <c r="BG784"/>
  <c r="BF784"/>
  <c r="T784"/>
  <c r="R784"/>
  <c r="P784"/>
  <c r="BI782"/>
  <c r="BH782"/>
  <c r="BG782"/>
  <c r="BF782"/>
  <c r="T782"/>
  <c r="R782"/>
  <c r="P782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8"/>
  <c r="BH758"/>
  <c r="BG758"/>
  <c r="BF758"/>
  <c r="T758"/>
  <c r="R758"/>
  <c r="P758"/>
  <c r="BI752"/>
  <c r="BH752"/>
  <c r="BG752"/>
  <c r="BF752"/>
  <c r="T752"/>
  <c r="R752"/>
  <c r="P752"/>
  <c r="BI749"/>
  <c r="BH749"/>
  <c r="BG749"/>
  <c r="BF749"/>
  <c r="T749"/>
  <c r="R749"/>
  <c r="P749"/>
  <c r="BI744"/>
  <c r="BH744"/>
  <c r="BG744"/>
  <c r="BF744"/>
  <c r="T744"/>
  <c r="R744"/>
  <c r="P744"/>
  <c r="BI741"/>
  <c r="BH741"/>
  <c r="BG741"/>
  <c r="BF741"/>
  <c r="T741"/>
  <c r="R741"/>
  <c r="P741"/>
  <c r="BI735"/>
  <c r="BH735"/>
  <c r="BG735"/>
  <c r="BF735"/>
  <c r="T735"/>
  <c r="R735"/>
  <c r="P735"/>
  <c r="BI729"/>
  <c r="BH729"/>
  <c r="BG729"/>
  <c r="BF729"/>
  <c r="T729"/>
  <c r="R729"/>
  <c r="P729"/>
  <c r="BI723"/>
  <c r="BH723"/>
  <c r="BG723"/>
  <c r="BF723"/>
  <c r="T723"/>
  <c r="R723"/>
  <c r="P723"/>
  <c r="BI719"/>
  <c r="BH719"/>
  <c r="BG719"/>
  <c r="BF719"/>
  <c r="T719"/>
  <c r="R719"/>
  <c r="P719"/>
  <c r="BI712"/>
  <c r="BH712"/>
  <c r="BG712"/>
  <c r="BF712"/>
  <c r="T712"/>
  <c r="R712"/>
  <c r="P712"/>
  <c r="BI707"/>
  <c r="BH707"/>
  <c r="BG707"/>
  <c r="BF707"/>
  <c r="T707"/>
  <c r="R707"/>
  <c r="P707"/>
  <c r="BI700"/>
  <c r="BH700"/>
  <c r="BG700"/>
  <c r="BF700"/>
  <c r="T700"/>
  <c r="R700"/>
  <c r="P700"/>
  <c r="BI691"/>
  <c r="BH691"/>
  <c r="BG691"/>
  <c r="BF691"/>
  <c r="T691"/>
  <c r="R691"/>
  <c r="P691"/>
  <c r="BI685"/>
  <c r="BH685"/>
  <c r="BG685"/>
  <c r="BF685"/>
  <c r="T685"/>
  <c r="R685"/>
  <c r="P685"/>
  <c r="BI679"/>
  <c r="BH679"/>
  <c r="BG679"/>
  <c r="BF679"/>
  <c r="T679"/>
  <c r="R679"/>
  <c r="P679"/>
  <c r="BI673"/>
  <c r="BH673"/>
  <c r="BG673"/>
  <c r="BF673"/>
  <c r="T673"/>
  <c r="R673"/>
  <c r="P673"/>
  <c r="BI669"/>
  <c r="BH669"/>
  <c r="BG669"/>
  <c r="BF669"/>
  <c r="T669"/>
  <c r="R669"/>
  <c r="P669"/>
  <c r="BI664"/>
  <c r="BH664"/>
  <c r="BG664"/>
  <c r="BF664"/>
  <c r="T664"/>
  <c r="R664"/>
  <c r="P664"/>
  <c r="BI659"/>
  <c r="BH659"/>
  <c r="BG659"/>
  <c r="BF659"/>
  <c r="T659"/>
  <c r="R659"/>
  <c r="P659"/>
  <c r="BI654"/>
  <c r="BH654"/>
  <c r="BG654"/>
  <c r="BF654"/>
  <c r="T654"/>
  <c r="R654"/>
  <c r="P654"/>
  <c r="BI643"/>
  <c r="BH643"/>
  <c r="BG643"/>
  <c r="BF643"/>
  <c r="T643"/>
  <c r="R643"/>
  <c r="P643"/>
  <c r="BI632"/>
  <c r="BH632"/>
  <c r="BG632"/>
  <c r="BF632"/>
  <c r="T632"/>
  <c r="R632"/>
  <c r="P632"/>
  <c r="BI626"/>
  <c r="BH626"/>
  <c r="BG626"/>
  <c r="BF626"/>
  <c r="T626"/>
  <c r="R626"/>
  <c r="P626"/>
  <c r="BI621"/>
  <c r="BH621"/>
  <c r="BG621"/>
  <c r="BF621"/>
  <c r="T621"/>
  <c r="R621"/>
  <c r="P621"/>
  <c r="BI615"/>
  <c r="BH615"/>
  <c r="BG615"/>
  <c r="BF615"/>
  <c r="T615"/>
  <c r="R615"/>
  <c r="P615"/>
  <c r="BI586"/>
  <c r="BH586"/>
  <c r="BG586"/>
  <c r="BF586"/>
  <c r="T586"/>
  <c r="R586"/>
  <c r="P586"/>
  <c r="BI579"/>
  <c r="BH579"/>
  <c r="BG579"/>
  <c r="BF579"/>
  <c r="T579"/>
  <c r="R579"/>
  <c r="P579"/>
  <c r="BI553"/>
  <c r="BH553"/>
  <c r="BG553"/>
  <c r="BF553"/>
  <c r="T553"/>
  <c r="R553"/>
  <c r="P553"/>
  <c r="BI522"/>
  <c r="BH522"/>
  <c r="BG522"/>
  <c r="BF522"/>
  <c r="T522"/>
  <c r="R522"/>
  <c r="P522"/>
  <c r="BI491"/>
  <c r="BH491"/>
  <c r="BG491"/>
  <c r="BF491"/>
  <c r="T491"/>
  <c r="R491"/>
  <c r="P491"/>
  <c r="BI482"/>
  <c r="BH482"/>
  <c r="BG482"/>
  <c r="BF482"/>
  <c r="T482"/>
  <c r="R482"/>
  <c r="P482"/>
  <c r="BI473"/>
  <c r="BH473"/>
  <c r="BG473"/>
  <c r="BF473"/>
  <c r="T473"/>
  <c r="R473"/>
  <c r="P473"/>
  <c r="BI445"/>
  <c r="BH445"/>
  <c r="BG445"/>
  <c r="BF445"/>
  <c r="T445"/>
  <c r="R445"/>
  <c r="P445"/>
  <c r="BI417"/>
  <c r="BH417"/>
  <c r="BG417"/>
  <c r="BF417"/>
  <c r="T417"/>
  <c r="R417"/>
  <c r="P417"/>
  <c r="BI411"/>
  <c r="BH411"/>
  <c r="BG411"/>
  <c r="BF411"/>
  <c r="T411"/>
  <c r="R411"/>
  <c r="P411"/>
  <c r="BI382"/>
  <c r="BH382"/>
  <c r="BG382"/>
  <c r="BF382"/>
  <c r="T382"/>
  <c r="R382"/>
  <c r="P382"/>
  <c r="BI375"/>
  <c r="BH375"/>
  <c r="BG375"/>
  <c r="BF375"/>
  <c r="T375"/>
  <c r="R375"/>
  <c r="P375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29"/>
  <c r="BH329"/>
  <c r="BG329"/>
  <c r="BF329"/>
  <c r="T329"/>
  <c r="R329"/>
  <c r="P329"/>
  <c r="BI324"/>
  <c r="BH324"/>
  <c r="BG324"/>
  <c r="BF324"/>
  <c r="T324"/>
  <c r="T323"/>
  <c r="R324"/>
  <c r="R323"/>
  <c r="P324"/>
  <c r="P323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93"/>
  <c r="J22"/>
  <c r="J20"/>
  <c r="E20"/>
  <c r="F130"/>
  <c r="J19"/>
  <c r="J17"/>
  <c r="E17"/>
  <c r="F129"/>
  <c r="J16"/>
  <c r="J14"/>
  <c r="J127"/>
  <c r="E7"/>
  <c r="E85"/>
  <c i="1" r="L90"/>
  <c r="AM90"/>
  <c r="AM89"/>
  <c r="L89"/>
  <c r="AM87"/>
  <c r="L87"/>
  <c r="L85"/>
  <c r="L84"/>
  <c i="2" r="J659"/>
  <c r="BK340"/>
  <c r="BK214"/>
  <c r="J146"/>
  <c r="BK769"/>
  <c r="BK669"/>
  <c r="J417"/>
  <c r="J294"/>
  <c r="J205"/>
  <c r="BK142"/>
  <c r="J798"/>
  <c r="J744"/>
  <c r="BK673"/>
  <c r="J482"/>
  <c r="J270"/>
  <c r="BK165"/>
  <c r="J817"/>
  <c r="BK741"/>
  <c r="J664"/>
  <c r="BK375"/>
  <c r="BK273"/>
  <c r="J142"/>
  <c r="J774"/>
  <c r="BK632"/>
  <c r="BK329"/>
  <c r="BK244"/>
  <c r="J836"/>
  <c r="J769"/>
  <c r="BK664"/>
  <c r="J615"/>
  <c r="BK317"/>
  <c r="J226"/>
  <c r="BK153"/>
  <c i="3" r="BK713"/>
  <c r="BK632"/>
  <c r="J571"/>
  <c r="BK382"/>
  <c r="J287"/>
  <c r="J231"/>
  <c r="J136"/>
  <c r="BK691"/>
  <c r="J602"/>
  <c r="J299"/>
  <c r="J225"/>
  <c r="BK164"/>
  <c r="J142"/>
  <c r="J164"/>
  <c r="BK760"/>
  <c r="BK699"/>
  <c r="J646"/>
  <c r="BK571"/>
  <c r="BK388"/>
  <c r="BK237"/>
  <c r="BK769"/>
  <c r="J674"/>
  <c r="J576"/>
  <c r="J358"/>
  <c r="BK299"/>
  <c r="J159"/>
  <c r="BK754"/>
  <c r="BK708"/>
  <c r="BK576"/>
  <c r="J283"/>
  <c r="BK243"/>
  <c i="4" r="BK565"/>
  <c r="BK393"/>
  <c r="J239"/>
  <c r="J215"/>
  <c r="BK540"/>
  <c r="J494"/>
  <c r="J317"/>
  <c r="BK259"/>
  <c r="J146"/>
  <c r="J572"/>
  <c r="J460"/>
  <c r="BK266"/>
  <c r="J222"/>
  <c r="BK554"/>
  <c r="J503"/>
  <c r="BK282"/>
  <c r="BK197"/>
  <c r="BK604"/>
  <c r="J560"/>
  <c r="J455"/>
  <c r="BK357"/>
  <c r="BK225"/>
  <c r="J135"/>
  <c r="J567"/>
  <c r="J487"/>
  <c r="BK255"/>
  <c i="5" r="J758"/>
  <c r="BK675"/>
  <c r="BK558"/>
  <c r="BK361"/>
  <c r="BK282"/>
  <c r="BK177"/>
  <c r="J709"/>
  <c r="J573"/>
  <c r="BK342"/>
  <c r="J218"/>
  <c r="BK173"/>
  <c r="BK744"/>
  <c r="BK646"/>
  <c r="BK555"/>
  <c r="J245"/>
  <c r="J180"/>
  <c r="J763"/>
  <c r="J687"/>
  <c r="BK618"/>
  <c r="BK573"/>
  <c r="J300"/>
  <c r="J202"/>
  <c r="BK704"/>
  <c r="BK578"/>
  <c r="BK469"/>
  <c r="J289"/>
  <c r="J238"/>
  <c r="J704"/>
  <c r="BK632"/>
  <c r="J497"/>
  <c r="J361"/>
  <c r="BK259"/>
  <c i="6" r="J763"/>
  <c r="J730"/>
  <c r="BK682"/>
  <c r="BK565"/>
  <c r="J297"/>
  <c r="J174"/>
  <c r="BK136"/>
  <c r="J682"/>
  <c r="BK621"/>
  <c r="BK480"/>
  <c r="J264"/>
  <c r="J216"/>
  <c r="J164"/>
  <c r="BK642"/>
  <c r="J480"/>
  <c r="J244"/>
  <c r="BK730"/>
  <c r="BK679"/>
  <c r="BK554"/>
  <c r="J283"/>
  <c r="J226"/>
  <c r="BK186"/>
  <c r="BK722"/>
  <c r="J642"/>
  <c r="BK543"/>
  <c r="BK283"/>
  <c r="BK216"/>
  <c r="BK755"/>
  <c r="BK688"/>
  <c r="BK537"/>
  <c r="BK297"/>
  <c r="J230"/>
  <c i="7" r="BK675"/>
  <c r="J641"/>
  <c r="J556"/>
  <c r="BK509"/>
  <c r="J266"/>
  <c r="BK140"/>
  <c r="BK633"/>
  <c r="BK435"/>
  <c r="BK246"/>
  <c r="J181"/>
  <c r="BK540"/>
  <c r="BK351"/>
  <c r="BK239"/>
  <c r="J154"/>
  <c r="J628"/>
  <c r="J603"/>
  <c r="J446"/>
  <c i="8" r="J128"/>
  <c r="BK167"/>
  <c r="BK181"/>
  <c r="BK145"/>
  <c i="9" r="J146"/>
  <c r="BK133"/>
  <c r="J130"/>
  <c i="2" r="J669"/>
  <c r="J287"/>
  <c r="BK195"/>
  <c r="BK817"/>
  <c r="J741"/>
  <c r="J579"/>
  <c r="BK345"/>
  <c r="J244"/>
  <c r="J136"/>
  <c r="J782"/>
  <c r="BK719"/>
  <c r="BK553"/>
  <c r="J349"/>
  <c r="J232"/>
  <c r="J834"/>
  <c r="BK744"/>
  <c r="J621"/>
  <c r="J290"/>
  <c r="BK202"/>
  <c r="BK802"/>
  <c r="J707"/>
  <c r="BK586"/>
  <c r="J345"/>
  <c r="BK283"/>
  <c r="BK180"/>
  <c r="J752"/>
  <c r="BK621"/>
  <c r="BK287"/>
  <c r="J220"/>
  <c r="J170"/>
  <c i="3" r="J685"/>
  <c r="BK620"/>
  <c r="J560"/>
  <c r="J311"/>
  <c r="J237"/>
  <c r="BK191"/>
  <c r="BK702"/>
  <c r="J620"/>
  <c r="J472"/>
  <c r="BK269"/>
  <c r="J213"/>
  <c r="J153"/>
  <c r="J169"/>
  <c r="J769"/>
  <c r="J736"/>
  <c r="BK674"/>
  <c r="BK639"/>
  <c r="BK560"/>
  <c r="BK358"/>
  <c r="BK276"/>
  <c r="BK169"/>
  <c r="BK736"/>
  <c r="J662"/>
  <c r="J566"/>
  <c r="BK306"/>
  <c r="BK262"/>
  <c r="J788"/>
  <c r="J731"/>
  <c r="BK596"/>
  <c r="BK525"/>
  <c r="BK258"/>
  <c r="J191"/>
  <c i="4" r="J515"/>
  <c r="J259"/>
  <c r="J218"/>
  <c r="J153"/>
  <c r="BK469"/>
  <c r="J271"/>
  <c r="BK139"/>
  <c r="J578"/>
  <c r="J549"/>
  <c r="BK385"/>
  <c r="BK236"/>
  <c r="J179"/>
  <c r="BK526"/>
  <c r="BK401"/>
  <c r="J229"/>
  <c r="J170"/>
  <c r="J590"/>
  <c r="J469"/>
  <c r="J393"/>
  <c r="BK218"/>
  <c r="BK602"/>
  <c r="BK522"/>
  <c r="J266"/>
  <c r="J163"/>
  <c i="5" r="BK777"/>
  <c r="J725"/>
  <c r="J665"/>
  <c r="BK584"/>
  <c r="BK310"/>
  <c r="BK278"/>
  <c r="BK238"/>
  <c r="BK658"/>
  <c r="J563"/>
  <c r="BK286"/>
  <c r="J183"/>
  <c r="BK783"/>
  <c r="BK738"/>
  <c r="J715"/>
  <c r="J588"/>
  <c r="BK274"/>
  <c r="J241"/>
  <c r="J173"/>
  <c r="BK758"/>
  <c r="BK681"/>
  <c r="J584"/>
  <c r="BK497"/>
  <c r="BK140"/>
  <c r="J690"/>
  <c r="J522"/>
  <c r="J342"/>
  <c r="J248"/>
  <c r="J698"/>
  <c r="J646"/>
  <c r="BK563"/>
  <c r="J367"/>
  <c r="J266"/>
  <c i="6" r="BK761"/>
  <c r="J724"/>
  <c r="J621"/>
  <c r="J548"/>
  <c r="BK264"/>
  <c r="BK147"/>
  <c r="BK665"/>
  <c r="BK584"/>
  <c r="J412"/>
  <c r="BK237"/>
  <c r="J198"/>
  <c r="BK140"/>
  <c r="J630"/>
  <c r="J565"/>
  <c r="J252"/>
  <c r="J755"/>
  <c r="J714"/>
  <c r="J637"/>
  <c r="BK523"/>
  <c r="BK272"/>
  <c r="BK219"/>
  <c r="BK745"/>
  <c r="J615"/>
  <c r="BK412"/>
  <c r="J192"/>
  <c r="BK716"/>
  <c r="J599"/>
  <c r="BK464"/>
  <c r="J260"/>
  <c r="BK174"/>
  <c i="7" r="BK657"/>
  <c r="J600"/>
  <c r="BK525"/>
  <c r="J273"/>
  <c r="BK243"/>
  <c r="J675"/>
  <c r="BK641"/>
  <c r="BK571"/>
  <c r="BK270"/>
  <c r="J633"/>
  <c r="J520"/>
  <c r="J289"/>
  <c r="BK161"/>
  <c r="J622"/>
  <c r="J546"/>
  <c r="BK411"/>
  <c i="8" r="J200"/>
  <c r="J151"/>
  <c r="BK165"/>
  <c i="9" r="BK136"/>
  <c r="J126"/>
  <c i="2" r="J700"/>
  <c r="J321"/>
  <c r="BK170"/>
  <c r="J790"/>
  <c r="J719"/>
  <c r="BK491"/>
  <c r="J313"/>
  <c r="J250"/>
  <c r="J195"/>
  <c r="BK823"/>
  <c r="BK749"/>
  <c r="J712"/>
  <c r="BK643"/>
  <c r="BK411"/>
  <c r="J317"/>
  <c r="BK226"/>
  <c r="J159"/>
  <c r="J749"/>
  <c r="BK707"/>
  <c r="J654"/>
  <c r="J297"/>
  <c r="J264"/>
  <c r="J823"/>
  <c r="BK782"/>
  <c r="BK723"/>
  <c r="J553"/>
  <c r="BK324"/>
  <c r="BK256"/>
  <c r="J813"/>
  <c r="BK758"/>
  <c r="J643"/>
  <c r="BK417"/>
  <c r="BK297"/>
  <c r="J208"/>
  <c i="3" r="BK731"/>
  <c r="J653"/>
  <c r="J581"/>
  <c r="J327"/>
  <c r="J272"/>
  <c r="BK225"/>
  <c r="BK142"/>
  <c r="BK662"/>
  <c r="BK566"/>
  <c r="BK331"/>
  <c r="J258"/>
  <c r="BK179"/>
  <c r="J780"/>
  <c r="BK750"/>
  <c r="J694"/>
  <c r="J632"/>
  <c r="J498"/>
  <c r="BK327"/>
  <c r="BK219"/>
  <c r="BK780"/>
  <c r="J744"/>
  <c r="BK694"/>
  <c r="J596"/>
  <c r="BK498"/>
  <c r="J322"/>
  <c r="J276"/>
  <c r="BK136"/>
  <c r="J760"/>
  <c r="BK614"/>
  <c r="BK555"/>
  <c r="J291"/>
  <c r="BK231"/>
  <c i="4" r="J526"/>
  <c r="BK455"/>
  <c r="J232"/>
  <c r="BK191"/>
  <c r="J596"/>
  <c r="J522"/>
  <c r="BK450"/>
  <c r="BK287"/>
  <c r="J236"/>
  <c r="BK163"/>
  <c r="BK580"/>
  <c r="BK543"/>
  <c r="J433"/>
  <c r="J243"/>
  <c r="J570"/>
  <c r="BK515"/>
  <c r="J357"/>
  <c r="BK247"/>
  <c r="J185"/>
  <c r="BK596"/>
  <c r="BK510"/>
  <c r="BK433"/>
  <c r="BK243"/>
  <c r="J167"/>
  <c r="BK535"/>
  <c r="BK291"/>
  <c r="BK167"/>
  <c i="5" r="J794"/>
  <c r="BK748"/>
  <c r="J669"/>
  <c r="J625"/>
  <c r="J527"/>
  <c r="BK294"/>
  <c r="J270"/>
  <c r="J136"/>
  <c r="J695"/>
  <c r="BK568"/>
  <c r="BK533"/>
  <c r="BK270"/>
  <c r="J177"/>
  <c r="J728"/>
  <c r="BK527"/>
  <c r="BK252"/>
  <c r="BK208"/>
  <c r="BK773"/>
  <c r="BK728"/>
  <c r="BK639"/>
  <c r="J544"/>
  <c r="J286"/>
  <c r="BK190"/>
  <c r="BK698"/>
  <c r="J632"/>
  <c r="BK367"/>
  <c r="J262"/>
  <c r="J162"/>
  <c r="BK653"/>
  <c r="J578"/>
  <c r="BK314"/>
  <c r="BK262"/>
  <c r="J196"/>
  <c i="6" r="BK734"/>
  <c r="J679"/>
  <c r="BK594"/>
  <c r="J340"/>
  <c r="BK210"/>
  <c r="BK763"/>
  <c r="BK653"/>
  <c r="J554"/>
  <c r="BK448"/>
  <c r="J267"/>
  <c r="J223"/>
  <c r="BK168"/>
  <c r="J674"/>
  <c r="J354"/>
  <c r="BK226"/>
  <c r="BK749"/>
  <c r="J671"/>
  <c r="BK430"/>
  <c r="BK260"/>
  <c r="J147"/>
  <c r="BK671"/>
  <c r="BK599"/>
  <c r="BK248"/>
  <c r="J734"/>
  <c r="BK704"/>
  <c r="BK589"/>
  <c r="J507"/>
  <c r="J272"/>
  <c r="BK223"/>
  <c i="7" r="J673"/>
  <c r="J186"/>
  <c r="BK603"/>
  <c r="BK556"/>
  <c r="BK530"/>
  <c r="J381"/>
  <c r="BK204"/>
  <c r="J657"/>
  <c r="BK622"/>
  <c r="J530"/>
  <c r="BK294"/>
  <c r="J222"/>
  <c r="BK600"/>
  <c r="J509"/>
  <c r="BK232"/>
  <c r="BK136"/>
  <c r="J617"/>
  <c r="BK550"/>
  <c r="J278"/>
  <c r="BK266"/>
  <c r="J250"/>
  <c r="J225"/>
  <c r="BK222"/>
  <c r="BK216"/>
  <c r="BK198"/>
  <c r="J192"/>
  <c r="J178"/>
  <c r="BK175"/>
  <c r="J171"/>
  <c r="J147"/>
  <c r="J140"/>
  <c r="BK649"/>
  <c r="J643"/>
  <c r="BK628"/>
  <c r="J608"/>
  <c r="BK578"/>
  <c r="J571"/>
  <c r="BK562"/>
  <c r="BK535"/>
  <c r="J503"/>
  <c r="BK494"/>
  <c r="J435"/>
  <c r="BK345"/>
  <c r="J270"/>
  <c r="J258"/>
  <c r="BK254"/>
  <c r="BK250"/>
  <c r="J243"/>
  <c r="BK236"/>
  <c r="J232"/>
  <c r="J216"/>
  <c r="J204"/>
  <c r="BK181"/>
  <c i="8" r="J198"/>
  <c r="J194"/>
  <c r="BK192"/>
  <c r="BK187"/>
  <c r="J183"/>
  <c r="J171"/>
  <c r="J165"/>
  <c r="BK159"/>
  <c r="J155"/>
  <c r="BK151"/>
  <c r="BK141"/>
  <c r="J139"/>
  <c r="J135"/>
  <c r="J196"/>
  <c r="BK194"/>
  <c r="J190"/>
  <c r="BK185"/>
  <c r="J181"/>
  <c r="BK179"/>
  <c r="BK175"/>
  <c r="BK171"/>
  <c r="BK169"/>
  <c r="J167"/>
  <c r="J161"/>
  <c r="J157"/>
  <c r="BK143"/>
  <c r="J141"/>
  <c r="BK133"/>
  <c r="J130"/>
  <c r="BK200"/>
  <c r="BK198"/>
  <c r="J192"/>
  <c r="BK183"/>
  <c r="J179"/>
  <c r="J177"/>
  <c r="BK173"/>
  <c r="BK163"/>
  <c r="BK149"/>
  <c r="J145"/>
  <c r="BK135"/>
  <c r="BK128"/>
  <c r="J185"/>
  <c r="BK177"/>
  <c r="J173"/>
  <c r="BK161"/>
  <c r="BK157"/>
  <c r="J147"/>
  <c r="BK190"/>
  <c r="J133"/>
  <c r="J159"/>
  <c r="J143"/>
  <c i="9" r="BK128"/>
  <c r="BK130"/>
  <c i="2" r="BK712"/>
  <c r="BK482"/>
  <c r="J273"/>
  <c r="BK836"/>
  <c r="BK763"/>
  <c r="J586"/>
  <c r="J375"/>
  <c r="BK276"/>
  <c r="BK232"/>
  <c r="BK146"/>
  <c r="J792"/>
  <c r="J735"/>
  <c r="BK654"/>
  <c r="BK522"/>
  <c r="J340"/>
  <c r="BK250"/>
  <c r="J180"/>
  <c i="1" r="AS95"/>
  <c i="2" r="BK313"/>
  <c r="J283"/>
  <c r="BK173"/>
  <c r="BK808"/>
  <c r="BK779"/>
  <c r="J685"/>
  <c r="BK382"/>
  <c r="BK305"/>
  <c r="BK220"/>
  <c r="J828"/>
  <c r="J763"/>
  <c r="J673"/>
  <c r="J445"/>
  <c r="J309"/>
  <c r="J238"/>
  <c r="BK136"/>
  <c i="3" r="J702"/>
  <c r="BK602"/>
  <c r="J388"/>
  <c r="J306"/>
  <c r="J255"/>
  <c r="BK201"/>
  <c r="J719"/>
  <c r="J639"/>
  <c r="J525"/>
  <c r="J295"/>
  <c r="BK249"/>
  <c r="J198"/>
  <c r="J146"/>
  <c r="BK788"/>
  <c r="J754"/>
  <c r="BK685"/>
  <c r="BK586"/>
  <c r="J417"/>
  <c r="BK283"/>
  <c r="BK207"/>
  <c r="J775"/>
  <c r="J713"/>
  <c r="J614"/>
  <c r="J549"/>
  <c r="J331"/>
  <c r="BK279"/>
  <c r="J172"/>
  <c r="BK786"/>
  <c r="BK744"/>
  <c r="J691"/>
  <c r="BK417"/>
  <c r="BK272"/>
  <c r="BK195"/>
  <c i="4" r="J532"/>
  <c r="J444"/>
  <c r="J247"/>
  <c r="BK203"/>
  <c r="BK567"/>
  <c r="BK481"/>
  <c r="BK427"/>
  <c r="J277"/>
  <c r="J255"/>
  <c r="BK170"/>
  <c r="J602"/>
  <c r="J450"/>
  <c r="J291"/>
  <c r="J225"/>
  <c r="BK153"/>
  <c r="BK487"/>
  <c r="J329"/>
  <c r="J209"/>
  <c r="BK135"/>
  <c r="J554"/>
  <c r="BK460"/>
  <c r="J401"/>
  <c r="J251"/>
  <c r="BK590"/>
  <c r="J565"/>
  <c r="J475"/>
  <c r="BK232"/>
  <c i="5" r="BK796"/>
  <c r="J773"/>
  <c r="BK715"/>
  <c r="J658"/>
  <c r="J568"/>
  <c r="BK300"/>
  <c r="J259"/>
  <c r="J738"/>
  <c r="J618"/>
  <c r="J558"/>
  <c r="BK516"/>
  <c r="J208"/>
  <c r="BK150"/>
  <c r="BK768"/>
  <c r="BK730"/>
  <c r="BK600"/>
  <c r="BK305"/>
  <c r="BK218"/>
  <c r="J777"/>
  <c r="BK725"/>
  <c r="J675"/>
  <c r="J600"/>
  <c r="BK427"/>
  <c r="BK162"/>
  <c r="J681"/>
  <c r="J555"/>
  <c r="BK397"/>
  <c r="J314"/>
  <c r="J255"/>
  <c r="BK136"/>
  <c r="BK665"/>
  <c r="BK588"/>
  <c r="J397"/>
  <c r="J278"/>
  <c r="BK245"/>
  <c i="6" r="J745"/>
  <c r="J688"/>
  <c r="J605"/>
  <c r="J537"/>
  <c r="J256"/>
  <c r="BK171"/>
  <c r="J711"/>
  <c r="BK637"/>
  <c r="BK507"/>
  <c r="J278"/>
  <c r="BK230"/>
  <c r="J154"/>
  <c r="J665"/>
  <c r="J594"/>
  <c r="J248"/>
  <c r="BK198"/>
  <c r="J693"/>
  <c r="BK615"/>
  <c r="J324"/>
  <c r="J237"/>
  <c r="BK192"/>
  <c r="J740"/>
  <c r="BK649"/>
  <c r="BK609"/>
  <c r="BK354"/>
  <c r="BK233"/>
  <c r="J761"/>
  <c r="J722"/>
  <c r="J653"/>
  <c r="J576"/>
  <c r="J430"/>
  <c r="J288"/>
  <c r="J210"/>
  <c i="7" r="J667"/>
  <c r="J638"/>
  <c r="J514"/>
  <c r="J161"/>
  <c r="J594"/>
  <c r="BK546"/>
  <c r="J484"/>
  <c r="BK336"/>
  <c r="BK278"/>
  <c r="J254"/>
  <c r="J661"/>
  <c r="BK611"/>
  <c r="BK520"/>
  <c r="BK381"/>
  <c r="BK225"/>
  <c r="J136"/>
  <c r="J456"/>
  <c r="J246"/>
  <c r="J175"/>
  <c r="BK643"/>
  <c r="J611"/>
  <c r="J525"/>
  <c r="J294"/>
  <c i="8" r="J169"/>
  <c r="J175"/>
  <c r="BK147"/>
  <c i="9" r="J128"/>
  <c r="J139"/>
  <c r="BK126"/>
  <c i="2" r="BK626"/>
  <c r="J329"/>
  <c r="J256"/>
  <c r="J165"/>
  <c r="BK784"/>
  <c r="BK659"/>
  <c r="BK349"/>
  <c r="BK264"/>
  <c r="BK813"/>
  <c r="BK774"/>
  <c r="BK685"/>
  <c r="J632"/>
  <c r="BK445"/>
  <c r="BK301"/>
  <c r="J202"/>
  <c r="J784"/>
  <c r="BK679"/>
  <c r="J411"/>
  <c r="BK294"/>
  <c r="BK159"/>
  <c r="BK798"/>
  <c r="BK735"/>
  <c r="J679"/>
  <c r="J335"/>
  <c r="BK290"/>
  <c r="J199"/>
  <c r="J779"/>
  <c r="BK691"/>
  <c r="J522"/>
  <c r="BK309"/>
  <c r="J276"/>
  <c r="J214"/>
  <c i="3" r="BK734"/>
  <c r="J681"/>
  <c r="BK592"/>
  <c r="BK322"/>
  <c r="J279"/>
  <c r="J219"/>
  <c r="J742"/>
  <c r="BK608"/>
  <c r="J382"/>
  <c r="BK287"/>
  <c r="BK255"/>
  <c r="BK159"/>
  <c r="J201"/>
  <c r="J765"/>
  <c r="BK719"/>
  <c r="BK653"/>
  <c r="BK581"/>
  <c r="BK291"/>
  <c r="BK198"/>
  <c r="J750"/>
  <c r="BK681"/>
  <c r="J608"/>
  <c r="BK472"/>
  <c r="BK295"/>
  <c r="BK153"/>
  <c r="BK775"/>
  <c r="BK724"/>
  <c r="J592"/>
  <c r="J317"/>
  <c r="J269"/>
  <c r="BK213"/>
  <c i="4" r="J535"/>
  <c r="BK277"/>
  <c r="J173"/>
  <c r="BK532"/>
  <c r="J439"/>
  <c r="J282"/>
  <c r="J191"/>
  <c r="BK570"/>
  <c r="BK329"/>
  <c r="BK185"/>
  <c r="J540"/>
  <c r="BK465"/>
  <c r="BK271"/>
  <c r="BK179"/>
  <c r="J580"/>
  <c r="BK494"/>
  <c r="BK444"/>
  <c r="J287"/>
  <c r="J197"/>
  <c r="BK578"/>
  <c r="J385"/>
  <c r="BK239"/>
  <c r="J139"/>
  <c i="5" r="BK763"/>
  <c r="BK690"/>
  <c r="J639"/>
  <c r="J533"/>
  <c r="BK289"/>
  <c r="J252"/>
  <c r="J736"/>
  <c r="BK606"/>
  <c r="BK544"/>
  <c r="J274"/>
  <c r="BK180"/>
  <c r="BK794"/>
  <c r="BK736"/>
  <c r="J606"/>
  <c r="J448"/>
  <c r="BK248"/>
  <c r="BK183"/>
  <c r="J796"/>
  <c r="J730"/>
  <c r="BK669"/>
  <c r="J305"/>
  <c r="J229"/>
  <c r="BK709"/>
  <c r="J612"/>
  <c i="6" r="J579"/>
  <c r="J383"/>
  <c r="BK240"/>
  <c r="J204"/>
  <c r="J699"/>
  <c r="J584"/>
  <c r="BK324"/>
  <c r="J219"/>
  <c r="J716"/>
  <c r="BK630"/>
  <c r="J448"/>
  <c r="BK267"/>
  <c r="J171"/>
  <c r="BK699"/>
  <c r="BK548"/>
  <c r="BK288"/>
  <c r="J168"/>
  <c r="BK711"/>
  <c r="BK579"/>
  <c r="BK383"/>
  <c r="BK244"/>
  <c r="BK180"/>
  <c i="7" r="J651"/>
  <c r="J494"/>
  <c r="BK484"/>
  <c r="BK446"/>
  <c r="BK423"/>
  <c r="J345"/>
  <c r="J336"/>
  <c r="BK326"/>
  <c r="J298"/>
  <c r="J284"/>
  <c r="BK273"/>
  <c r="BK262"/>
  <c r="J239"/>
  <c r="BK229"/>
  <c r="J210"/>
  <c r="BK192"/>
  <c r="BK667"/>
  <c r="BK661"/>
  <c r="BK583"/>
  <c r="J550"/>
  <c r="BK503"/>
  <c r="BK298"/>
  <c r="J262"/>
  <c r="BK171"/>
  <c r="BK638"/>
  <c r="J590"/>
  <c r="J411"/>
  <c r="J236"/>
  <c r="BK154"/>
  <c r="J535"/>
  <c r="BK258"/>
  <c r="J198"/>
  <c r="BK673"/>
  <c r="BK608"/>
  <c r="BK456"/>
  <c i="8" r="BK130"/>
  <c r="BK196"/>
  <c r="BK155"/>
  <c r="J163"/>
  <c i="9" r="J133"/>
  <c r="BK146"/>
  <c r="J148"/>
  <c i="2" r="J491"/>
  <c r="J324"/>
  <c r="BK205"/>
  <c r="J808"/>
  <c r="J723"/>
  <c r="J473"/>
  <c r="BK280"/>
  <c r="BK238"/>
  <c r="J153"/>
  <c r="BK828"/>
  <c r="BK752"/>
  <c r="BK700"/>
  <c r="BK579"/>
  <c r="J382"/>
  <c r="BK335"/>
  <c r="J173"/>
  <c r="J802"/>
  <c r="BK729"/>
  <c r="J626"/>
  <c r="J305"/>
  <c r="BK270"/>
  <c r="BK834"/>
  <c r="BK790"/>
  <c r="J758"/>
  <c r="J691"/>
  <c r="BK473"/>
  <c r="J301"/>
  <c r="BK208"/>
  <c r="BK792"/>
  <c r="J729"/>
  <c r="BK615"/>
  <c r="BK321"/>
  <c r="J280"/>
  <c r="BK199"/>
  <c i="3" r="BK742"/>
  <c r="J669"/>
  <c r="J446"/>
  <c r="BK317"/>
  <c r="J265"/>
  <c r="J179"/>
  <c r="J699"/>
  <c r="J626"/>
  <c r="J555"/>
  <c r="BK303"/>
  <c r="BK265"/>
  <c r="J207"/>
  <c r="J243"/>
  <c r="J786"/>
  <c r="J724"/>
  <c r="BK669"/>
  <c r="BK626"/>
  <c r="J303"/>
  <c r="J249"/>
  <c r="BK172"/>
  <c r="BK765"/>
  <c r="J708"/>
  <c r="J586"/>
  <c r="BK446"/>
  <c r="BK311"/>
  <c r="J195"/>
  <c r="BK146"/>
  <c r="J734"/>
  <c r="BK646"/>
  <c r="BK549"/>
  <c r="J262"/>
  <c i="4" r="BK549"/>
  <c r="J465"/>
  <c r="J323"/>
  <c r="BK222"/>
  <c r="BK586"/>
  <c r="BK503"/>
  <c r="BK323"/>
  <c r="BK263"/>
  <c r="BK209"/>
  <c r="J604"/>
  <c r="BK560"/>
  <c r="BK439"/>
  <c r="BK251"/>
  <c r="BK173"/>
  <c r="J543"/>
  <c r="BK475"/>
  <c r="BK317"/>
  <c r="BK215"/>
  <c r="BK146"/>
  <c r="BK572"/>
  <c r="J481"/>
  <c r="J427"/>
  <c r="BK229"/>
  <c r="J586"/>
  <c r="J510"/>
  <c r="J263"/>
  <c r="J203"/>
  <c i="5" r="J783"/>
  <c r="J744"/>
  <c r="BK594"/>
  <c r="J516"/>
  <c r="BK266"/>
  <c r="J150"/>
  <c r="BK625"/>
  <c r="J294"/>
  <c r="J190"/>
  <c r="J140"/>
  <c r="J748"/>
  <c r="BK687"/>
  <c r="J469"/>
  <c r="BK255"/>
  <c r="BK202"/>
  <c r="J768"/>
  <c r="J720"/>
  <c r="BK612"/>
  <c r="BK522"/>
  <c r="BK241"/>
  <c r="BK720"/>
  <c r="J653"/>
  <c r="J427"/>
  <c r="J282"/>
  <c r="BK196"/>
  <c r="BK695"/>
  <c r="J594"/>
  <c r="BK448"/>
  <c r="J310"/>
  <c r="BK229"/>
  <c i="6" r="BK740"/>
  <c r="J704"/>
  <c r="J649"/>
  <c r="J589"/>
  <c r="BK278"/>
  <c r="J186"/>
  <c r="BK714"/>
  <c r="BK693"/>
  <c r="J543"/>
  <c r="BK340"/>
  <c r="BK256"/>
  <c r="J180"/>
  <c r="J136"/>
  <c r="J609"/>
  <c r="J464"/>
  <c r="J233"/>
  <c r="BK154"/>
  <c r="BK724"/>
  <c r="BK674"/>
  <c r="BK576"/>
  <c r="BK252"/>
  <c r="J140"/>
  <c r="BK659"/>
  <c r="BK605"/>
  <c r="BK293"/>
  <c r="BK204"/>
  <c r="J749"/>
  <c r="J659"/>
  <c r="J523"/>
  <c r="J293"/>
  <c r="J240"/>
  <c r="BK164"/>
  <c i="7" r="J649"/>
  <c r="J562"/>
  <c r="BK178"/>
  <c r="BK617"/>
  <c r="J578"/>
  <c r="J540"/>
  <c r="BK289"/>
  <c r="BK186"/>
  <c r="BK651"/>
  <c r="BK594"/>
  <c r="J423"/>
  <c r="BK284"/>
  <c r="BK210"/>
  <c r="J583"/>
  <c r="J326"/>
  <c r="J229"/>
  <c r="BK147"/>
  <c r="BK590"/>
  <c r="BK514"/>
  <c r="J351"/>
  <c i="8" r="J187"/>
  <c r="BK139"/>
  <c r="J149"/>
  <c i="9" r="BK148"/>
  <c r="BK139"/>
  <c r="J136"/>
  <c i="2" l="1" r="BK135"/>
  <c r="T328"/>
  <c r="R722"/>
  <c r="T816"/>
  <c i="3" r="T135"/>
  <c r="P178"/>
  <c r="T178"/>
  <c r="P261"/>
  <c r="T261"/>
  <c r="BK595"/>
  <c r="J595"/>
  <c r="J107"/>
  <c r="T684"/>
  <c r="T753"/>
  <c r="BK785"/>
  <c r="J785"/>
  <c r="J111"/>
  <c i="4" r="P270"/>
  <c r="R468"/>
  <c i="5" r="P161"/>
  <c r="R161"/>
  <c r="R134"/>
  <c r="BK244"/>
  <c r="J244"/>
  <c r="J103"/>
  <c r="R244"/>
  <c r="P587"/>
  <c r="P668"/>
  <c r="R747"/>
  <c r="P793"/>
  <c i="6" r="BK153"/>
  <c r="J153"/>
  <c r="J102"/>
  <c r="T153"/>
  <c r="P222"/>
  <c r="T222"/>
  <c r="BK608"/>
  <c r="J608"/>
  <c r="J107"/>
  <c r="BK652"/>
  <c r="J652"/>
  <c r="J108"/>
  <c r="BK733"/>
  <c r="J733"/>
  <c r="J109"/>
  <c r="P748"/>
  <c r="R760"/>
  <c i="7" r="BK277"/>
  <c r="P593"/>
  <c i="2" r="R135"/>
  <c r="R328"/>
  <c r="BK722"/>
  <c r="J722"/>
  <c r="J108"/>
  <c r="BK816"/>
  <c r="J816"/>
  <c r="J110"/>
  <c r="R833"/>
  <c i="3" r="P152"/>
  <c r="R310"/>
  <c r="P684"/>
  <c r="BK768"/>
  <c r="J768"/>
  <c r="J110"/>
  <c r="R785"/>
  <c i="4" r="BK270"/>
  <c r="T468"/>
  <c r="T601"/>
  <c i="5" r="T293"/>
  <c r="T668"/>
  <c r="P776"/>
  <c r="R793"/>
  <c i="6" r="T271"/>
  <c r="T652"/>
  <c r="BK748"/>
  <c r="J748"/>
  <c r="J110"/>
  <c r="T760"/>
  <c i="7" r="R277"/>
  <c r="R593"/>
  <c r="BK672"/>
  <c r="J672"/>
  <c r="J111"/>
  <c i="8" r="T127"/>
  <c r="T126"/>
  <c r="T189"/>
  <c i="2" r="P135"/>
  <c r="P328"/>
  <c r="P722"/>
  <c r="P816"/>
  <c r="T833"/>
  <c i="3" r="R135"/>
  <c r="T152"/>
  <c r="BK310"/>
  <c r="J310"/>
  <c r="J106"/>
  <c r="T595"/>
  <c r="P753"/>
  <c r="R768"/>
  <c i="4" r="R152"/>
  <c r="BK221"/>
  <c r="J221"/>
  <c r="J103"/>
  <c r="R221"/>
  <c r="BK468"/>
  <c r="J468"/>
  <c r="J107"/>
  <c r="P525"/>
  <c i="5" r="R293"/>
  <c r="R668"/>
  <c r="BK776"/>
  <c r="J776"/>
  <c r="J110"/>
  <c r="BK793"/>
  <c r="J793"/>
  <c r="J111"/>
  <c i="6" r="P271"/>
  <c r="R652"/>
  <c r="T733"/>
  <c r="BK760"/>
  <c r="J760"/>
  <c r="J111"/>
  <c i="7" r="R160"/>
  <c r="BK228"/>
  <c r="J228"/>
  <c r="J104"/>
  <c r="T228"/>
  <c r="P549"/>
  <c r="R549"/>
  <c r="P660"/>
  <c r="R672"/>
  <c i="8" r="BK127"/>
  <c r="J127"/>
  <c r="J100"/>
  <c r="T154"/>
  <c r="T153"/>
  <c i="2" r="BK152"/>
  <c r="J152"/>
  <c r="J101"/>
  <c r="T152"/>
  <c r="P179"/>
  <c r="R179"/>
  <c r="BK279"/>
  <c r="J279"/>
  <c r="J103"/>
  <c r="R279"/>
  <c r="BK672"/>
  <c r="J672"/>
  <c r="J107"/>
  <c r="R672"/>
  <c r="BK801"/>
  <c r="J801"/>
  <c r="J109"/>
  <c r="T801"/>
  <c r="P833"/>
  <c i="3" r="BK135"/>
  <c r="J135"/>
  <c r="J100"/>
  <c r="R152"/>
  <c r="T310"/>
  <c r="R684"/>
  <c r="R753"/>
  <c r="T785"/>
  <c i="4" r="T152"/>
  <c r="T133"/>
  <c r="P221"/>
  <c r="T221"/>
  <c r="P468"/>
  <c r="T525"/>
  <c r="BK601"/>
  <c r="J601"/>
  <c r="J110"/>
  <c i="5" r="BK293"/>
  <c r="J293"/>
  <c r="J106"/>
  <c r="R587"/>
  <c r="BK747"/>
  <c r="J747"/>
  <c r="J109"/>
  <c r="R776"/>
  <c i="6" r="R271"/>
  <c r="P652"/>
  <c r="R733"/>
  <c r="T748"/>
  <c i="7" r="P277"/>
  <c r="P276"/>
  <c r="T593"/>
  <c r="T660"/>
  <c i="8" r="P127"/>
  <c r="P126"/>
  <c r="P154"/>
  <c r="R189"/>
  <c i="2" r="T135"/>
  <c r="R152"/>
  <c r="BK328"/>
  <c r="J328"/>
  <c r="J106"/>
  <c r="T722"/>
  <c r="R816"/>
  <c i="3" r="P135"/>
  <c r="P134"/>
  <c r="BK178"/>
  <c r="J178"/>
  <c r="J102"/>
  <c r="R178"/>
  <c r="BK261"/>
  <c r="J261"/>
  <c r="J103"/>
  <c r="R261"/>
  <c r="P595"/>
  <c r="BK684"/>
  <c r="J684"/>
  <c r="J108"/>
  <c r="P768"/>
  <c r="P785"/>
  <c i="4" r="P152"/>
  <c r="P133"/>
  <c r="R270"/>
  <c r="BK525"/>
  <c r="J525"/>
  <c r="J108"/>
  <c r="P601"/>
  <c i="5" r="P293"/>
  <c r="P292"/>
  <c r="T587"/>
  <c r="P747"/>
  <c r="T776"/>
  <c i="6" r="P153"/>
  <c r="P134"/>
  <c r="R153"/>
  <c r="R134"/>
  <c r="BK222"/>
  <c r="J222"/>
  <c r="J103"/>
  <c r="R222"/>
  <c r="R608"/>
  <c i="7" r="BK160"/>
  <c r="J160"/>
  <c r="J103"/>
  <c r="P160"/>
  <c r="P134"/>
  <c r="T160"/>
  <c r="T134"/>
  <c r="P228"/>
  <c r="R228"/>
  <c r="BK549"/>
  <c r="J549"/>
  <c r="J108"/>
  <c r="T549"/>
  <c r="BK660"/>
  <c r="J660"/>
  <c r="J110"/>
  <c r="P672"/>
  <c i="8" r="BK154"/>
  <c r="J154"/>
  <c r="J102"/>
  <c r="BK189"/>
  <c r="J189"/>
  <c r="J103"/>
  <c i="9" r="R145"/>
  <c r="R125"/>
  <c r="R124"/>
  <c i="2" r="P152"/>
  <c r="BK179"/>
  <c r="J179"/>
  <c r="J102"/>
  <c r="T179"/>
  <c r="P279"/>
  <c r="T279"/>
  <c r="P672"/>
  <c r="T672"/>
  <c r="P801"/>
  <c r="R801"/>
  <c r="BK833"/>
  <c r="J833"/>
  <c r="J111"/>
  <c i="3" r="BK152"/>
  <c r="J152"/>
  <c r="J101"/>
  <c r="P310"/>
  <c r="P309"/>
  <c r="R595"/>
  <c r="BK753"/>
  <c r="J753"/>
  <c r="J109"/>
  <c r="T768"/>
  <c i="4" r="BK152"/>
  <c r="T270"/>
  <c r="T269"/>
  <c r="R525"/>
  <c r="R601"/>
  <c i="5" r="BK161"/>
  <c r="J161"/>
  <c r="J102"/>
  <c r="T161"/>
  <c r="T134"/>
  <c r="P244"/>
  <c r="T244"/>
  <c r="BK587"/>
  <c r="J587"/>
  <c r="J107"/>
  <c r="BK668"/>
  <c r="J668"/>
  <c r="J108"/>
  <c r="T747"/>
  <c r="T793"/>
  <c i="6" r="BK271"/>
  <c r="J271"/>
  <c r="J106"/>
  <c r="P608"/>
  <c r="T608"/>
  <c r="P733"/>
  <c r="R748"/>
  <c r="P760"/>
  <c i="7" r="T277"/>
  <c r="T276"/>
  <c r="BK593"/>
  <c r="J593"/>
  <c r="J109"/>
  <c r="R660"/>
  <c r="T672"/>
  <c i="8" r="R127"/>
  <c r="R126"/>
  <c r="R154"/>
  <c r="R153"/>
  <c r="P189"/>
  <c i="9" r="BK145"/>
  <c r="J145"/>
  <c r="J102"/>
  <c r="P145"/>
  <c r="P125"/>
  <c r="P124"/>
  <c i="1" r="AU103"/>
  <c i="9" r="T145"/>
  <c r="T125"/>
  <c r="T124"/>
  <c i="4" r="BK134"/>
  <c r="J134"/>
  <c r="J100"/>
  <c r="BK145"/>
  <c r="J145"/>
  <c r="J101"/>
  <c i="5" r="BK288"/>
  <c r="J288"/>
  <c r="J104"/>
  <c i="6" r="BK135"/>
  <c r="J135"/>
  <c r="J100"/>
  <c r="BK146"/>
  <c r="J146"/>
  <c r="J101"/>
  <c i="4" r="BK265"/>
  <c r="J265"/>
  <c r="J104"/>
  <c i="5" r="BK149"/>
  <c r="J149"/>
  <c r="J101"/>
  <c i="2" r="BK323"/>
  <c r="J323"/>
  <c r="J104"/>
  <c i="5" r="BK135"/>
  <c r="J135"/>
  <c r="J100"/>
  <c i="7" r="BK146"/>
  <c r="J146"/>
  <c r="J101"/>
  <c r="BK153"/>
  <c r="J153"/>
  <c r="J102"/>
  <c i="3" r="BK305"/>
  <c r="J305"/>
  <c r="J104"/>
  <c i="4" r="BK589"/>
  <c r="J589"/>
  <c r="J109"/>
  <c i="6" r="BK266"/>
  <c r="J266"/>
  <c r="J104"/>
  <c i="7" r="BK135"/>
  <c r="BK272"/>
  <c r="J272"/>
  <c r="J105"/>
  <c i="9" r="BK132"/>
  <c r="J132"/>
  <c r="J100"/>
  <c r="BK135"/>
  <c r="J135"/>
  <c r="J101"/>
  <c i="8" r="BK153"/>
  <c r="J153"/>
  <c r="J101"/>
  <c i="9" r="J91"/>
  <c i="8" r="BK126"/>
  <c r="BK125"/>
  <c r="J125"/>
  <c i="9" r="E112"/>
  <c r="F93"/>
  <c r="J94"/>
  <c r="J120"/>
  <c r="BE128"/>
  <c r="BE139"/>
  <c r="BE146"/>
  <c r="F94"/>
  <c r="BE133"/>
  <c r="BE148"/>
  <c r="BE126"/>
  <c r="BE130"/>
  <c r="BE136"/>
  <c i="8" r="E85"/>
  <c r="J119"/>
  <c r="BE155"/>
  <c r="BE135"/>
  <c r="BE161"/>
  <c r="BE165"/>
  <c r="BE175"/>
  <c r="BE179"/>
  <c r="BE185"/>
  <c r="BE194"/>
  <c r="BE198"/>
  <c r="BE200"/>
  <c r="BE159"/>
  <c r="BE192"/>
  <c r="BE196"/>
  <c i="7" r="J135"/>
  <c r="J100"/>
  <c r="J277"/>
  <c r="J107"/>
  <c i="8" r="F122"/>
  <c r="BE139"/>
  <c r="BE141"/>
  <c r="BE143"/>
  <c r="BE151"/>
  <c r="BE171"/>
  <c r="BE181"/>
  <c r="BE128"/>
  <c r="BE173"/>
  <c r="BE177"/>
  <c r="BE183"/>
  <c r="BE187"/>
  <c r="BE130"/>
  <c r="BE133"/>
  <c r="BE145"/>
  <c r="BE147"/>
  <c r="BE149"/>
  <c r="BE157"/>
  <c r="BE163"/>
  <c r="BE167"/>
  <c r="BE169"/>
  <c r="BE190"/>
  <c i="6" r="BK134"/>
  <c r="J134"/>
  <c r="J99"/>
  <c i="7" r="E121"/>
  <c r="J127"/>
  <c r="BE198"/>
  <c r="BE210"/>
  <c r="BE229"/>
  <c r="BE262"/>
  <c r="BE326"/>
  <c r="BE456"/>
  <c r="BE484"/>
  <c r="BE530"/>
  <c r="BE556"/>
  <c r="BE600"/>
  <c r="BE622"/>
  <c r="BE641"/>
  <c r="BE657"/>
  <c i="6" r="BK270"/>
  <c r="J270"/>
  <c r="J105"/>
  <c i="7" r="F94"/>
  <c r="J130"/>
  <c r="BE186"/>
  <c r="BE204"/>
  <c r="BE236"/>
  <c r="BE239"/>
  <c r="BE243"/>
  <c r="BE246"/>
  <c r="BE258"/>
  <c r="BE273"/>
  <c r="BE520"/>
  <c r="BE583"/>
  <c r="BE594"/>
  <c r="BE649"/>
  <c r="BE675"/>
  <c r="BE140"/>
  <c r="BE171"/>
  <c r="BE178"/>
  <c r="BE192"/>
  <c r="BE225"/>
  <c r="BE250"/>
  <c r="BE254"/>
  <c r="BE270"/>
  <c r="BE298"/>
  <c r="BE345"/>
  <c r="BE381"/>
  <c r="BE446"/>
  <c r="BE503"/>
  <c r="BE514"/>
  <c r="BE578"/>
  <c r="BE590"/>
  <c r="J93"/>
  <c r="F129"/>
  <c r="BE147"/>
  <c r="BE232"/>
  <c r="BE266"/>
  <c r="BE278"/>
  <c r="BE289"/>
  <c r="BE336"/>
  <c r="BE525"/>
  <c r="BE546"/>
  <c r="BE562"/>
  <c r="BE603"/>
  <c r="BE661"/>
  <c r="BE667"/>
  <c r="BE673"/>
  <c r="BE161"/>
  <c r="BE181"/>
  <c r="BE216"/>
  <c r="BE284"/>
  <c r="BE351"/>
  <c r="BE423"/>
  <c r="BE435"/>
  <c r="BE494"/>
  <c r="BE608"/>
  <c r="BE611"/>
  <c r="BE638"/>
  <c r="BE643"/>
  <c r="BE651"/>
  <c r="BE136"/>
  <c r="BE154"/>
  <c r="BE175"/>
  <c r="BE222"/>
  <c r="BE294"/>
  <c r="BE411"/>
  <c r="BE509"/>
  <c r="BE535"/>
  <c r="BE540"/>
  <c r="BE550"/>
  <c r="BE571"/>
  <c r="BE617"/>
  <c r="BE628"/>
  <c r="BE633"/>
  <c i="5" r="BK134"/>
  <c i="6" r="F93"/>
  <c r="J94"/>
  <c r="J129"/>
  <c r="BE140"/>
  <c r="BE147"/>
  <c r="BE154"/>
  <c r="BE171"/>
  <c r="BE186"/>
  <c r="BE226"/>
  <c r="BE283"/>
  <c r="BE430"/>
  <c r="BE448"/>
  <c r="BE594"/>
  <c r="BE671"/>
  <c r="BE674"/>
  <c r="BE693"/>
  <c r="BE699"/>
  <c r="BE740"/>
  <c i="5" r="BK292"/>
  <c r="J292"/>
  <c r="J105"/>
  <c i="6" r="BE164"/>
  <c r="BE198"/>
  <c r="BE237"/>
  <c r="BE267"/>
  <c r="BE278"/>
  <c r="BE579"/>
  <c r="BE621"/>
  <c r="BE637"/>
  <c r="BE653"/>
  <c r="BE665"/>
  <c r="BE714"/>
  <c r="BE724"/>
  <c r="BE730"/>
  <c r="BE755"/>
  <c r="E85"/>
  <c r="F94"/>
  <c r="BE136"/>
  <c r="BE174"/>
  <c r="BE180"/>
  <c r="BE216"/>
  <c r="BE244"/>
  <c r="BE248"/>
  <c r="BE256"/>
  <c r="BE264"/>
  <c r="BE288"/>
  <c r="BE297"/>
  <c r="BE340"/>
  <c r="BE412"/>
  <c r="BE480"/>
  <c r="BE507"/>
  <c r="BE565"/>
  <c r="BE584"/>
  <c r="BE599"/>
  <c r="BE605"/>
  <c r="BE688"/>
  <c r="BE734"/>
  <c r="BE763"/>
  <c r="J127"/>
  <c r="BE192"/>
  <c r="BE223"/>
  <c r="BE240"/>
  <c r="BE589"/>
  <c r="BE682"/>
  <c r="BE711"/>
  <c r="BE210"/>
  <c r="BE219"/>
  <c r="BE233"/>
  <c r="BE252"/>
  <c r="BE293"/>
  <c r="BE324"/>
  <c r="BE354"/>
  <c r="BE464"/>
  <c r="BE537"/>
  <c r="BE548"/>
  <c r="BE576"/>
  <c r="BE609"/>
  <c r="BE630"/>
  <c r="BE649"/>
  <c r="BE659"/>
  <c r="BE679"/>
  <c r="BE704"/>
  <c r="BE722"/>
  <c r="BE745"/>
  <c r="BE749"/>
  <c r="BE761"/>
  <c r="BE168"/>
  <c r="BE204"/>
  <c r="BE230"/>
  <c r="BE260"/>
  <c r="BE272"/>
  <c r="BE383"/>
  <c r="BE523"/>
  <c r="BE543"/>
  <c r="BE554"/>
  <c r="BE615"/>
  <c r="BE642"/>
  <c r="BE716"/>
  <c i="4" r="J152"/>
  <c r="J102"/>
  <c r="J270"/>
  <c r="J106"/>
  <c i="5" r="F93"/>
  <c r="BE136"/>
  <c r="BE173"/>
  <c r="BE180"/>
  <c r="BE183"/>
  <c r="BE190"/>
  <c r="BE202"/>
  <c r="BE208"/>
  <c r="BE218"/>
  <c r="BE255"/>
  <c r="BE342"/>
  <c r="BE427"/>
  <c r="BE516"/>
  <c r="BE584"/>
  <c r="BE690"/>
  <c r="F94"/>
  <c r="J127"/>
  <c r="BE150"/>
  <c r="BE229"/>
  <c r="BE259"/>
  <c r="BE266"/>
  <c r="BE286"/>
  <c r="BE305"/>
  <c r="BE573"/>
  <c r="BE600"/>
  <c r="BE606"/>
  <c r="BE669"/>
  <c r="BE675"/>
  <c r="BE695"/>
  <c r="BE725"/>
  <c r="BE738"/>
  <c r="J130"/>
  <c r="BE262"/>
  <c r="BE294"/>
  <c r="BE367"/>
  <c r="BE397"/>
  <c r="BE469"/>
  <c r="BE533"/>
  <c r="BE558"/>
  <c r="BE563"/>
  <c r="BE568"/>
  <c r="BE594"/>
  <c r="BE625"/>
  <c r="BE665"/>
  <c r="BE704"/>
  <c r="BE715"/>
  <c r="BE736"/>
  <c r="BE744"/>
  <c r="BE748"/>
  <c r="BE768"/>
  <c r="E85"/>
  <c r="J129"/>
  <c r="BE162"/>
  <c r="BE177"/>
  <c r="BE238"/>
  <c r="BE270"/>
  <c r="BE300"/>
  <c r="BE310"/>
  <c r="BE361"/>
  <c r="BE522"/>
  <c r="BE544"/>
  <c r="BE612"/>
  <c r="BE639"/>
  <c r="BE658"/>
  <c r="BE698"/>
  <c r="BE763"/>
  <c r="BE773"/>
  <c r="BE777"/>
  <c r="BE796"/>
  <c r="BE196"/>
  <c r="BE252"/>
  <c r="BE278"/>
  <c r="BE282"/>
  <c r="BE289"/>
  <c r="BE314"/>
  <c r="BE527"/>
  <c r="BE555"/>
  <c r="BE632"/>
  <c r="BE681"/>
  <c r="BE687"/>
  <c r="BE140"/>
  <c r="BE241"/>
  <c r="BE245"/>
  <c r="BE248"/>
  <c r="BE274"/>
  <c r="BE448"/>
  <c r="BE497"/>
  <c r="BE578"/>
  <c r="BE588"/>
  <c r="BE618"/>
  <c r="BE646"/>
  <c r="BE653"/>
  <c r="BE709"/>
  <c r="BE720"/>
  <c r="BE728"/>
  <c r="BE730"/>
  <c r="BE758"/>
  <c r="BE783"/>
  <c r="BE794"/>
  <c i="3" r="BK309"/>
  <c r="J309"/>
  <c r="J105"/>
  <c i="4" r="J91"/>
  <c r="E120"/>
  <c r="J128"/>
  <c r="BE135"/>
  <c r="BE197"/>
  <c r="BE222"/>
  <c r="BE229"/>
  <c r="BE236"/>
  <c r="BE259"/>
  <c r="BE277"/>
  <c r="BE282"/>
  <c r="BE287"/>
  <c r="BE329"/>
  <c r="BE357"/>
  <c r="BE469"/>
  <c r="BE494"/>
  <c r="BE503"/>
  <c r="BE540"/>
  <c r="BE560"/>
  <c r="BE570"/>
  <c r="BE580"/>
  <c r="BE139"/>
  <c r="BE153"/>
  <c r="BE163"/>
  <c r="BE173"/>
  <c r="BE191"/>
  <c r="BE209"/>
  <c r="BE215"/>
  <c r="BE271"/>
  <c r="BE439"/>
  <c r="BE450"/>
  <c r="BE487"/>
  <c r="BE572"/>
  <c r="BE578"/>
  <c r="BE602"/>
  <c r="J94"/>
  <c r="F129"/>
  <c r="BE203"/>
  <c r="BE225"/>
  <c r="BE243"/>
  <c r="BE263"/>
  <c r="BE266"/>
  <c r="BE291"/>
  <c r="BE385"/>
  <c r="BE393"/>
  <c r="BE433"/>
  <c r="BE460"/>
  <c r="BE522"/>
  <c r="BE532"/>
  <c r="BE535"/>
  <c r="BE549"/>
  <c r="F93"/>
  <c r="BE170"/>
  <c r="BE239"/>
  <c r="BE247"/>
  <c r="BE323"/>
  <c r="BE401"/>
  <c r="BE427"/>
  <c r="BE444"/>
  <c r="BE481"/>
  <c r="BE515"/>
  <c r="BE526"/>
  <c r="BE554"/>
  <c r="BE567"/>
  <c r="BE586"/>
  <c r="BE596"/>
  <c i="3" r="BK134"/>
  <c r="BK133"/>
  <c r="J133"/>
  <c r="J98"/>
  <c i="4" r="BE167"/>
  <c r="BE179"/>
  <c r="BE185"/>
  <c r="BE218"/>
  <c r="BE232"/>
  <c r="BE251"/>
  <c r="BE455"/>
  <c r="BE465"/>
  <c r="BE475"/>
  <c r="BE565"/>
  <c r="BE590"/>
  <c r="BE604"/>
  <c r="BE146"/>
  <c r="BE255"/>
  <c r="BE317"/>
  <c r="BE510"/>
  <c r="BE543"/>
  <c i="2" r="J135"/>
  <c r="J100"/>
  <c i="3" r="BE201"/>
  <c r="BE219"/>
  <c r="BE225"/>
  <c r="BE237"/>
  <c r="BE255"/>
  <c r="BE265"/>
  <c r="BE287"/>
  <c r="BE295"/>
  <c r="BE303"/>
  <c r="BE327"/>
  <c r="BE560"/>
  <c r="BE620"/>
  <c r="BE734"/>
  <c r="BE736"/>
  <c r="BE750"/>
  <c r="BE769"/>
  <c r="F93"/>
  <c r="J130"/>
  <c r="BE142"/>
  <c r="BE146"/>
  <c r="BE153"/>
  <c r="BE159"/>
  <c r="BE169"/>
  <c r="BE207"/>
  <c r="BE243"/>
  <c r="BE272"/>
  <c r="BE276"/>
  <c r="BE317"/>
  <c r="BE322"/>
  <c r="BE525"/>
  <c r="BE571"/>
  <c r="BE581"/>
  <c r="BE602"/>
  <c r="BE646"/>
  <c r="BE702"/>
  <c r="BE724"/>
  <c r="BE760"/>
  <c r="BE780"/>
  <c r="BE788"/>
  <c r="BE164"/>
  <c r="BE179"/>
  <c r="BE231"/>
  <c r="BE258"/>
  <c r="BE279"/>
  <c r="BE311"/>
  <c r="BE382"/>
  <c r="BE472"/>
  <c r="BE555"/>
  <c r="BE566"/>
  <c r="BE592"/>
  <c r="BE608"/>
  <c r="BE614"/>
  <c r="BE662"/>
  <c r="BE691"/>
  <c r="BE708"/>
  <c r="BE742"/>
  <c r="BE744"/>
  <c r="BE754"/>
  <c r="BE765"/>
  <c r="BE775"/>
  <c r="BE786"/>
  <c r="J91"/>
  <c r="F94"/>
  <c r="E121"/>
  <c r="BE136"/>
  <c r="BE172"/>
  <c r="BE191"/>
  <c r="BE195"/>
  <c r="BE306"/>
  <c r="BE388"/>
  <c r="BE446"/>
  <c r="BE498"/>
  <c r="BE549"/>
  <c r="BE576"/>
  <c r="BE586"/>
  <c r="BE632"/>
  <c r="BE653"/>
  <c r="BE669"/>
  <c r="BE681"/>
  <c r="BE685"/>
  <c r="BE694"/>
  <c r="BE713"/>
  <c r="BE731"/>
  <c r="J93"/>
  <c r="BE198"/>
  <c r="BE213"/>
  <c r="BE249"/>
  <c r="BE262"/>
  <c r="BE269"/>
  <c r="BE283"/>
  <c r="BE291"/>
  <c r="BE299"/>
  <c r="BE331"/>
  <c r="BE358"/>
  <c r="BE417"/>
  <c r="BE596"/>
  <c r="BE626"/>
  <c r="BE639"/>
  <c r="BE674"/>
  <c r="BE699"/>
  <c r="BE719"/>
  <c i="2" r="F94"/>
  <c r="BE146"/>
  <c r="BE159"/>
  <c r="BE173"/>
  <c r="BE205"/>
  <c r="BE273"/>
  <c r="BE313"/>
  <c r="BE375"/>
  <c r="BE382"/>
  <c r="BE411"/>
  <c r="BE586"/>
  <c r="BE685"/>
  <c r="BE719"/>
  <c r="BE782"/>
  <c r="BE798"/>
  <c r="BE808"/>
  <c r="BE823"/>
  <c r="BE834"/>
  <c r="J129"/>
  <c r="BE136"/>
  <c r="BE195"/>
  <c r="BE214"/>
  <c r="BE250"/>
  <c r="BE264"/>
  <c r="BE280"/>
  <c r="BE317"/>
  <c r="BE417"/>
  <c r="BE445"/>
  <c r="BE579"/>
  <c r="BE626"/>
  <c r="BE744"/>
  <c r="BE752"/>
  <c r="BE769"/>
  <c r="BE817"/>
  <c r="J91"/>
  <c r="E121"/>
  <c r="BE165"/>
  <c r="BE170"/>
  <c r="BE199"/>
  <c r="BE232"/>
  <c r="BE238"/>
  <c r="BE244"/>
  <c r="BE287"/>
  <c r="BE324"/>
  <c r="BE349"/>
  <c r="BE643"/>
  <c r="BE659"/>
  <c r="BE723"/>
  <c r="BE774"/>
  <c r="BE790"/>
  <c r="BE813"/>
  <c r="BE828"/>
  <c r="J94"/>
  <c r="BE153"/>
  <c r="BE256"/>
  <c r="BE276"/>
  <c r="BE294"/>
  <c r="BE297"/>
  <c r="BE305"/>
  <c r="BE309"/>
  <c r="BE321"/>
  <c r="BE329"/>
  <c r="BE345"/>
  <c r="BE491"/>
  <c r="BE621"/>
  <c r="BE664"/>
  <c r="BE669"/>
  <c r="BE679"/>
  <c r="BE707"/>
  <c r="BE741"/>
  <c r="BE763"/>
  <c r="BE784"/>
  <c r="BE836"/>
  <c r="F93"/>
  <c r="BE180"/>
  <c r="BE202"/>
  <c r="BE220"/>
  <c r="BE226"/>
  <c r="BE290"/>
  <c r="BE301"/>
  <c r="BE340"/>
  <c r="BE482"/>
  <c r="BE553"/>
  <c r="BE654"/>
  <c r="BE700"/>
  <c r="BE712"/>
  <c r="BE729"/>
  <c r="BE735"/>
  <c r="BE749"/>
  <c r="BE758"/>
  <c r="BE779"/>
  <c r="BE792"/>
  <c r="BE802"/>
  <c r="BE142"/>
  <c r="BE208"/>
  <c r="BE270"/>
  <c r="BE283"/>
  <c r="BE335"/>
  <c r="BE473"/>
  <c r="BE522"/>
  <c r="BE615"/>
  <c r="BE632"/>
  <c r="BE673"/>
  <c r="BE691"/>
  <c i="4" r="F36"/>
  <c i="1" r="BA98"/>
  <c i="4" r="J36"/>
  <c i="1" r="AW98"/>
  <c i="4" r="F38"/>
  <c i="1" r="BC98"/>
  <c i="5" r="F37"/>
  <c i="1" r="BB99"/>
  <c i="6" r="F38"/>
  <c i="1" r="BC100"/>
  <c i="8" r="F36"/>
  <c i="1" r="BA102"/>
  <c i="8" r="F39"/>
  <c i="1" r="BD102"/>
  <c i="8" r="F38"/>
  <c i="1" r="BC102"/>
  <c i="9" r="J36"/>
  <c i="1" r="AW103"/>
  <c i="2" r="F36"/>
  <c i="1" r="BA96"/>
  <c i="3" r="F37"/>
  <c i="1" r="BB97"/>
  <c i="4" r="F39"/>
  <c i="1" r="BD98"/>
  <c i="6" r="J36"/>
  <c i="1" r="AW100"/>
  <c i="7" r="F36"/>
  <c i="1" r="BA101"/>
  <c i="8" r="J36"/>
  <c i="1" r="AW102"/>
  <c i="9" r="F37"/>
  <c i="1" r="BB103"/>
  <c i="2" r="F38"/>
  <c i="1" r="BC96"/>
  <c i="3" r="J36"/>
  <c i="1" r="AW97"/>
  <c i="5" r="F38"/>
  <c i="1" r="BC99"/>
  <c i="7" r="F37"/>
  <c i="1" r="BB101"/>
  <c i="9" r="F36"/>
  <c i="1" r="BA103"/>
  <c i="8" r="J32"/>
  <c i="2" r="J36"/>
  <c i="1" r="AW96"/>
  <c i="3" r="F39"/>
  <c i="1" r="BD97"/>
  <c i="5" r="F36"/>
  <c i="1" r="BA99"/>
  <c i="6" r="F36"/>
  <c i="1" r="BA100"/>
  <c i="7" r="F38"/>
  <c i="1" r="BC101"/>
  <c i="9" r="F38"/>
  <c i="1" r="BC103"/>
  <c i="9" r="F39"/>
  <c i="1" r="BD103"/>
  <c i="2" r="F37"/>
  <c i="1" r="BB96"/>
  <c i="3" r="F36"/>
  <c i="1" r="BA97"/>
  <c i="5" r="F39"/>
  <c i="1" r="BD99"/>
  <c i="6" r="F37"/>
  <c i="1" r="BB100"/>
  <c i="7" r="J36"/>
  <c i="1" r="AW101"/>
  <c i="8" r="F37"/>
  <c i="1" r="BB102"/>
  <c r="AS94"/>
  <c i="2" r="F39"/>
  <c i="1" r="BD96"/>
  <c i="3" r="F38"/>
  <c i="1" r="BC97"/>
  <c i="4" r="F37"/>
  <c i="1" r="BB98"/>
  <c i="5" r="J36"/>
  <c i="1" r="AW99"/>
  <c i="6" r="F39"/>
  <c i="1" r="BD100"/>
  <c i="7" r="F39"/>
  <c i="1" r="BD101"/>
  <c i="7" l="1" r="P133"/>
  <c i="1" r="AU101"/>
  <c i="2" r="T134"/>
  <c i="4" r="T132"/>
  <c i="7" r="R134"/>
  <c i="2" r="P327"/>
  <c i="7" r="BK134"/>
  <c r="J134"/>
  <c r="J99"/>
  <c i="5" r="R292"/>
  <c r="R133"/>
  <c i="3" r="R134"/>
  <c i="5" r="T292"/>
  <c r="T133"/>
  <c i="4" r="P269"/>
  <c r="P132"/>
  <c i="1" r="AU98"/>
  <c i="8" r="P153"/>
  <c r="P125"/>
  <c i="1" r="AU102"/>
  <c i="7" r="R276"/>
  <c i="2" r="R327"/>
  <c r="P134"/>
  <c r="P133"/>
  <c i="1" r="AU96"/>
  <c i="4" r="BK269"/>
  <c r="J269"/>
  <c r="J105"/>
  <c i="2" r="R134"/>
  <c i="5" r="P134"/>
  <c r="P133"/>
  <c i="1" r="AU99"/>
  <c i="4" r="BK133"/>
  <c r="J133"/>
  <c r="J99"/>
  <c i="6" r="R270"/>
  <c r="R133"/>
  <c r="P270"/>
  <c r="P133"/>
  <c i="1" r="AU100"/>
  <c i="4" r="R133"/>
  <c i="8" r="T125"/>
  <c i="3" r="R309"/>
  <c i="6" r="T134"/>
  <c i="2" r="T327"/>
  <c i="8" r="R125"/>
  <c i="7" r="T133"/>
  <c i="4" r="R269"/>
  <c i="3" r="P133"/>
  <c i="1" r="AU97"/>
  <c i="3" r="T309"/>
  <c i="6" r="T270"/>
  <c i="7" r="BK276"/>
  <c r="J276"/>
  <c r="J106"/>
  <c i="3" r="T134"/>
  <c r="T133"/>
  <c i="2" r="BK134"/>
  <c r="J134"/>
  <c r="J99"/>
  <c i="9" r="BK125"/>
  <c r="J125"/>
  <c r="J99"/>
  <c i="2" r="BK327"/>
  <c r="J327"/>
  <c r="J105"/>
  <c i="1" r="AG102"/>
  <c i="8" r="J98"/>
  <c r="J126"/>
  <c r="J99"/>
  <c i="6" r="BK133"/>
  <c r="J133"/>
  <c i="5" r="BK133"/>
  <c r="J133"/>
  <c r="J98"/>
  <c r="J134"/>
  <c r="J99"/>
  <c i="3" r="J134"/>
  <c r="J99"/>
  <c r="J32"/>
  <c i="1" r="AG97"/>
  <c i="4" r="J35"/>
  <c i="1" r="AV98"/>
  <c r="AT98"/>
  <c i="5" r="F35"/>
  <c i="1" r="AZ99"/>
  <c i="8" r="J35"/>
  <c i="1" r="AV102"/>
  <c r="AT102"/>
  <c r="AN102"/>
  <c r="BD95"/>
  <c r="BD94"/>
  <c r="W33"/>
  <c i="4" r="F35"/>
  <c i="1" r="AZ98"/>
  <c i="5" r="J35"/>
  <c i="1" r="AV99"/>
  <c r="AT99"/>
  <c i="8" r="F35"/>
  <c i="1" r="AZ102"/>
  <c r="BA95"/>
  <c r="AW95"/>
  <c i="3" r="F35"/>
  <c i="1" r="AZ97"/>
  <c i="6" r="J35"/>
  <c i="1" r="AV100"/>
  <c r="AT100"/>
  <c i="3" r="J35"/>
  <c i="1" r="AV97"/>
  <c r="AT97"/>
  <c i="6" r="F35"/>
  <c i="1" r="AZ100"/>
  <c i="2" r="J35"/>
  <c i="1" r="AV96"/>
  <c r="AT96"/>
  <c i="7" r="F35"/>
  <c i="1" r="AZ101"/>
  <c i="9" r="J35"/>
  <c i="1" r="AV103"/>
  <c r="AT103"/>
  <c i="2" r="F35"/>
  <c i="1" r="AZ96"/>
  <c i="6" r="J32"/>
  <c i="1" r="AG100"/>
  <c i="7" r="J35"/>
  <c i="1" r="AV101"/>
  <c r="AT101"/>
  <c r="BB95"/>
  <c r="BB94"/>
  <c r="AX94"/>
  <c i="9" r="F35"/>
  <c i="1" r="AZ103"/>
  <c r="BC95"/>
  <c r="AY95"/>
  <c i="6" l="1" r="T133"/>
  <c i="3" r="R133"/>
  <c i="2" r="R133"/>
  <c i="4" r="R132"/>
  <c i="7" r="R133"/>
  <c i="2" r="T133"/>
  <c i="4" r="BK132"/>
  <c r="J132"/>
  <c i="7" r="BK133"/>
  <c r="J133"/>
  <c r="J98"/>
  <c i="2" r="BK133"/>
  <c r="J133"/>
  <c r="J98"/>
  <c i="9" r="BK124"/>
  <c r="J124"/>
  <c r="J98"/>
  <c i="8" r="J41"/>
  <c i="1" r="AN100"/>
  <c i="6" r="J98"/>
  <c r="J41"/>
  <c i="1" r="AN97"/>
  <c i="3" r="J41"/>
  <c i="1" r="AU95"/>
  <c r="AU94"/>
  <c r="W31"/>
  <c r="BC94"/>
  <c r="AY94"/>
  <c i="4" r="J32"/>
  <c i="1" r="AG98"/>
  <c r="AX95"/>
  <c i="5" r="J32"/>
  <c i="1" r="AG99"/>
  <c r="AN99"/>
  <c r="AZ95"/>
  <c r="AZ94"/>
  <c r="AV94"/>
  <c r="AK29"/>
  <c r="BA94"/>
  <c r="W30"/>
  <c i="4" l="1" r="J41"/>
  <c r="J98"/>
  <c i="5" r="J41"/>
  <c i="1" r="AN98"/>
  <c i="7" r="J32"/>
  <c i="1" r="AG101"/>
  <c r="AN101"/>
  <c i="9" r="J32"/>
  <c i="1" r="AG103"/>
  <c i="2" r="J32"/>
  <c i="1" r="AG96"/>
  <c r="AN96"/>
  <c r="AW94"/>
  <c r="AK30"/>
  <c r="W32"/>
  <c r="W29"/>
  <c r="AV95"/>
  <c r="AT95"/>
  <c i="2" l="1" r="J41"/>
  <c i="9" r="J41"/>
  <c i="7" r="J41"/>
  <c i="1" r="AN103"/>
  <c r="AG95"/>
  <c r="AG94"/>
  <c r="AK26"/>
  <c r="AT94"/>
  <c l="1" r="AN94"/>
  <c r="AK35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<sst xmlns="http://schemas.openxmlformats.org/spreadsheetml/2006/main">
  <si>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</si>
  <si>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</si>
  <si>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</si>
  <si>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</si>
  <si>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</si>
  <si>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{802d7b47-3226-4c10-9883-f8ccb4c101d6}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</si>
  <si>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</si>
  <si>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</si>
  <si>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</si>
  <si>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</si>
  <si>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</si>
  <si>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</si>
  <si>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</si>
  <si>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</si>
  <si>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24P-FAP01D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</si>
  <si>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</si>
  <si>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</si>
  <si>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Bílina - oprava střech objektů bývalého pivovaru - rev 07.05.25</t>
  </si>
  <si>
    <t>KSO:</t>
  </si>
  <si>
    <t>CC-CZ:</t>
  </si>
  <si>
    <t>Místo:</t>
  </si>
  <si>
    <t xml:space="preserve"> </t>
  </si>
  <si>
    <t>Datum:</t>
  </si>
  <si>
    <t>22. 11. 2024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</si>
  <si>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</si>
  <si>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</si>
  <si>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</si>
  <si>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</si>
  <si>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</si>
  <si>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</si>
  <si>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</si>
  <si>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</si>
  <si>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</si>
  <si>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</si>
  <si>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</si>
  <si>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</si>
  <si>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</si>
  <si>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</si>
  <si>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</si>
  <si>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</si>
  <si>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</si>
  <si>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</si>
  <si>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</si>
  <si>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</si>
  <si>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</si>
  <si>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</si>
  <si>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</si>
  <si>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</si>
  <si>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</si>
  <si>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</si>
  <si>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</si>
  <si>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</si>
  <si>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</si>
  <si>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</si>
  <si>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</si>
  <si>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</si>
  <si>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</si>
  <si>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</si>
  <si>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</si>
  <si>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</si>
  <si>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</si>
  <si>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</si>
  <si>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</si>
  <si>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</si>
  <si>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</si>
  <si>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</si>
  <si>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</si>
  <si>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</si>
  <si>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</si>
  <si>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</si>
  <si>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</si>
  <si>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</si>
  <si>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</si>
  <si>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</si>
  <si>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</si>
  <si>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</si>
  <si>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</si>
  <si>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</t>
  </si>
  <si>
    <t>č.p. 228</t>
  </si>
  <si>
    <t>STA</t>
  </si>
  <si>
    <t>1</t>
  </si>
  <si>
    <t>{5ebdf627-73ab-4396-830c-d3648856e014}</t>
  </si>
  <si>
    <t>2</t>
  </si>
  <si>
    <t>/</t>
  </si>
  <si>
    <t>001</t>
  </si>
  <si>
    <t>Objekt B</t>
  </si>
  <si>
    <t>Soupis</t>
  </si>
  <si>
    <t>{c081fe8d-16f7-44de-9dbd-088c974e77c7}</t>
  </si>
  <si>
    <t>002</t>
  </si>
  <si>
    <t>Objekt C</t>
  </si>
  <si>
    <t>{eccf144a-b6ff-4dcf-bfcc-dedaa5e9a34f}</t>
  </si>
  <si>
    <t>003</t>
  </si>
  <si>
    <t>Objekt D</t>
  </si>
  <si>
    <t>{2d6a64d2-e50b-44d5-bb36-ea662deff0a8}</t>
  </si>
  <si>
    <t>004</t>
  </si>
  <si>
    <t>Objekt E</t>
  </si>
  <si>
    <t>{ab4f6b76-f84a-4cde-bc54-5e36c8ad1dbf}</t>
  </si>
  <si>
    <t>005</t>
  </si>
  <si>
    <t>Objekt F</t>
  </si>
  <si>
    <t>{926edd85-00e8-4170-b93e-22d8af2bcdfc}</t>
  </si>
  <si>
    <t>006</t>
  </si>
  <si>
    <t>Objekt G</t>
  </si>
  <si>
    <t>{2e92dbac-21a1-4720-bb3e-6061daaf1a42}</t>
  </si>
  <si>
    <t>007</t>
  </si>
  <si>
    <t>Hromosvod Bílina objekty B,C,D,E,F,G</t>
  </si>
  <si>
    <t>{95dfcad4-ac5a-4880-8a04-d0e8872eb20f}</t>
  </si>
  <si>
    <t>999</t>
  </si>
  <si>
    <t>vedlejší a osatní náklady stavby</t>
  </si>
  <si>
    <t>{43ef3cf6-ff1d-4351-b604-f12f8c786afe}</t>
  </si>
  <si>
    <t>KRYCÍ LIST SOUPISU PRACÍ</t>
  </si>
  <si>
    <t>Objekt:</t>
  </si>
  <si>
    <t>SO-01 - č.p. 228</t>
  </si>
  <si>
    <t>Soupis:</t>
  </si>
  <si>
    <t>001 - Objekt B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</si>
  <si>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</si>
  <si>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</si>
  <si>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</si>
  <si>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</si>
  <si>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</si>
  <si>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</si>
  <si>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</si>
  <si>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</si>
  <si>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</si>
  <si>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</si>
  <si>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</si>
  <si>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</si>
  <si>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</si>
  <si>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</si>
  <si>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</si>
  <si>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</si>
  <si>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</si>
  <si>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</si>
  <si>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</si>
  <si>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</si>
  <si>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</si>
  <si>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</si>
  <si>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</si>
  <si>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</si>
  <si>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</si>
  <si>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</si>
  <si>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</si>
  <si>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</si>
  <si>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</si>
  <si>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</si>
  <si>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</si>
  <si>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</si>
  <si>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</si>
  <si>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</si>
  <si>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</si>
  <si>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</si>
  <si>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</si>
  <si>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314231511</t>
  </si>
  <si>
    <t>Zdivo komínů nad střechou průduch do 150x150 na MC včetně spárování z cihel pálených dl 290 mm</t>
  </si>
  <si>
    <t>m3</t>
  </si>
  <si>
    <t>CS ÚRS 2024 02</t>
  </si>
  <si>
    <t>4</t>
  </si>
  <si>
    <t>1966199632</t>
  </si>
  <si>
    <t>PP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</si>
  <si>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</si>
  <si>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Online PSC</t>
  </si>
  <si>
    <t>https://podminky.urs.cz/item/CS_URS_2024_02/314231511</t>
  </si>
  <si>
    <t>VV</t>
  </si>
  <si>
    <t>doplnění odbouráné části komínového tělesa</t>
  </si>
  <si>
    <t>0,60*0,60*1,00</t>
  </si>
  <si>
    <t>Součet</t>
  </si>
  <si>
    <t>31723 - x 1</t>
  </si>
  <si>
    <t>štuková profilace říms</t>
  </si>
  <si>
    <t>m</t>
  </si>
  <si>
    <t>774518928</t>
  </si>
  <si>
    <t>17,275*2</t>
  </si>
  <si>
    <t>317235811</t>
  </si>
  <si>
    <t>Doplnění zdiva hlavních a kordónových říms cihlami pálenými na maltu</t>
  </si>
  <si>
    <t>-1164859279</t>
  </si>
  <si>
    <t>Doplnění zdiva hlavních a kordonových říms s dodáním hmot, cihlami pálenými na maltu</t>
  </si>
  <si>
    <t>https://podminky.urs.cz/item/CS_URS_2024_02/317235811</t>
  </si>
  <si>
    <t>doplnění poškozených říms</t>
  </si>
  <si>
    <t>17,275*2*0,50*0,60*0,60</t>
  </si>
  <si>
    <t>6</t>
  </si>
  <si>
    <t>Úpravy povrchů, podlahy a osazování výplní</t>
  </si>
  <si>
    <t>622325459</t>
  </si>
  <si>
    <t>Oprava vnější vápenné omítky s celoplošným přeštukováním členitosti 3 v rozsahu přes 80 do 100 %</t>
  </si>
  <si>
    <t>m2</t>
  </si>
  <si>
    <t>544330693</t>
  </si>
  <si>
    <t>Oprava vápenné omítky s celoplošným přeštukováním vnějších ploch stupně členitosti 3, v rozsahu opravované plochy přes 80 do 100%</t>
  </si>
  <si>
    <t>https://podminky.urs.cz/item/CS_URS_2024_02/622325459</t>
  </si>
  <si>
    <t>oprava omítky římsy</t>
  </si>
  <si>
    <t>69,12</t>
  </si>
  <si>
    <t>5</t>
  </si>
  <si>
    <t>623131100</t>
  </si>
  <si>
    <t>Vápenný postřik vnějších pilířů nebo sloupů nanášený celoplošně ručně</t>
  </si>
  <si>
    <t>-1941774857</t>
  </si>
  <si>
    <t>Podkladní a spojovací vrstva vnějších omítaných ploch vápenný postřik nanášený ručně celoplošně pilířů nebo sloupů</t>
  </si>
  <si>
    <t>https://podminky.urs.cz/item/CS_URS_2024_02/623131100</t>
  </si>
  <si>
    <t>oprava omítky komínového tělesa</t>
  </si>
  <si>
    <t>(0,60+0,60)*2*2,00*2</t>
  </si>
  <si>
    <t>623311131</t>
  </si>
  <si>
    <t>Vápenný štuk vnějších pilířů nebo sloupů tloušťky do 3 mm</t>
  </si>
  <si>
    <t>-1538747072</t>
  </si>
  <si>
    <t>Vápenný štuk vnějších ploch tloušťky do 3 mm pilířů nebo sloupů</t>
  </si>
  <si>
    <t>https://podminky.urs.cz/item/CS_URS_2024_02/623311131</t>
  </si>
  <si>
    <t>9,60</t>
  </si>
  <si>
    <t>7</t>
  </si>
  <si>
    <t>623321121</t>
  </si>
  <si>
    <t>Vápenocementová omítka hladká jednovrstvá vnějších pilířů nebo sloupů nanášená ručně</t>
  </si>
  <si>
    <t>551861287</t>
  </si>
  <si>
    <t>Omítka vápenocementová vnějších ploch nanášená ručně jednovrstvá, tloušťky do 15 mm hladká pilířů nebo sloupů</t>
  </si>
  <si>
    <t>https://podminky.urs.cz/item/CS_URS_2024_02/623321121</t>
  </si>
  <si>
    <t>8</t>
  </si>
  <si>
    <t>623321191</t>
  </si>
  <si>
    <t>Příplatek k vápenocementové omítce vnějších sloupů za každých dalších 5 mm tloušťky ručně</t>
  </si>
  <si>
    <t>1159688182</t>
  </si>
  <si>
    <t>Omítka vápenocementová vnějších ploch nanášená ručně Příplatek k cenám za každých dalších i započatých 5 mm tloušťky omítky přes 15 mm pilířů nebo sloupů</t>
  </si>
  <si>
    <t>https://podminky.urs.cz/item/CS_URS_2024_02/623321191</t>
  </si>
  <si>
    <t>2 x</t>
  </si>
  <si>
    <t>9,60*2</t>
  </si>
  <si>
    <t>9</t>
  </si>
  <si>
    <t>Ostatní konstrukce a práce, bourání</t>
  </si>
  <si>
    <t>941111132</t>
  </si>
  <si>
    <t>Montáž lešení řadového trubkového lehkého s podlahami zatížení do 200 kg/m2 š od 1,2 do 1,5 m v přes 10 do 25 m</t>
  </si>
  <si>
    <t>1654605031</t>
  </si>
  <si>
    <t>Lešení řadové trubkové lehké pracovní s podlahami s provozním zatížením tř. 3 do 200 kg/m2 šířky tř. W12 od 1,2 do 1,5 m, výšky výšky přes 10 do 25 m montáž</t>
  </si>
  <si>
    <t>https://podminky.urs.cz/item/CS_URS_2024_02/941111132</t>
  </si>
  <si>
    <t>pro opravy</t>
  </si>
  <si>
    <t>17,30*12,00*2</t>
  </si>
  <si>
    <t>rezerva</t>
  </si>
  <si>
    <t>415,20*0,25</t>
  </si>
  <si>
    <t>komíny</t>
  </si>
  <si>
    <t>(0,60+0,60+2*1,50)*2*11,00*2</t>
  </si>
  <si>
    <t>pro atiku a vniřní stranu</t>
  </si>
  <si>
    <t>(11,08-0,66*2)*(4,20+(2,30+0,5+2,70)/2)</t>
  </si>
  <si>
    <t>(17,275-0,2+-0,18)*2*4,30</t>
  </si>
  <si>
    <t>přesahy, členitost</t>
  </si>
  <si>
    <t>916,929*0,30</t>
  </si>
  <si>
    <t>10</t>
  </si>
  <si>
    <t>941111232</t>
  </si>
  <si>
    <t>Příplatek k lešení řadovému trubkovému lehkému s podlahami do 200 kg/m2 š od 1,2 do 1,5 m v přes 10 do 25 m za každý den použití</t>
  </si>
  <si>
    <t>-1365350480</t>
  </si>
  <si>
    <t>Lešení řadové trubkové lehké pracovní s podlahami s provozním zatížením tř. 3 do 200 kg/m2 šířky tř. W12 od 1,2 do 1,5 m, výšky výšky přes 10 do 25 m příplatek k ceně za každý den použití</t>
  </si>
  <si>
    <t>https://podminky.urs.cz/item/CS_URS_2024_02/941111232</t>
  </si>
  <si>
    <t>1192,008*90 'Přepočtené koeficientem množství</t>
  </si>
  <si>
    <t>11</t>
  </si>
  <si>
    <t>941111832</t>
  </si>
  <si>
    <t>Demontáž lešení řadového trubkového lehkého s podlahami zatížení do 200 kg/m2 š od 1,2 do 1,5 m v přes 10 do 25 m</t>
  </si>
  <si>
    <t>-712031651</t>
  </si>
  <si>
    <t>Lešení řadové trubkové lehké pracovní s podlahami s provozním zatížením tř. 3 do 200 kg/m2 šířky tř. W12 od 1,2 do 1,5 m, výšky výšky přes 10 do 25 m demontáž</t>
  </si>
  <si>
    <t>https://podminky.urs.cz/item/CS_URS_2024_02/941111832</t>
  </si>
  <si>
    <t>941121311</t>
  </si>
  <si>
    <t>Odborná prohlídka lešení řadového trubkového těžkého s podlahami zatížení do 300 kg/m2 š od 1,5 do 1,8 m v do 25 m pl do 500 m2 nezakrytého</t>
  </si>
  <si>
    <t>kus</t>
  </si>
  <si>
    <t>-1618614863</t>
  </si>
  <si>
    <t>Odborná prohlídka lešení řadového trubkového těžkého pracovního s podlahami s provozním zatížením tř. 4 do 300 kg/m2 šířky tř. W15 od 1,5 do 1,8 m výšky do 25 m, celkové plochy do 500 m2 nezakrytého</t>
  </si>
  <si>
    <t>https://podminky.urs.cz/item/CS_URS_2024_02/941121311</t>
  </si>
  <si>
    <t>13</t>
  </si>
  <si>
    <t>949101112</t>
  </si>
  <si>
    <t>Lešení pomocné pro objekty pozemních staveb s lešeňovou podlahou v přes 1,9 do 3,5 m zatížení do 150 kg/m2</t>
  </si>
  <si>
    <t>1426371864</t>
  </si>
  <si>
    <t>Lešení pomocné pracovní pro objekty pozemních staveb pro zatížení do 150 kg/m2, o výšce lešeňové podlahy přes 1,9 do 3,5 m</t>
  </si>
  <si>
    <t>https://podminky.urs.cz/item/CS_URS_2024_02/949101112</t>
  </si>
  <si>
    <t>14</t>
  </si>
  <si>
    <t>952902601</t>
  </si>
  <si>
    <t>Čištění budov vysátí prachu z trámů</t>
  </si>
  <si>
    <t>-1073815946</t>
  </si>
  <si>
    <t>Čištění budov při provádění oprav a udržovacích prací vysátím prachu z trámů, nosníků apod.</t>
  </si>
  <si>
    <t>https://podminky.urs.cz/item/CS_URS_2024_02/952902601</t>
  </si>
  <si>
    <t>plocha trámů</t>
  </si>
  <si>
    <t>325,00*1,80</t>
  </si>
  <si>
    <t>15</t>
  </si>
  <si>
    <t>952902611</t>
  </si>
  <si>
    <t>Čištění budov vysátí prachu z ostatních ploch</t>
  </si>
  <si>
    <t>2001513001</t>
  </si>
  <si>
    <t>Čištění budov při provádění oprav a udržovacích prací vysátím prachu z ostatních ploch</t>
  </si>
  <si>
    <t>https://podminky.urs.cz/item/CS_URS_2024_02/952902611</t>
  </si>
  <si>
    <t>půda</t>
  </si>
  <si>
    <t>10,00*17,00</t>
  </si>
  <si>
    <t>16</t>
  </si>
  <si>
    <t>952903001</t>
  </si>
  <si>
    <t>Čištění budov odstranění ptačího nebo netopýřího trusu z podlahy</t>
  </si>
  <si>
    <t>1729174157</t>
  </si>
  <si>
    <t>Čištění budov při provádění oprav a udržovacích prací odstraněním ptačího nebo netopýřího trusu z podlahy</t>
  </si>
  <si>
    <t>https://podminky.urs.cz/item/CS_URS_2024_02/952903001</t>
  </si>
  <si>
    <t>půda 40 %</t>
  </si>
  <si>
    <t>10,00*17,00*0,40</t>
  </si>
  <si>
    <t>17</t>
  </si>
  <si>
    <t>952903006</t>
  </si>
  <si>
    <t>Čištění budov odstranění ptačího nebo netopýřího trusu z trámů</t>
  </si>
  <si>
    <t>-479741107</t>
  </si>
  <si>
    <t>Čištění budov při provádění oprav a udržovacích prací odstraněním ptačího nebo netopýřího trusu z trámů</t>
  </si>
  <si>
    <t>https://podminky.urs.cz/item/CS_URS_2024_02/952903006</t>
  </si>
  <si>
    <t>plocha trámů 20%</t>
  </si>
  <si>
    <t>325,00*1,80*0,20</t>
  </si>
  <si>
    <t>18</t>
  </si>
  <si>
    <t>962032641</t>
  </si>
  <si>
    <t>Bourání zdiva komínového z cihel z cihel pálených, šamotových nebo vápenopískových na MC</t>
  </si>
  <si>
    <t>-789487779</t>
  </si>
  <si>
    <t>Bourání zdiva nadzákladového komínového z cihel pálených, šamotových nebo vápenopískových, na maltu cementovou</t>
  </si>
  <si>
    <t>https://podminky.urs.cz/item/CS_URS_2024_02/962032641</t>
  </si>
  <si>
    <t>odbourání části komínového tělesa</t>
  </si>
  <si>
    <t>19</t>
  </si>
  <si>
    <t>968062244</t>
  </si>
  <si>
    <t>Vybourání dřevěných rámů oken jednoduchých včetně křídel pl do 1 m2</t>
  </si>
  <si>
    <t>-264136906</t>
  </si>
  <si>
    <t>Vybourání dřevěných rámů oken s křídly, dveřních zárubní, vrat, stěn, ostění nebo obkladů rámů oken s křídly jednoduchých, plochy do 1 m2</t>
  </si>
  <si>
    <t>https://podminky.urs.cz/item/CS_URS_2024_02/968062244</t>
  </si>
  <si>
    <t>okno dle ozn O - 02</t>
  </si>
  <si>
    <t>0,60*0,30*4</t>
  </si>
  <si>
    <t>20</t>
  </si>
  <si>
    <t>978013191</t>
  </si>
  <si>
    <t>Otlučení (osekání) vnitřní vápenné nebo vápenocementové omítky stěn v rozsahu přes 50 do 100 %</t>
  </si>
  <si>
    <t>1723289810</t>
  </si>
  <si>
    <t>Otlučení vápenných nebo vápenocementových omítek vnitřních ploch stěn s vyškrabáním spar, s očištěním zdiva, v rozsahu přes 50 do 100 %</t>
  </si>
  <si>
    <t>https://podminky.urs.cz/item/CS_URS_2024_02/978013191</t>
  </si>
  <si>
    <t>978019391</t>
  </si>
  <si>
    <t>Otlučení (osekání) vnější vápenné nebo vápenocementové omítky stupně členitosti 3 až 5 v rozsahu přes 80 do 100 %</t>
  </si>
  <si>
    <t>483320021</t>
  </si>
  <si>
    <t>Otlučení vápenných nebo vápenocementových omítek vnějších ploch s vyškrabáním spar a s očištěním zdiva stupně členitosti 3 až 5, v rozsahu přes 80 do 100 %</t>
  </si>
  <si>
    <t>https://podminky.urs.cz/item/CS_URS_2024_02/978019391</t>
  </si>
  <si>
    <t>římsy?</t>
  </si>
  <si>
    <t>17,28*2*2,00</t>
  </si>
  <si>
    <t>22</t>
  </si>
  <si>
    <t>985221021</t>
  </si>
  <si>
    <t>Postupné rozebírání cihelného zdiva pro další použití do 1 m3</t>
  </si>
  <si>
    <t>-1780851468</t>
  </si>
  <si>
    <t>Postupné rozebírání zdiva pro další použití cihelného, objemu do 1 m3</t>
  </si>
  <si>
    <t>https://podminky.urs.cz/item/CS_URS_2024_02/985221021</t>
  </si>
  <si>
    <t>17,28*2*0,50*0,60*0,30</t>
  </si>
  <si>
    <t>přezděnáí atiky</t>
  </si>
  <si>
    <t>7,80*0,30*0,45</t>
  </si>
  <si>
    <t>23</t>
  </si>
  <si>
    <t>985223110</t>
  </si>
  <si>
    <t>Přezdívání cihelného zdiva do aktivované malty objemu do 1 m3</t>
  </si>
  <si>
    <t>-643944809</t>
  </si>
  <si>
    <t>Přezdívání zdiva do aktivované malty cihelného, objemu do 1 m3</t>
  </si>
  <si>
    <t>https://podminky.urs.cz/item/CS_URS_2024_02/985223110</t>
  </si>
  <si>
    <t>přezdění atiky</t>
  </si>
  <si>
    <t>24</t>
  </si>
  <si>
    <t>M</t>
  </si>
  <si>
    <t>59610001</t>
  </si>
  <si>
    <t>cihla pálená plná do P15 290x140x65mm</t>
  </si>
  <si>
    <t>679498599</t>
  </si>
  <si>
    <t>1,053*640,5 'Přepočtené koeficientem množství</t>
  </si>
  <si>
    <t>25</t>
  </si>
  <si>
    <t>993111111</t>
  </si>
  <si>
    <t>Dovoz a odvoz lešení řadového do 10 km včetně naložení a složení</t>
  </si>
  <si>
    <t>-1507061005</t>
  </si>
  <si>
    <t>Dovoz a odvoz lešení včetně naložení a složení řadového, na vzdálenost do 10 km</t>
  </si>
  <si>
    <t>https://podminky.urs.cz/item/CS_URS_2024_02/993111111</t>
  </si>
  <si>
    <t>26</t>
  </si>
  <si>
    <t>993111119</t>
  </si>
  <si>
    <t>Příplatek k ceně dovozu a odvozu lešení řadového ZKD 10 km přes 10 km</t>
  </si>
  <si>
    <t>-1637572373</t>
  </si>
  <si>
    <t>Dovoz a odvoz lešení včetně naložení a složení řadového, na vzdálenost Příplatek k ceně za každých dalších i započatých 10 km přes 10 km</t>
  </si>
  <si>
    <t>https://podminky.urs.cz/item/CS_URS_2024_02/993111119</t>
  </si>
  <si>
    <t>997</t>
  </si>
  <si>
    <t>Přesun sutě</t>
  </si>
  <si>
    <t>27</t>
  </si>
  <si>
    <t>997013211</t>
  </si>
  <si>
    <t>Vnitrostaveništní doprava suti a vybouraných hmot pro budovy v do 6 m ručně</t>
  </si>
  <si>
    <t>t</t>
  </si>
  <si>
    <t>29115965</t>
  </si>
  <si>
    <t>Vnitrostaveništní doprava suti a vybouraných hmot vodorovně do 50 m s naložením ručně pro budovy a haly výšky do 6 m</t>
  </si>
  <si>
    <t>https://podminky.urs.cz/item/CS_URS_2024_02/997013211</t>
  </si>
  <si>
    <t>28</t>
  </si>
  <si>
    <t>997013219</t>
  </si>
  <si>
    <t>Příplatek k vnitrostaveništní dopravě suti a vybouraných hmot za zvětšenou dopravu suti ZKD 10 m</t>
  </si>
  <si>
    <t>103240295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</si>
  <si>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</si>
  <si>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</si>
  <si>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44,813*2 'Přepočtené koeficientem množství</t>
  </si>
  <si>
    <t>29</t>
  </si>
  <si>
    <t>997013312</t>
  </si>
  <si>
    <t>Montáž a demontáž shozu suti v přes 10 do 20 m</t>
  </si>
  <si>
    <t>-337020574</t>
  </si>
  <si>
    <t>Shoz na stavební suť montáž a demontáž shozu výšky přes 10 do 20 m</t>
  </si>
  <si>
    <t>https://podminky.urs.cz/item/CS_URS_2024_02/997013312</t>
  </si>
  <si>
    <t>30</t>
  </si>
  <si>
    <t>997013322</t>
  </si>
  <si>
    <t>Příplatek k shozu suti v přes 10 do 20 m za první a ZKD den použití</t>
  </si>
  <si>
    <t>1304618229</t>
  </si>
  <si>
    <t>Shoz na stavební suť montáž a demontáž shozu výšky Příplatek za první a každý další den použití shozu výšky přes 10 do 20 m</t>
  </si>
  <si>
    <t>https://podminky.urs.cz/item/CS_URS_2024_02/997013322</t>
  </si>
  <si>
    <t>12*60 'Přepočtené koeficientem množství</t>
  </si>
  <si>
    <t>31</t>
  </si>
  <si>
    <t>997013501</t>
  </si>
  <si>
    <t>Odvoz suti a vybouraných hmot na skládku nebo meziskládku do 1 km se složením</t>
  </si>
  <si>
    <t>-755651875</t>
  </si>
  <si>
    <t>Odvoz suti a vybouraných hmot na skládku nebo meziskládku se složením, na vzdálenost do 1 km</t>
  </si>
  <si>
    <t>https://podminky.urs.cz/item/CS_URS_2024_02/997013501</t>
  </si>
  <si>
    <t>32</t>
  </si>
  <si>
    <t>997013509</t>
  </si>
  <si>
    <t>Příplatek k odvozu suti a vybouraných hmot na skládku ZKD 1 km přes 1 km</t>
  </si>
  <si>
    <t>-331233594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</si>
  <si>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</si>
  <si>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</si>
  <si>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44,813*15 'Přepočtené koeficientem množství</t>
  </si>
  <si>
    <t>33</t>
  </si>
  <si>
    <t>94620170</t>
  </si>
  <si>
    <t>poplatek za uložení stavebního odpadu dřevěného zatříděného kódem 17 02 01</t>
  </si>
  <si>
    <t>-1955891841</t>
  </si>
  <si>
    <t>0,03+3,583</t>
  </si>
  <si>
    <t>34</t>
  </si>
  <si>
    <t>94620250</t>
  </si>
  <si>
    <t>poplatek za uložení směsného stavebního a demoličního odpadu zatříděného kódem 17 09 04</t>
  </si>
  <si>
    <t>1473984989</t>
  </si>
  <si>
    <t>(0,452+4,977)*0,30</t>
  </si>
  <si>
    <t>35</t>
  </si>
  <si>
    <t>94620003</t>
  </si>
  <si>
    <t>poplatek za uložení stavebního odpadu cihelného zatříděného kódem 17 01 02</t>
  </si>
  <si>
    <t>-2091315046</t>
  </si>
  <si>
    <t>(0,602+8,118+2,053+24,849)*0,30</t>
  </si>
  <si>
    <t>36</t>
  </si>
  <si>
    <t>94621002</t>
  </si>
  <si>
    <t>poplatek za uložení stavebního odpadu cihelného zatříděného kódem 17 01 02 na recyklační skládku</t>
  </si>
  <si>
    <t>-1943951324</t>
  </si>
  <si>
    <t>(0,602+8,118+2,053+24,849)*0,70</t>
  </si>
  <si>
    <t>37</t>
  </si>
  <si>
    <t>94621004</t>
  </si>
  <si>
    <t>poplatek za uložení směsného stavebního a demoličního odpadu zatříděného kódem 17 09 04 na recyklační skládku</t>
  </si>
  <si>
    <t>-1056358628</t>
  </si>
  <si>
    <t>(0,442+4,977)*0,70</t>
  </si>
  <si>
    <t>38</t>
  </si>
  <si>
    <t>946žel</t>
  </si>
  <si>
    <t>železo do výkupu - výzisk</t>
  </si>
  <si>
    <t>-35774106</t>
  </si>
  <si>
    <t>998</t>
  </si>
  <si>
    <t>Přesun hmot</t>
  </si>
  <si>
    <t>39</t>
  </si>
  <si>
    <t>998011009</t>
  </si>
  <si>
    <t>Přesun hmot pro budovy zděné s omezením mechanizace pro budovy v přes 6 do 12 m</t>
  </si>
  <si>
    <t>-1695295557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</si>
  <si>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</si>
  <si>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https://podminky.urs.cz/item/CS_URS_2024_02/998011009</t>
  </si>
  <si>
    <t>PSV</t>
  </si>
  <si>
    <t>Práce a dodávky PSV</t>
  </si>
  <si>
    <t>762</t>
  </si>
  <si>
    <t>Konstrukce tesařské</t>
  </si>
  <si>
    <t>40</t>
  </si>
  <si>
    <t>762083121</t>
  </si>
  <si>
    <t>Impregnace řeziva proti dřevokaznému hmyzu, houbám a plísním máčením třída ohrožení 1 a 2</t>
  </si>
  <si>
    <t>1733278372</t>
  </si>
  <si>
    <t>Impregnace řeziva máčením proti dřevokaznému hmyzu, houbám a plísním, třída ohrožení 1 a 2 (dřevo v interiéru)</t>
  </si>
  <si>
    <t>https://podminky.urs.cz/item/CS_URS_2024_02/762083121</t>
  </si>
  <si>
    <t>spc</t>
  </si>
  <si>
    <t>0,0025+2,218+2,204+2,626+1,204</t>
  </si>
  <si>
    <t>41</t>
  </si>
  <si>
    <t>762311002</t>
  </si>
  <si>
    <t>Celodřevěný plátový spoj s šikmými čely tříkolíkový pl přes 120 do 224 cm2</t>
  </si>
  <si>
    <t>-541589137</t>
  </si>
  <si>
    <t>Celodřevěný plátový spoj s šikmými čely tříkolíkový, průřezové plochy přes 120 do 224 cm2</t>
  </si>
  <si>
    <t>https://podminky.urs.cz/item/CS_URS_2024_02/762311002</t>
  </si>
  <si>
    <t>54,00</t>
  </si>
  <si>
    <t>42</t>
  </si>
  <si>
    <t>762311004</t>
  </si>
  <si>
    <t>Celodřevěný plátový spoj s šikmými čely tříkolíkový pl přes 288 do 450 cm2</t>
  </si>
  <si>
    <t>689832596</t>
  </si>
  <si>
    <t>Celodřevěný plátový spoj s šikmými čely tříkolíkový, průřezové plochy přes 288 do 450 cm2</t>
  </si>
  <si>
    <t>https://podminky.urs.cz/item/CS_URS_2024_02/762311004</t>
  </si>
  <si>
    <t>30,00</t>
  </si>
  <si>
    <t>43</t>
  </si>
  <si>
    <t>76233 - x 1</t>
  </si>
  <si>
    <t>spoj vazného trámu s ocelovými svorníky</t>
  </si>
  <si>
    <t>ks</t>
  </si>
  <si>
    <t>836748180</t>
  </si>
  <si>
    <t>6*2</t>
  </si>
  <si>
    <t>44</t>
  </si>
  <si>
    <t>762331921</t>
  </si>
  <si>
    <t>Vyřezání části střešní vazby průřezové pl řeziva přes 120 do 224 cm2 dl do 3 m</t>
  </si>
  <si>
    <t>-1962373519</t>
  </si>
  <si>
    <t>Vyřezání části střešní vazby vázané konstrukce krovů průřezové plochy řeziva přes 120 do 224 cm2, délky vyřezané části krovového prvku do 3 m</t>
  </si>
  <si>
    <t>https://podminky.urs.cz/item/CS_URS_2024_02/762331921</t>
  </si>
  <si>
    <t>krokev 140/160 mm</t>
  </si>
  <si>
    <t>1,00*2"B1</t>
  </si>
  <si>
    <t>1,00*2"B2</t>
  </si>
  <si>
    <t>1,00*2"B3</t>
  </si>
  <si>
    <t>1,00*2"B4</t>
  </si>
  <si>
    <t>1,00*2"B5</t>
  </si>
  <si>
    <t>1,00*2"B6</t>
  </si>
  <si>
    <t>1,00*2"B7</t>
  </si>
  <si>
    <t>1,00*2"B8</t>
  </si>
  <si>
    <t>1,00*2"B9</t>
  </si>
  <si>
    <t>1,00*2"B10</t>
  </si>
  <si>
    <t>1,00*2"B11</t>
  </si>
  <si>
    <t>1,00*2"B12</t>
  </si>
  <si>
    <t>1,00*2"B13</t>
  </si>
  <si>
    <t>1,00*2"B14</t>
  </si>
  <si>
    <t>1,00*2"B15</t>
  </si>
  <si>
    <t>1,00*2"B16</t>
  </si>
  <si>
    <t>1,00*2"B17</t>
  </si>
  <si>
    <t>1,00*1"B18</t>
  </si>
  <si>
    <t>3,30*1"B18</t>
  </si>
  <si>
    <t>1,00*1"B19</t>
  </si>
  <si>
    <t>5,90*1"B19</t>
  </si>
  <si>
    <t>45</t>
  </si>
  <si>
    <t>762331931</t>
  </si>
  <si>
    <t>Vyřezání části střešní vazby průřezové pl řeziva přes 224 do 288 cm2 dl do 3 m</t>
  </si>
  <si>
    <t>1282282281</t>
  </si>
  <si>
    <t>Vyřezání části střešní vazby vázané konstrukce krovů průřezové plochy řeziva přes 224 do 288 cm2, délky vyřezané části krovového prvku do 3 m</t>
  </si>
  <si>
    <t>https://podminky.urs.cz/item/CS_URS_2024_02/762331931</t>
  </si>
  <si>
    <t>pozednice 180/160 mm</t>
  </si>
  <si>
    <t>17,275"B20</t>
  </si>
  <si>
    <t>17,520"B25</t>
  </si>
  <si>
    <t>46</t>
  </si>
  <si>
    <t>762331941</t>
  </si>
  <si>
    <t>Vyřezání části střešní vazby průřezové pl řeziva přes 288 do 450 cm2 dl do 3 m</t>
  </si>
  <si>
    <t>-1997780231</t>
  </si>
  <si>
    <t>Vyřezání části střešní vazby vázané konstrukce krovů průřezové plochy řeziva přes 288 do 450 cm2, délky vyřezané části krovového prvku do 3 m</t>
  </si>
  <si>
    <t>https://podminky.urs.cz/item/CS_URS_2024_02/762331941</t>
  </si>
  <si>
    <t>krátče 160/200 mm</t>
  </si>
  <si>
    <t>0,75*2"B2</t>
  </si>
  <si>
    <t>0,75*2"B4</t>
  </si>
  <si>
    <t>vazný trám 160/200 mm</t>
  </si>
  <si>
    <t>2,40"B5</t>
  </si>
  <si>
    <t>0,75*2"B6</t>
  </si>
  <si>
    <t>2,40*2"B8</t>
  </si>
  <si>
    <t>0,75*2"B9</t>
  </si>
  <si>
    <t>0,75*2"B11</t>
  </si>
  <si>
    <t>0,75*2"B14</t>
  </si>
  <si>
    <t>0,75*2"B18</t>
  </si>
  <si>
    <t>2,40"B19</t>
  </si>
  <si>
    <t>šikmý sloupek 180/200 mm</t>
  </si>
  <si>
    <t>2,25"B19</t>
  </si>
  <si>
    <t>výměna 200/200 mm</t>
  </si>
  <si>
    <t>1,00"B21</t>
  </si>
  <si>
    <t>vaznice 180/200 mm</t>
  </si>
  <si>
    <t>2,80"B22</t>
  </si>
  <si>
    <t>4,00*1,00"B24</t>
  </si>
  <si>
    <t>4,20*1,00"B24</t>
  </si>
  <si>
    <t>47</t>
  </si>
  <si>
    <t>762332921</t>
  </si>
  <si>
    <t>Doplnění části střešní vazby hranoly průřezové pl do 120 cm2 včetně materiálu</t>
  </si>
  <si>
    <t>-198897016</t>
  </si>
  <si>
    <t>Doplnění střešní vazby řezivem (materiál v ceně) průřezové plochy do 120 cm2</t>
  </si>
  <si>
    <t>https://podminky.urs.cz/item/CS_URS_2024_02/762332921</t>
  </si>
  <si>
    <t>doplnění námětků</t>
  </si>
  <si>
    <t>76,00</t>
  </si>
  <si>
    <t>48</t>
  </si>
  <si>
    <t>762332932</t>
  </si>
  <si>
    <t>Montáž doplnění části střešní vazby hranoly nehoblovanými průřezové pl přes 120 do 224 cm2</t>
  </si>
  <si>
    <t>1879001736</t>
  </si>
  <si>
    <t>Doplnění střešní vazby řezivem - montáž (materiál ve specifikaci) nehoblovaným, průřezové plochy přes 120 do 224 cm2</t>
  </si>
  <si>
    <t>https://podminky.urs.cz/item/CS_URS_2024_02/762332932</t>
  </si>
  <si>
    <t>doplnění</t>
  </si>
  <si>
    <t>45,20</t>
  </si>
  <si>
    <t>49</t>
  </si>
  <si>
    <t>60512130</t>
  </si>
  <si>
    <t>hranol stavební řezivo průřezu do 224cm2 do dl 6m</t>
  </si>
  <si>
    <t>2063213030</t>
  </si>
  <si>
    <t>specifikace materiálu</t>
  </si>
  <si>
    <t>1,00*2*0,14*0,16*1,10"B1</t>
  </si>
  <si>
    <t>1,00*2*0,14*0,16*1,10"B2</t>
  </si>
  <si>
    <t>1,00*2*0,14*0,16*1,10"B3</t>
  </si>
  <si>
    <t>1,00*2*0,14*0,16*1,10"B4</t>
  </si>
  <si>
    <t>1,00*2*0,14*0,16*1,10"B5</t>
  </si>
  <si>
    <t>1,00*2*0,14*0,16*1,10"B6</t>
  </si>
  <si>
    <t>1,00*2*0,14*0,16*1,10"B7</t>
  </si>
  <si>
    <t>1,00*2*0,14*0,16*1,10"B8</t>
  </si>
  <si>
    <t>1,00*2*0,14*0,16*1,10"B9</t>
  </si>
  <si>
    <t>1,00*2*0,14*0,16*1,10"B10</t>
  </si>
  <si>
    <t>1,00*2*0,14*0,16*1,10"B11</t>
  </si>
  <si>
    <t>1,00*2*0,14*0,16*1,10"B12</t>
  </si>
  <si>
    <t>1,00*2*0,14*0,16*1,10"B13</t>
  </si>
  <si>
    <t>1,00*2*0,14*0,16*1,10"B14</t>
  </si>
  <si>
    <t>1,00*2*0,14*0,16*1,10"B15</t>
  </si>
  <si>
    <t>1,00*2*0,14*0,16*1,10"B16</t>
  </si>
  <si>
    <t>1,00*2*0,14*0,16*1,10"B17</t>
  </si>
  <si>
    <t>1,00*1*0,14*0,16*1,10"B18</t>
  </si>
  <si>
    <t>3,30*1*0,14*0,16*1,10"B18</t>
  </si>
  <si>
    <t>1,00*1*0,14*0,16*1,10"B19</t>
  </si>
  <si>
    <t>5,90*1*0,14*0,16*1,10"B19</t>
  </si>
  <si>
    <t>1,109</t>
  </si>
  <si>
    <t>50</t>
  </si>
  <si>
    <t>762332933</t>
  </si>
  <si>
    <t>Montáž doplnění části střešní vazby hranoly nehoblovanými průřezové pl přes 224 do 288 cm2</t>
  </si>
  <si>
    <t>1766632896</t>
  </si>
  <si>
    <t>Doplnění střešní vazby řezivem - montáž (materiál ve specifikaci) nehoblovaným, průřezové plochy přes 224 do 288 cm2</t>
  </si>
  <si>
    <t>https://podminky.urs.cz/item/CS_URS_2024_02/762332933</t>
  </si>
  <si>
    <t>234,795</t>
  </si>
  <si>
    <t>51</t>
  </si>
  <si>
    <t>60512135</t>
  </si>
  <si>
    <t>hranol stavební řezivo průřezu do 288cm2 do dl 6m</t>
  </si>
  <si>
    <t>1137474934</t>
  </si>
  <si>
    <t>17,275*0,18*0,16*1,10"B20</t>
  </si>
  <si>
    <t>17,520*0,18*0,16*1,10"B25</t>
  </si>
  <si>
    <t>234,795*0,18*0,15*1,1</t>
  </si>
  <si>
    <t>52</t>
  </si>
  <si>
    <t>762332934</t>
  </si>
  <si>
    <t>Montáž doplnění části střešní vazby hranoly nehoblovanými průřezové pl přes 288 do 450 cm2</t>
  </si>
  <si>
    <t>406092953</t>
  </si>
  <si>
    <t>Doplnění střešní vazby řezivem - montáž (materiál ve specifikaci) nehoblovaným, průřezové plochy přes 288 do 450 cm2</t>
  </si>
  <si>
    <t>https://podminky.urs.cz/item/CS_URS_2024_02/762332934</t>
  </si>
  <si>
    <t>34,35</t>
  </si>
  <si>
    <t>53</t>
  </si>
  <si>
    <t>60512140</t>
  </si>
  <si>
    <t>hranol stavební řezivo průřezu do 450cm2 do dl 6m</t>
  </si>
  <si>
    <t>1853199692</t>
  </si>
  <si>
    <t>0,75*2*0,16*0,20*1,10"B2</t>
  </si>
  <si>
    <t>0,75*2*0,16*0,20*1,10"B4</t>
  </si>
  <si>
    <t>2,40*0,16*0,20*1,10"B5</t>
  </si>
  <si>
    <t>0,75*2*0,16*0,20*1,10"B6</t>
  </si>
  <si>
    <t>2,40*2*0,16*0,20*1,10"B8</t>
  </si>
  <si>
    <t>0,75*2*0,16*0,20*1,10"B9</t>
  </si>
  <si>
    <t>0,75*2*0,16*0,20*1,10"B11</t>
  </si>
  <si>
    <t>0,75*2*0,16*0,20*1,10"B14</t>
  </si>
  <si>
    <t>0,75*2*0,16*0,20*1,10"B18</t>
  </si>
  <si>
    <t>2,40*0,16*0,20*1,10"B19</t>
  </si>
  <si>
    <t>2,25*0,18*0,20*1,10"B19</t>
  </si>
  <si>
    <t>1,00*0,20*0,20*1,10"B21</t>
  </si>
  <si>
    <t>2,80*0,18*0,20*1,10"B22</t>
  </si>
  <si>
    <t>4,00*1,00*0,20*0,20*1,10"B24</t>
  </si>
  <si>
    <t>4,20*1,00*0,20*0,20*1,10"B24</t>
  </si>
  <si>
    <t>1,313</t>
  </si>
  <si>
    <t>54</t>
  </si>
  <si>
    <t>762333912</t>
  </si>
  <si>
    <t>Otesání části střešní vazby z hranolů průřezové pl přes 120 do 224 cm2</t>
  </si>
  <si>
    <t>344050178</t>
  </si>
  <si>
    <t>Otesání střešní vazby z hranolů nebo hranolků, průřezové plochy přes 120 do 224 cm2</t>
  </si>
  <si>
    <t>https://podminky.urs.cz/item/CS_URS_2024_02/762333912</t>
  </si>
  <si>
    <t>55</t>
  </si>
  <si>
    <t>762333913</t>
  </si>
  <si>
    <t>Otesání části střešní vazby z hranolů průřezové pl přes 224 do 288 cm2</t>
  </si>
  <si>
    <t>2073631954</t>
  </si>
  <si>
    <t>Otesání střešní vazby z hranolů nebo hranolků, průřezové plochy přes 224 do 288 cm2</t>
  </si>
  <si>
    <t>https://podminky.urs.cz/item/CS_URS_2024_02/762333913</t>
  </si>
  <si>
    <t>56</t>
  </si>
  <si>
    <t>762333914</t>
  </si>
  <si>
    <t>Otesání části střešní vazby z hranolů průřezové pl přes 288 do 450 cm2</t>
  </si>
  <si>
    <t>-221687971</t>
  </si>
  <si>
    <t>Otesání střešní vazby z hranolů nebo hranolků, průřezové plochy přes 288 do 450 cm2</t>
  </si>
  <si>
    <t>https://podminky.urs.cz/item/CS_URS_2024_02/762333914</t>
  </si>
  <si>
    <t>57</t>
  </si>
  <si>
    <t>762342311</t>
  </si>
  <si>
    <t>Montáž laťování na střechách složitých sklonu do 60° osové vzdálenosti do 150 mm</t>
  </si>
  <si>
    <t>-2099667633</t>
  </si>
  <si>
    <t>Montáž laťování střech složitých sklonu do 60° při osové vzdálenosti latí do 150 mm</t>
  </si>
  <si>
    <t>https://podminky.urs.cz/item/CS_URS_2024_02/762342311</t>
  </si>
  <si>
    <t>plocha střechy výměra z PD</t>
  </si>
  <si>
    <t>325,00</t>
  </si>
  <si>
    <t>58</t>
  </si>
  <si>
    <t>60514114</t>
  </si>
  <si>
    <t>řezivo jehličnaté lať impregnovaná dl 4 m</t>
  </si>
  <si>
    <t>1352150187</t>
  </si>
  <si>
    <t>325,00*7*0,04*0,06*1,10</t>
  </si>
  <si>
    <t>59</t>
  </si>
  <si>
    <t>762342812</t>
  </si>
  <si>
    <t>Demontáž laťování střech z latí osové vzdálenosti do 0,50 m</t>
  </si>
  <si>
    <t>1505648111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</si>
  <si>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</si>
  <si>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https://podminky.urs.cz/item/CS_URS_2024_02/762342812</t>
  </si>
  <si>
    <t>60</t>
  </si>
  <si>
    <t>762353510</t>
  </si>
  <si>
    <t>Montáž střešního vikýře volského oka z hraněného řeziva pl do 100 cm2</t>
  </si>
  <si>
    <t>-1984988966</t>
  </si>
  <si>
    <t>Montáž nadstřešních konstrukcí střešních vikýřů z hraněného řeziva, volského oka, průřezové plochy do 100 cm2</t>
  </si>
  <si>
    <t>https://podminky.urs.cz/item/CS_URS_2024_02/762353510</t>
  </si>
  <si>
    <t xml:space="preserve">konstrukce volského oka </t>
  </si>
  <si>
    <t>3,00*2*4</t>
  </si>
  <si>
    <t>2,50*2*4</t>
  </si>
  <si>
    <t>0,50*11*4</t>
  </si>
  <si>
    <t>0,30*2*4</t>
  </si>
  <si>
    <t>68,40</t>
  </si>
  <si>
    <t>61</t>
  </si>
  <si>
    <t>60512125</t>
  </si>
  <si>
    <t>hranol stavební řezivo průřezu do 120cm2 do dl 6m</t>
  </si>
  <si>
    <t>1434362698</t>
  </si>
  <si>
    <t>3,00*2*0,10*0,08*1,10*4</t>
  </si>
  <si>
    <t>2,50*2*0,10*0,08*1,10*4</t>
  </si>
  <si>
    <t>0,50*11*0,10*0,08*1,10*4</t>
  </si>
  <si>
    <t>0,30*2*0,10*0,08*1,10*4</t>
  </si>
  <si>
    <t>0,602</t>
  </si>
  <si>
    <t>62</t>
  </si>
  <si>
    <t>762381012</t>
  </si>
  <si>
    <t>Heverování a podepření tesařských konstrukcí krovů, plná vazba přes 9 do 12,5 m</t>
  </si>
  <si>
    <t>1273814611</t>
  </si>
  <si>
    <t>Heverování a podepření tesařských konstrukcí krovů plná vazba, rozpětí přes 9 do 12,5 m</t>
  </si>
  <si>
    <t>https://podminky.urs.cz/item/CS_URS_2024_02/762381012</t>
  </si>
  <si>
    <t>6,00</t>
  </si>
  <si>
    <t>63</t>
  </si>
  <si>
    <t>762382012</t>
  </si>
  <si>
    <t>Heverování a podepření tesařských konstrukcí krovů, prázdná vazba přes 9 do 12,5 m</t>
  </si>
  <si>
    <t>1745147123</t>
  </si>
  <si>
    <t>Heverování a podepření tesařských konstrukcí krovů prázdná vazba, rozpětí přes 9 do 12,5 m</t>
  </si>
  <si>
    <t>https://podminky.urs.cz/item/CS_URS_2024_02/762382012</t>
  </si>
  <si>
    <t>12,00</t>
  </si>
  <si>
    <t>64</t>
  </si>
  <si>
    <t>762395000</t>
  </si>
  <si>
    <t>Spojovací prostředky krovů, bednění, laťování, nadstřešních konstrukcí</t>
  </si>
  <si>
    <t>2048325157</t>
  </si>
  <si>
    <t>Spojovací prostředky krovů, bednění a laťování, nadstřešních konstrukcí svorníky, prkna, hřebíky, pásová ocel, vruty</t>
  </si>
  <si>
    <t>https://podminky.urs.cz/item/CS_URS_2024_02/762395000</t>
  </si>
  <si>
    <t>2,218+8,075+2,626+6,06+1,204</t>
  </si>
  <si>
    <t>65</t>
  </si>
  <si>
    <t>998762112</t>
  </si>
  <si>
    <t>Přesun hmot tonážní pro kce tesařské s omezením mechanizace v objektech v přes 6 do 12 m</t>
  </si>
  <si>
    <t>256995745</t>
  </si>
  <si>
    <t>Přesun hmot pro konstrukce tesařské stanovený z hmotnosti přesunovaného materiálu vodorovná dopravní vzdálenost do 50 m s omezením mechanizace v objektech výšky přes 6 do 12 m</t>
  </si>
  <si>
    <t>https://podminky.urs.cz/item/CS_URS_2024_02/998762112</t>
  </si>
  <si>
    <t>764</t>
  </si>
  <si>
    <t>Konstrukce klempířské</t>
  </si>
  <si>
    <t>66</t>
  </si>
  <si>
    <t>764004801</t>
  </si>
  <si>
    <t>Demontáž podokapního žlabu do suti</t>
  </si>
  <si>
    <t>-885049226</t>
  </si>
  <si>
    <t>Demontáž klempířských konstrukcí žlabu podokapního do suti</t>
  </si>
  <si>
    <t>https://podminky.urs.cz/item/CS_URS_2024_02/764004801</t>
  </si>
  <si>
    <t xml:space="preserve">dle spc. klempířských konstrukcí </t>
  </si>
  <si>
    <t>36,10</t>
  </si>
  <si>
    <t>67</t>
  </si>
  <si>
    <t>764004861</t>
  </si>
  <si>
    <t>Demontáž svodu do suti</t>
  </si>
  <si>
    <t>-1815842707</t>
  </si>
  <si>
    <t>Demontáž klempířských konstrukcí svodu do suti</t>
  </si>
  <si>
    <t>https://podminky.urs.cz/item/CS_URS_2024_02/764004861</t>
  </si>
  <si>
    <t>16,80</t>
  </si>
  <si>
    <t>68</t>
  </si>
  <si>
    <t>764111671</t>
  </si>
  <si>
    <t>Krytina železobetonových desek z Pz plechu s povrchovou úpravou</t>
  </si>
  <si>
    <t>-393804782</t>
  </si>
  <si>
    <t>Krytina ze svitků, ze šablon nebo taškových tabulí z pozinkovaného plechu s povrchovou úpravou s úpravou u okapů, prostupů a výčnělků desek železobetonových (vstupní stříška)</t>
  </si>
  <si>
    <t>https://podminky.urs.cz/item/CS_URS_2024_02/764111671</t>
  </si>
  <si>
    <t>komínová tělesa</t>
  </si>
  <si>
    <t>1,00*1,00</t>
  </si>
  <si>
    <t>69</t>
  </si>
  <si>
    <t>764314612</t>
  </si>
  <si>
    <t>Lemování prostupů střech s krytinou skládanou nebo plechovou bez lišty z Pz s povrchovou úpravou</t>
  </si>
  <si>
    <t>1296921005</t>
  </si>
  <si>
    <t>Lemování prostupů z pozinkovaného plechu s povrchovou úpravou bez lišty, střech s krytinou skládanou nebo z plechu</t>
  </si>
  <si>
    <t>https://podminky.urs.cz/item/CS_URS_2024_02/764314612</t>
  </si>
  <si>
    <t>K.03</t>
  </si>
  <si>
    <t>2,40*0,40</t>
  </si>
  <si>
    <t>K.04</t>
  </si>
  <si>
    <t>2,96*0,50</t>
  </si>
  <si>
    <t>70</t>
  </si>
  <si>
    <t>764511405</t>
  </si>
  <si>
    <t>Žlab podokapní půlkruhový z Pz plechu rš 400 mm</t>
  </si>
  <si>
    <t>117681832</t>
  </si>
  <si>
    <t>Žlab podokapní z pozinkovaného plechu včetně háků a čel půlkruhový rš 400 mm</t>
  </si>
  <si>
    <t>https://podminky.urs.cz/item/CS_URS_2024_02/764511405</t>
  </si>
  <si>
    <t>K.01</t>
  </si>
  <si>
    <t>71</t>
  </si>
  <si>
    <t>764511445</t>
  </si>
  <si>
    <t>Kotlík oválný (trychtýřový) pro podokapní žlaby z Pz plechu 400/120 mm</t>
  </si>
  <si>
    <t>-673885248</t>
  </si>
  <si>
    <t>Žlab podokapní z pozinkovaného plechu kotlík oválný (trychtýřový), rš žlabu/průměr svodu 400/120 mm</t>
  </si>
  <si>
    <t>https://podminky.urs.cz/item/CS_URS_2024_02/764511445</t>
  </si>
  <si>
    <t>72</t>
  </si>
  <si>
    <t>764518423</t>
  </si>
  <si>
    <t>Svody kruhové včetně objímek, kolen, odskoků z Pz plechu průměru 120 mm</t>
  </si>
  <si>
    <t>-958512029</t>
  </si>
  <si>
    <t>Svod z pozinkovaného plechu včetně objímek, kolen a odskoků kruhový, průměru 120 mm</t>
  </si>
  <si>
    <t>https://podminky.urs.cz/item/CS_URS_2024_02/764518423</t>
  </si>
  <si>
    <t>K.02</t>
  </si>
  <si>
    <t>73</t>
  </si>
  <si>
    <t>998764122</t>
  </si>
  <si>
    <t>Přesun hmot tonážní pro konstrukce klempířské ruční v objektech v přes 6 do 12 m</t>
  </si>
  <si>
    <t>1776341046</t>
  </si>
  <si>
    <t>Přesun hmot pro konstrukce klempířské stanovený z hmotnosti přesunovaného materiálu vodorovná dopravní vzdálenost do 50 m ruční (bez užtití mechanizace) v objektech výšky přes 6 do 12 m</t>
  </si>
  <si>
    <t>https://podminky.urs.cz/item/CS_URS_2024_02/998764122</t>
  </si>
  <si>
    <t>765</t>
  </si>
  <si>
    <t>Krytina skládaná</t>
  </si>
  <si>
    <t>74</t>
  </si>
  <si>
    <t>765111431</t>
  </si>
  <si>
    <t>Montáž krytiny keramické volských ok</t>
  </si>
  <si>
    <t>26261355</t>
  </si>
  <si>
    <t>Montáž krytiny keramické speciálních tvarů z krytiny hladké volských ok</t>
  </si>
  <si>
    <t>https://podminky.urs.cz/item/CS_URS_2024_02/765111431</t>
  </si>
  <si>
    <t>volské oko</t>
  </si>
  <si>
    <t>2,50*3,00*4</t>
  </si>
  <si>
    <t>75</t>
  </si>
  <si>
    <t>59660010</t>
  </si>
  <si>
    <t>taška bobrovka režná základní kulatý řez</t>
  </si>
  <si>
    <t>1407019800</t>
  </si>
  <si>
    <t>specifikace materiálu dopnění krytiny zbytek je v základní výměře</t>
  </si>
  <si>
    <t xml:space="preserve">volské oko </t>
  </si>
  <si>
    <t>2,50*3,00*4*36,00*0,20</t>
  </si>
  <si>
    <t>76</t>
  </si>
  <si>
    <t>765111825</t>
  </si>
  <si>
    <t>Demontáž krytiny keramické hladké sklonu do 30° se zvětralou maltou do suti</t>
  </si>
  <si>
    <t>386413064</t>
  </si>
  <si>
    <t>Demontáž krytiny keramické hladké (bobrovky), sklonu do 30° se zvětralou maltou do suti</t>
  </si>
  <si>
    <t>https://podminky.urs.cz/item/CS_URS_2024_02/765111825</t>
  </si>
  <si>
    <t>77</t>
  </si>
  <si>
    <t>765111831</t>
  </si>
  <si>
    <t>Příplatek k demontáži krytiny keramické hladké do suti za sklon přes 30°</t>
  </si>
  <si>
    <t>719236276</t>
  </si>
  <si>
    <t>Demontáž krytiny keramické Příplatek k cenám za sklon přes 30° do suti</t>
  </si>
  <si>
    <t>https://podminky.urs.cz/item/CS_URS_2024_02/765111831</t>
  </si>
  <si>
    <t>78</t>
  </si>
  <si>
    <t>765111865</t>
  </si>
  <si>
    <t>Demontáž krytiny keramické hřebenů a nároží sklonu do 30° se zvětralou maltou do suti</t>
  </si>
  <si>
    <t>1985669109</t>
  </si>
  <si>
    <t>Demontáž krytiny keramické hřebenů a nároží, sklonu do 30° z hřebenáčů se zvětralou maltou do suti</t>
  </si>
  <si>
    <t>https://podminky.urs.cz/item/CS_URS_2024_02/765111865</t>
  </si>
  <si>
    <t>18,13</t>
  </si>
  <si>
    <t>79</t>
  </si>
  <si>
    <t>765111881</t>
  </si>
  <si>
    <t>Příplatek k demontáži krytiny keramické hřebenů a nároží z prejzů do suti za sklon přes 30°</t>
  </si>
  <si>
    <t>1909146241</t>
  </si>
  <si>
    <t>https://podminky.urs.cz/item/CS_URS_2024_02/765111881</t>
  </si>
  <si>
    <t>80</t>
  </si>
  <si>
    <t>765114061</t>
  </si>
  <si>
    <t>Krytina keramická bobrovka režná šupinové krytí sklonu do 30° do malty</t>
  </si>
  <si>
    <t>668543380</t>
  </si>
  <si>
    <t>Krytina keramická hladká bobrovka sklonu střechy do 30° do malty šupinové krytí režná</t>
  </si>
  <si>
    <t>https://podminky.urs.cz/item/CS_URS_2024_02/765114061</t>
  </si>
  <si>
    <t>81</t>
  </si>
  <si>
    <t>765114351</t>
  </si>
  <si>
    <t>Krytina keramická bobrovka hřeben z hřebenáčů režných zplna do malty</t>
  </si>
  <si>
    <t>-1116165578</t>
  </si>
  <si>
    <t>Krytina keramická hladká bobrovka sklonu střechy do 30° hřeben zplna do malty, z hřebenáčů režných</t>
  </si>
  <si>
    <t>https://podminky.urs.cz/item/CS_URS_2024_02/765114351</t>
  </si>
  <si>
    <t>82</t>
  </si>
  <si>
    <t>765114585</t>
  </si>
  <si>
    <t>Příplatek ke krytině keramické hladké za sklon přes 40° do 50°</t>
  </si>
  <si>
    <t>200868602</t>
  </si>
  <si>
    <t>Krytina keramická hladká bobrovka Příplatek k cenám za sklon přes 40°do 50°</t>
  </si>
  <si>
    <t>https://podminky.urs.cz/item/CS_URS_2024_02/765114585</t>
  </si>
  <si>
    <t>83</t>
  </si>
  <si>
    <t>765115302</t>
  </si>
  <si>
    <t>Montáž střešního výlezu pl jednotlivě přes 0,25 m2 pro keramickou krytinu</t>
  </si>
  <si>
    <t>1843440355</t>
  </si>
  <si>
    <t>Montáž střešních doplňků krytiny keramické střešního výlezu plochy jednotlivě přes 0,25 m2</t>
  </si>
  <si>
    <t>https://podminky.urs.cz/item/CS_URS_2024_02/765115302</t>
  </si>
  <si>
    <t>84</t>
  </si>
  <si>
    <t>55341828</t>
  </si>
  <si>
    <t>vikýř univerzální pro profilované krytiny Pz 60x60cm</t>
  </si>
  <si>
    <t>-508581309</t>
  </si>
  <si>
    <t>O-06 plech</t>
  </si>
  <si>
    <t>85</t>
  </si>
  <si>
    <t>765115352</t>
  </si>
  <si>
    <t>Montáž střešní stoupací plošiny d přes 400 do 800 mm pro keramickou krytinu</t>
  </si>
  <si>
    <t>180274086</t>
  </si>
  <si>
    <t>Montáž střešních doplňků krytiny keramické stoupací plošiny délky přes 400 do 800 mm</t>
  </si>
  <si>
    <t>https://podminky.urs.cz/item/CS_URS_2024_02/765115352</t>
  </si>
  <si>
    <t>86</t>
  </si>
  <si>
    <t>59660007</t>
  </si>
  <si>
    <t>komplet stoupací rovný pro keramickou krytinu rošt š 250mm d 800mm (2x závěsný držák, spojovací materiál, plošina)</t>
  </si>
  <si>
    <t>sada</t>
  </si>
  <si>
    <t>843958942</t>
  </si>
  <si>
    <t>87</t>
  </si>
  <si>
    <t>765115401</t>
  </si>
  <si>
    <t>Montáž protisněhového háku pro keramickou krytinu</t>
  </si>
  <si>
    <t>-1582895352</t>
  </si>
  <si>
    <t>Montáž střešních doplňků krytiny keramické protisněhové zábrany háku</t>
  </si>
  <si>
    <t>https://podminky.urs.cz/item/CS_URS_2024_02/765115401</t>
  </si>
  <si>
    <t xml:space="preserve">dle specifikace OP </t>
  </si>
  <si>
    <t>420</t>
  </si>
  <si>
    <t>88</t>
  </si>
  <si>
    <t>59660885</t>
  </si>
  <si>
    <t>hák protisněhový keramické drážkové maloformátové krytiny</t>
  </si>
  <si>
    <t>-975077059</t>
  </si>
  <si>
    <t>89</t>
  </si>
  <si>
    <t>765192001</t>
  </si>
  <si>
    <t>Nouzové (provizorní) zakrytí střechy plachtou</t>
  </si>
  <si>
    <t>-249890279</t>
  </si>
  <si>
    <t>Nouzové zakrytí střechy plachtou</t>
  </si>
  <si>
    <t>https://podminky.urs.cz/item/CS_URS_2024_02/765192001</t>
  </si>
  <si>
    <t>90</t>
  </si>
  <si>
    <t>998765112</t>
  </si>
  <si>
    <t>Přesun hmot tonážní pro krytiny skládané s omezením mechanizace v objektech v přes 6 do 12 m</t>
  </si>
  <si>
    <t>-1479737571</t>
  </si>
  <si>
    <t>Přesun hmot pro krytiny skládané stanovený z hmotnosti přesunovaného materiálu vodorovná dopravní vzdálenost do 50 m s omezením mechanizace na objektech výšky přes 6 do 12 m</t>
  </si>
  <si>
    <t>https://podminky.urs.cz/item/CS_URS_2024_02/998765112</t>
  </si>
  <si>
    <t>766</t>
  </si>
  <si>
    <t>Konstrukce truhlářské</t>
  </si>
  <si>
    <t>91</t>
  </si>
  <si>
    <t>766621601</t>
  </si>
  <si>
    <t>Montáž dřevěných oken plochy do 1 m2 jednoduchých pevných do dřevěné konstrukce</t>
  </si>
  <si>
    <t>845765274</t>
  </si>
  <si>
    <t>Montáž oken dřevěných plochy do 1 m2 včetně montáže rámu jednoduchých pevných do dřevěné konstrukce</t>
  </si>
  <si>
    <t>https://podminky.urs.cz/item/CS_URS_2024_02/766621601</t>
  </si>
  <si>
    <t>osazení okna dle ozn O - 02</t>
  </si>
  <si>
    <t>92</t>
  </si>
  <si>
    <t>611O - 02</t>
  </si>
  <si>
    <t xml:space="preserve">ozn O - 02 - okno dřevěné 600 x 300 mm </t>
  </si>
  <si>
    <t>1870111588</t>
  </si>
  <si>
    <t>kompletní provedení okna dle tabulky výrobků PD vč nátěru</t>
  </si>
  <si>
    <t>93</t>
  </si>
  <si>
    <t>998766312</t>
  </si>
  <si>
    <t>Přesun hmot procentní pro kce truhlářské ruční v objektech v přes 6 do 12 m</t>
  </si>
  <si>
    <t>%</t>
  </si>
  <si>
    <t>553590243</t>
  </si>
  <si>
    <t>Přesun hmot pro konstrukce truhlářské stanovený procentní sazbou (%) z ceny vodorovná dopravní vzdálenost do 50 m ruční (bez užití mechanizace) v objektech výšky přes 6 do 12 m</t>
  </si>
  <si>
    <t>https://podminky.urs.cz/item/CS_URS_2024_02/998766312</t>
  </si>
  <si>
    <t>783</t>
  </si>
  <si>
    <t>Dokončovací práce - nátěry</t>
  </si>
  <si>
    <t>94</t>
  </si>
  <si>
    <t>783223121</t>
  </si>
  <si>
    <t>Napouštěcí dvojnásobný akrylátový biocidní nátěr tesařských konstrukcí zabudovaných do konstrukce</t>
  </si>
  <si>
    <t>-495077675</t>
  </si>
  <si>
    <t>Preventivní napouštěcí nátěr tesařských prvků proti dřevokazným houbám, hmyzu a plísním zabudovaných do konstrukce dvojnásobný akrylátový</t>
  </si>
  <si>
    <t>https://podminky.urs.cz/item/CS_URS_2024_02/783223121</t>
  </si>
  <si>
    <t>95</t>
  </si>
  <si>
    <t>78338 - R 1</t>
  </si>
  <si>
    <t xml:space="preserve">vápenný nátěr vnějších omítek  čl 2 - kompletní provedení</t>
  </si>
  <si>
    <t>1485339228</t>
  </si>
  <si>
    <t>96</t>
  </si>
  <si>
    <t>78338 - R 2</t>
  </si>
  <si>
    <t xml:space="preserve">vápenný nátěr vnějších omítek  čl 3 - kompletní provedení</t>
  </si>
  <si>
    <t>-1715884117</t>
  </si>
  <si>
    <t>HZS</t>
  </si>
  <si>
    <t>Hodinové zúčtovací sazby</t>
  </si>
  <si>
    <t>97</t>
  </si>
  <si>
    <t>1110110052100</t>
  </si>
  <si>
    <t>jeřáb na kolovém podvozku</t>
  </si>
  <si>
    <t>hod</t>
  </si>
  <si>
    <t>512</t>
  </si>
  <si>
    <t>-770726697</t>
  </si>
  <si>
    <t>98</t>
  </si>
  <si>
    <t>HZS1292</t>
  </si>
  <si>
    <t>Hodinová zúčtovací sazba stavební dělník</t>
  </si>
  <si>
    <t>455146292</t>
  </si>
  <si>
    <t>Hodinové zúčtovací sazby profesí HSV zemní a pomocné práce stavební dělník</t>
  </si>
  <si>
    <t>https://podminky.urs.cz/item/CS_URS_2024_02/HZS1292</t>
  </si>
  <si>
    <t>přípomoce pro řemesla</t>
  </si>
  <si>
    <t>50,00</t>
  </si>
  <si>
    <t>002 - Objekt C</t>
  </si>
  <si>
    <t>137684083</t>
  </si>
  <si>
    <t>0,60*0,60*1,20</t>
  </si>
  <si>
    <t>1077427136</t>
  </si>
  <si>
    <t>15,23*2</t>
  </si>
  <si>
    <t>2109922253</t>
  </si>
  <si>
    <t>15,23*2*0,50*0,60</t>
  </si>
  <si>
    <t>-282161319</t>
  </si>
  <si>
    <t>64,80</t>
  </si>
  <si>
    <t>-726076100</t>
  </si>
  <si>
    <t>4,8</t>
  </si>
  <si>
    <t>-891429809</t>
  </si>
  <si>
    <t>4,80</t>
  </si>
  <si>
    <t>1330762736</t>
  </si>
  <si>
    <t>971320330</t>
  </si>
  <si>
    <t>4,80*2</t>
  </si>
  <si>
    <t>-1048934655</t>
  </si>
  <si>
    <t>16,20*12,00*2</t>
  </si>
  <si>
    <t>388,80*0,25</t>
  </si>
  <si>
    <t>(0,60+0,60+2*1,50)*2*7,00</t>
  </si>
  <si>
    <t>přesahy, člčnitost</t>
  </si>
  <si>
    <t>544,80*0,30</t>
  </si>
  <si>
    <t>-1850747672</t>
  </si>
  <si>
    <t>708,24*90 'Přepočtené koeficientem množství</t>
  </si>
  <si>
    <t>39300301</t>
  </si>
  <si>
    <t>961998908</t>
  </si>
  <si>
    <t>-1609811215</t>
  </si>
  <si>
    <t>pro vnitřní úpravy</t>
  </si>
  <si>
    <t>(15,23-0,35-0,19)*(11,23-0,53*2)</t>
  </si>
  <si>
    <t>-392698892</t>
  </si>
  <si>
    <t>259,00*1,80</t>
  </si>
  <si>
    <t>1073239398</t>
  </si>
  <si>
    <t>15,00*10,00</t>
  </si>
  <si>
    <t>345294960</t>
  </si>
  <si>
    <t>150,00*0,40</t>
  </si>
  <si>
    <t>699686518</t>
  </si>
  <si>
    <t>-413453506</t>
  </si>
  <si>
    <t>okno dle ozn O - 03</t>
  </si>
  <si>
    <t>0,80*1,00*1</t>
  </si>
  <si>
    <t>1203971338</t>
  </si>
  <si>
    <t>(0,60+0,60)*2*2,00</t>
  </si>
  <si>
    <t>-736407585</t>
  </si>
  <si>
    <t>16,20*2*2,00</t>
  </si>
  <si>
    <t>1780569740</t>
  </si>
  <si>
    <t>15,23*2*0,50*0,60*0,50</t>
  </si>
  <si>
    <t>-2063202044</t>
  </si>
  <si>
    <t>-845360063</t>
  </si>
  <si>
    <t>-1815628293</t>
  </si>
  <si>
    <t>-401955796</t>
  </si>
  <si>
    <t>38,63*2 'Přepočtené koeficientem množství</t>
  </si>
  <si>
    <t>140990214</t>
  </si>
  <si>
    <t>-409697265</t>
  </si>
  <si>
    <t>1222496504</t>
  </si>
  <si>
    <t>-1598440102</t>
  </si>
  <si>
    <t>38,63*15 'Přepočtené koeficientem množství</t>
  </si>
  <si>
    <t>1968935559</t>
  </si>
  <si>
    <t>0,033+4,072</t>
  </si>
  <si>
    <t>496782128</t>
  </si>
  <si>
    <t>(0,221+4,606)*0,30</t>
  </si>
  <si>
    <t>-1500198710</t>
  </si>
  <si>
    <t>(0,722+8,91+19,836)*0,30</t>
  </si>
  <si>
    <t>1804013567</t>
  </si>
  <si>
    <t>(0,722+8,91+19,836)*0,70</t>
  </si>
  <si>
    <t>-1911756441</t>
  </si>
  <si>
    <t>(0,221+4,606)*0,70</t>
  </si>
  <si>
    <t>1170633100</t>
  </si>
  <si>
    <t>-130105010</t>
  </si>
  <si>
    <t>1384269896</t>
  </si>
  <si>
    <t>3,851+6,862</t>
  </si>
  <si>
    <t>762311003</t>
  </si>
  <si>
    <t>Celodřevěný plátový spoj s šikmými čely tříkolíkový pl přes 224 do 288 cm2</t>
  </si>
  <si>
    <t>-907362812</t>
  </si>
  <si>
    <t>Celodřevěný plátový spoj s šikmými čely tříkolíkový, průřezové plochy přes 224 do 288 cm2</t>
  </si>
  <si>
    <t>https://podminky.urs.cz/item/CS_URS_2024_02/762311003</t>
  </si>
  <si>
    <t>17+8</t>
  </si>
  <si>
    <t>-1757907571</t>
  </si>
  <si>
    <t>16+8</t>
  </si>
  <si>
    <t>712240926</t>
  </si>
  <si>
    <t>5*2</t>
  </si>
  <si>
    <t>-625648398</t>
  </si>
  <si>
    <t>krokev 150/160 mm</t>
  </si>
  <si>
    <t>1,00"C1</t>
  </si>
  <si>
    <t>1,00"C2</t>
  </si>
  <si>
    <t>1,00"C3</t>
  </si>
  <si>
    <t>1,00"C7</t>
  </si>
  <si>
    <t>1,00*2"C10</t>
  </si>
  <si>
    <t>1,00*2"C11</t>
  </si>
  <si>
    <t>1,00*2"C12</t>
  </si>
  <si>
    <t>1,00*2"C13</t>
  </si>
  <si>
    <t xml:space="preserve"> 1,00*2"C14</t>
  </si>
  <si>
    <t>8,60"C15</t>
  </si>
  <si>
    <t>8,60"C16</t>
  </si>
  <si>
    <t>8,60"C17</t>
  </si>
  <si>
    <t>vzpěra 140/180 mm</t>
  </si>
  <si>
    <t>3,85"C9</t>
  </si>
  <si>
    <t>3,85"C17</t>
  </si>
  <si>
    <t>pásek 130/170 mm</t>
  </si>
  <si>
    <t>1,43"C17</t>
  </si>
  <si>
    <t>pozednice 160/160</t>
  </si>
  <si>
    <t>6,90"C18</t>
  </si>
  <si>
    <t>9,70"C21</t>
  </si>
  <si>
    <t>kleština 80/180 mm</t>
  </si>
  <si>
    <t>10,80"C17</t>
  </si>
  <si>
    <t>191461680</t>
  </si>
  <si>
    <t>vazný trám 220/260 mm</t>
  </si>
  <si>
    <t>1,20"C1</t>
  </si>
  <si>
    <t>1,20"C2</t>
  </si>
  <si>
    <t>5,20"C3</t>
  </si>
  <si>
    <t>2,00"C6</t>
  </si>
  <si>
    <t>2,30"C7</t>
  </si>
  <si>
    <t>2,30"C8</t>
  </si>
  <si>
    <t>2,00"C11</t>
  </si>
  <si>
    <t>4,50"C14</t>
  </si>
  <si>
    <t>6,50"C15</t>
  </si>
  <si>
    <t>6,50"C16</t>
  </si>
  <si>
    <t>11,225"C17</t>
  </si>
  <si>
    <t>sloupek 170/200 mm</t>
  </si>
  <si>
    <t>2,76"C5</t>
  </si>
  <si>
    <t>2,76"C9</t>
  </si>
  <si>
    <t>2,76"C13</t>
  </si>
  <si>
    <t>2,76"C17</t>
  </si>
  <si>
    <t>1,60"C19</t>
  </si>
  <si>
    <t>3,50"C120</t>
  </si>
  <si>
    <t>1380438021</t>
  </si>
  <si>
    <t>102,00</t>
  </si>
  <si>
    <t>-1287944907</t>
  </si>
  <si>
    <t>226,33</t>
  </si>
  <si>
    <t>692744571</t>
  </si>
  <si>
    <t>1,00*0,15*0,16*1,10"C1</t>
  </si>
  <si>
    <t>1,00*0,15*0,16*1,10"C2</t>
  </si>
  <si>
    <t>1,00*0,15*0,16*1,10"C3</t>
  </si>
  <si>
    <t>1,00*0,15*0,16*1,10"C7</t>
  </si>
  <si>
    <t>1,00*2*0,15*0,16*1,10"C10</t>
  </si>
  <si>
    <t>1,00*2*0,15*0,16*1,10"C11</t>
  </si>
  <si>
    <t>1,00*2*0,15*0,16*1,10"C12</t>
  </si>
  <si>
    <t>1,00*2*0,15*0,16*1,10"C13</t>
  </si>
  <si>
    <t xml:space="preserve"> 1,00*2*0,15*0,16*1,10"C14</t>
  </si>
  <si>
    <t>8,60*0,15*0,16*1,10"C15</t>
  </si>
  <si>
    <t>8,60*0,15*0,16*1,10"C16</t>
  </si>
  <si>
    <t>8,60*0,15*0,16*1,10"C17</t>
  </si>
  <si>
    <t>3,85*0,14*0,18*1,10"C9</t>
  </si>
  <si>
    <t>3,85*0,14*0,18*1,10"C17</t>
  </si>
  <si>
    <t>1,43*0,13*0,17*1,10"C17</t>
  </si>
  <si>
    <t>6,90*0,16*0,16*1,10"C18</t>
  </si>
  <si>
    <t>9,70*0,16*0,16*1,10"C21</t>
  </si>
  <si>
    <t>10,80*0,08*0,18*1,10"C17</t>
  </si>
  <si>
    <t>223,33*0,16*0,18*1,1</t>
  </si>
  <si>
    <t>450969181</t>
  </si>
  <si>
    <t>61,065</t>
  </si>
  <si>
    <t>1650988164</t>
  </si>
  <si>
    <t>1,20*0,22*0,26*1,10"C1</t>
  </si>
  <si>
    <t>1,20*0,22*0,26*1,10"C2</t>
  </si>
  <si>
    <t>5,20*0,22*0,26*1,10"C3</t>
  </si>
  <si>
    <t>2,00*0,22*0,26*1,10"C6</t>
  </si>
  <si>
    <t>2,30*0,22*0,26*1,10"C7</t>
  </si>
  <si>
    <t>2,30*0,22*0,26*1,10"C8</t>
  </si>
  <si>
    <t>2,00*0,22*0,26*1,10"C11</t>
  </si>
  <si>
    <t>4,50*0,22*0,26*1,10"C14</t>
  </si>
  <si>
    <t>6,50*0,22*0,26*1,10"C15</t>
  </si>
  <si>
    <t>6,50*0,22*0,26*1,10"C16</t>
  </si>
  <si>
    <t>11,225*0,22*0,26*1,10"C17</t>
  </si>
  <si>
    <t>2,76*0,17*0,20*1,10"C5</t>
  </si>
  <si>
    <t>2,76*0,17*0,20*1,10"C9</t>
  </si>
  <si>
    <t>2,76*0,17*0,20*1,10"C13</t>
  </si>
  <si>
    <t>2,76*0,17*0,20*1,10"C17</t>
  </si>
  <si>
    <t>1,60*0,17*0,20*1,10"C19</t>
  </si>
  <si>
    <t>3,50*0,17*0,20*1,10"C120</t>
  </si>
  <si>
    <t>doplmění</t>
  </si>
  <si>
    <t>3,431</t>
  </si>
  <si>
    <t>901124260</t>
  </si>
  <si>
    <t>-2034299780</t>
  </si>
  <si>
    <t>118097794</t>
  </si>
  <si>
    <t>259,00</t>
  </si>
  <si>
    <t>860970127</t>
  </si>
  <si>
    <t>259,00*7*0,04*0,06*1,10</t>
  </si>
  <si>
    <t>1341644616</t>
  </si>
  <si>
    <t>1171008956</t>
  </si>
  <si>
    <t>451526417</t>
  </si>
  <si>
    <t>10,00</t>
  </si>
  <si>
    <t>-599999153</t>
  </si>
  <si>
    <t>9,012+6,862+4,786</t>
  </si>
  <si>
    <t>762521922</t>
  </si>
  <si>
    <t>Vyřezání části podlahy z prken tl do 32 mm bez polštářů pl jednotlivě přes 0,25 do 1 m2</t>
  </si>
  <si>
    <t>-1282678670</t>
  </si>
  <si>
    <t>Vyřezání části podlahy tesařské bez vyřezání polštářů z prken tl. do 32 mm, plochy otvoru jednotlivě přes 0,25 do 1,00 m2</t>
  </si>
  <si>
    <t>https://podminky.urs.cz/item/CS_URS_2024_02/762521922</t>
  </si>
  <si>
    <t>3,70*2+2,70*2</t>
  </si>
  <si>
    <t>762523914</t>
  </si>
  <si>
    <t>Doplnění části podlah hrubými prkny tl do 32 mm pl jednotlivě přes 1 do 4 m2</t>
  </si>
  <si>
    <t>-1659975626</t>
  </si>
  <si>
    <t>Doplnění tesařské podlahy prkny nebo fošnami (materiál v ceně) tl. do 32 mm nehoblovanými nebo podkladními, na sraz, plochy jednotlivě přes 1,00 do 4,00 m2</t>
  </si>
  <si>
    <t>https://podminky.urs.cz/item/CS_URS_2024_02/762523914</t>
  </si>
  <si>
    <t>doplnění podlahy</t>
  </si>
  <si>
    <t>3,00*1,00+3,00*2,00</t>
  </si>
  <si>
    <t>-545171889</t>
  </si>
  <si>
    <t>764001891</t>
  </si>
  <si>
    <t>Demontáž úžlabí do suti</t>
  </si>
  <si>
    <t>-2062261474</t>
  </si>
  <si>
    <t>Demontáž klempířských konstrukcí oplechování úžlabí do suti</t>
  </si>
  <si>
    <t>https://podminky.urs.cz/item/CS_URS_2024_02/764001891</t>
  </si>
  <si>
    <t>2,60</t>
  </si>
  <si>
    <t>764002801</t>
  </si>
  <si>
    <t>Demontáž závětrné lišty do suti</t>
  </si>
  <si>
    <t>-2117876021</t>
  </si>
  <si>
    <t>Demontáž klempířských konstrukcí závětrné lišty do suti</t>
  </si>
  <si>
    <t>https://podminky.urs.cz/item/CS_URS_2024_02/764002801</t>
  </si>
  <si>
    <t>2,30</t>
  </si>
  <si>
    <t>764002871</t>
  </si>
  <si>
    <t>Demontáž lemování zdí do suti</t>
  </si>
  <si>
    <t>1142735236</t>
  </si>
  <si>
    <t>Demontáž klempířských konstrukcí lemování zdí do suti</t>
  </si>
  <si>
    <t>https://podminky.urs.cz/item/CS_URS_2024_02/764002871</t>
  </si>
  <si>
    <t>1,34</t>
  </si>
  <si>
    <t>-463745311</t>
  </si>
  <si>
    <t>32,50</t>
  </si>
  <si>
    <t>-263927410</t>
  </si>
  <si>
    <t>18,12</t>
  </si>
  <si>
    <t>1052103172</t>
  </si>
  <si>
    <t>764212606</t>
  </si>
  <si>
    <t>Oplechování úžlabí z Pz s povrchovou úpravou rš 500 mm</t>
  </si>
  <si>
    <t>-171281117</t>
  </si>
  <si>
    <t>Oplechování střešních prvků z pozinkovaného plechu s povrchovou úpravou úžlabí rš 500 mm</t>
  </si>
  <si>
    <t>https://podminky.urs.cz/item/CS_URS_2024_02/764212606</t>
  </si>
  <si>
    <t>K.05</t>
  </si>
  <si>
    <t>764212634</t>
  </si>
  <si>
    <t>Oplechování štítu závětrnou lištou z Pz s povrchovou úpravou rš 330 mm</t>
  </si>
  <si>
    <t>-1284646196</t>
  </si>
  <si>
    <t>Oplechování střešních prvků z pozinkovaného plechu s povrchovou úpravou štítu závětrnou lištou rš 330 mm</t>
  </si>
  <si>
    <t>https://podminky.urs.cz/item/CS_URS_2024_02/764212634</t>
  </si>
  <si>
    <t>K.07</t>
  </si>
  <si>
    <t>764311614</t>
  </si>
  <si>
    <t>Lemování rovných zdí střech s krytinou skládanou z Pz s povrchovou úpravou rš 330 mm</t>
  </si>
  <si>
    <t>-1274247528</t>
  </si>
  <si>
    <t>Lemování zdí z pozinkovaného plechu s povrchovou úpravou boční nebo horní rovné, střech s krytinou skládanou mimo prejzovou rš 330 mm</t>
  </si>
  <si>
    <t>https://podminky.urs.cz/item/CS_URS_2024_02/764311614</t>
  </si>
  <si>
    <t>K.06</t>
  </si>
  <si>
    <t>-2069684838</t>
  </si>
  <si>
    <t>1,00*0,40</t>
  </si>
  <si>
    <t>6,73*0,50</t>
  </si>
  <si>
    <t xml:space="preserve">Žlab podokapní půlkruhový z Pz plechu rš 400 mm </t>
  </si>
  <si>
    <t>1639337902</t>
  </si>
  <si>
    <t>2054010572</t>
  </si>
  <si>
    <t xml:space="preserve">Kotlík oválný (trychtýřový) pro podokapní žlaby z Pz plechu 400/120 mm 
</t>
  </si>
  <si>
    <t xml:space="preserve">Svody kruhové včetně objímek, kolen, odskoků z Pz plechu průměru 120 mm </t>
  </si>
  <si>
    <t>383213164</t>
  </si>
  <si>
    <t>-1856543636</t>
  </si>
  <si>
    <t>2111233878</t>
  </si>
  <si>
    <t>-1897062613</t>
  </si>
  <si>
    <t>526305751</t>
  </si>
  <si>
    <t>16,30</t>
  </si>
  <si>
    <t>-1177539200</t>
  </si>
  <si>
    <t>463891417</t>
  </si>
  <si>
    <t>1395101668</t>
  </si>
  <si>
    <t>1707927089</t>
  </si>
  <si>
    <t>1494928812</t>
  </si>
  <si>
    <t>1+1</t>
  </si>
  <si>
    <t>1750509169</t>
  </si>
  <si>
    <t>O-06 plechový</t>
  </si>
  <si>
    <t>O-01 s drátosklem</t>
  </si>
  <si>
    <t>-1945033622</t>
  </si>
  <si>
    <t>-1536303462</t>
  </si>
  <si>
    <t>985342343</t>
  </si>
  <si>
    <t>336,00</t>
  </si>
  <si>
    <t>835579241</t>
  </si>
  <si>
    <t>-1516135686</t>
  </si>
  <si>
    <t>1341871350</t>
  </si>
  <si>
    <t>-106839256</t>
  </si>
  <si>
    <t>osazení okna dle ozn O - 03</t>
  </si>
  <si>
    <t>611O - 03</t>
  </si>
  <si>
    <t xml:space="preserve">ozn O - 03 - okno dřevěné 800 x 1000 mm </t>
  </si>
  <si>
    <t>-1574832676</t>
  </si>
  <si>
    <t>1246087157</t>
  </si>
  <si>
    <t>-1554058156</t>
  </si>
  <si>
    <t>1942002930</t>
  </si>
  <si>
    <t>1006693643</t>
  </si>
  <si>
    <t>-1128756498</t>
  </si>
  <si>
    <t>-769777272</t>
  </si>
  <si>
    <t>003 - Objekt D</t>
  </si>
  <si>
    <t>-155264036</t>
  </si>
  <si>
    <t>10,60*2</t>
  </si>
  <si>
    <t>-806843619</t>
  </si>
  <si>
    <t>10,60*2*0,50*0,60*0,60</t>
  </si>
  <si>
    <t>1774083538</t>
  </si>
  <si>
    <t>10,60*2,00*2</t>
  </si>
  <si>
    <t>807849745</t>
  </si>
  <si>
    <t>10,60*12,00*2</t>
  </si>
  <si>
    <t>254,40*0,20</t>
  </si>
  <si>
    <t>přesahy, členění</t>
  </si>
  <si>
    <t>305,28*0,30</t>
  </si>
  <si>
    <t>-579423731</t>
  </si>
  <si>
    <t>396,864*90 'Přepočtené koeficientem množství</t>
  </si>
  <si>
    <t>788569850</t>
  </si>
  <si>
    <t>-542227450</t>
  </si>
  <si>
    <t>-191346403</t>
  </si>
  <si>
    <t>pro opravu krovu</t>
  </si>
  <si>
    <t>(10,631-0,50*2)*(11,37-0,25-0,13)</t>
  </si>
  <si>
    <t>877417991</t>
  </si>
  <si>
    <t>154,16*1,80</t>
  </si>
  <si>
    <t>1690227175</t>
  </si>
  <si>
    <t>9,00*9,00</t>
  </si>
  <si>
    <t>-1258834526</t>
  </si>
  <si>
    <t>154,16*17,00*0,40</t>
  </si>
  <si>
    <t>-994407214</t>
  </si>
  <si>
    <t>154,16*1,80*0,20</t>
  </si>
  <si>
    <t>948638696</t>
  </si>
  <si>
    <t>10,60*2*2,00</t>
  </si>
  <si>
    <t>77606334</t>
  </si>
  <si>
    <t>10,60*2*0,50*0,60*0,30</t>
  </si>
  <si>
    <t>1711496343</t>
  </si>
  <si>
    <t>-1127461204</t>
  </si>
  <si>
    <t>1177758388</t>
  </si>
  <si>
    <t>-1581446622</t>
  </si>
  <si>
    <t>21,006*2 'Přepočtené koeficientem množství</t>
  </si>
  <si>
    <t>-5496813</t>
  </si>
  <si>
    <t>1365659336</t>
  </si>
  <si>
    <t>-1901125536</t>
  </si>
  <si>
    <t>1848003077</t>
  </si>
  <si>
    <t>21,006*15 'Přepočtené koeficientem množství</t>
  </si>
  <si>
    <t>901172160</t>
  </si>
  <si>
    <t>2,206</t>
  </si>
  <si>
    <t>2026168298</t>
  </si>
  <si>
    <t>3,053*0,30</t>
  </si>
  <si>
    <t>1955381386</t>
  </si>
  <si>
    <t>(3,721+11,919)*0,30</t>
  </si>
  <si>
    <t>-1291609142</t>
  </si>
  <si>
    <t>(3,721+11,919)*0,70</t>
  </si>
  <si>
    <t>1238120836</t>
  </si>
  <si>
    <t>3,053*0,70</t>
  </si>
  <si>
    <t>-175289679</t>
  </si>
  <si>
    <t>-685599519</t>
  </si>
  <si>
    <t>432374980</t>
  </si>
  <si>
    <t>4,314+0,232</t>
  </si>
  <si>
    <t>1591705822</t>
  </si>
  <si>
    <t>22+11</t>
  </si>
  <si>
    <t>762311005</t>
  </si>
  <si>
    <t>Celodřevěný plátový spoj s šikmými čely tříkolíkový pl přes 450 do 600 cm2</t>
  </si>
  <si>
    <t>121641384</t>
  </si>
  <si>
    <t>Celodřevěný plátový spoj s šikmými čely tříkolíkový, průřezové plochy přes 450 do 600 cm2</t>
  </si>
  <si>
    <t>https://podminky.urs.cz/item/CS_URS_2024_02/762311005</t>
  </si>
  <si>
    <t>12102467</t>
  </si>
  <si>
    <t>3*2</t>
  </si>
  <si>
    <t>-224643846</t>
  </si>
  <si>
    <t>2,30"D1</t>
  </si>
  <si>
    <t>5,00"D4</t>
  </si>
  <si>
    <t>5,00"D5</t>
  </si>
  <si>
    <t>5,00"D6</t>
  </si>
  <si>
    <t>10,80"D7</t>
  </si>
  <si>
    <t>9,55"D8</t>
  </si>
  <si>
    <t>10,80"D9</t>
  </si>
  <si>
    <t>2,30"D10</t>
  </si>
  <si>
    <t>5,00"D11</t>
  </si>
  <si>
    <t>1,00"D12</t>
  </si>
  <si>
    <t>1,00"D13</t>
  </si>
  <si>
    <t>1,00"D14</t>
  </si>
  <si>
    <t>2,00"D19</t>
  </si>
  <si>
    <t>4,20"D20</t>
  </si>
  <si>
    <t>6,40"D21</t>
  </si>
  <si>
    <t>vzpěra 140/140 mm</t>
  </si>
  <si>
    <t>6,80"D8</t>
  </si>
  <si>
    <t>vzpěrný trám 160/160 mm</t>
  </si>
  <si>
    <t>3,70"D8</t>
  </si>
  <si>
    <t>pozednice 170/140 mm</t>
  </si>
  <si>
    <t>5,65"D15</t>
  </si>
  <si>
    <t>-449554402</t>
  </si>
  <si>
    <t>vazný trám 220/240 mm</t>
  </si>
  <si>
    <t>2,00"D14</t>
  </si>
  <si>
    <t>-542962719</t>
  </si>
  <si>
    <t>100,00</t>
  </si>
  <si>
    <t>2066079256</t>
  </si>
  <si>
    <t>doplněné</t>
  </si>
  <si>
    <t>223,50</t>
  </si>
  <si>
    <t>935709186</t>
  </si>
  <si>
    <t>2,30*0,14*0,16*1,10"D1</t>
  </si>
  <si>
    <t>5,00*0,14*0,16*1,10"D4</t>
  </si>
  <si>
    <t>5,00*0,14*0,16*1,10"D5</t>
  </si>
  <si>
    <t>5,00*0,14*0,16*1,10"D6</t>
  </si>
  <si>
    <t>10,80*0,14*0,16*1,10"D7</t>
  </si>
  <si>
    <t>9,55*0,14*0,16*1,10"D8</t>
  </si>
  <si>
    <t>10,80*0,14*0,16*1,10"D9</t>
  </si>
  <si>
    <t>2,30*0,14*0,16*1,10"D10</t>
  </si>
  <si>
    <t>5,00*0,14*0,16*1,10"D11</t>
  </si>
  <si>
    <t>1,00*0,14*0,16*1,10"D12</t>
  </si>
  <si>
    <t>1,00*0,14*0,16*1,10"D13</t>
  </si>
  <si>
    <t>1,00*0,14*0,16*1,10"D14</t>
  </si>
  <si>
    <t>2,00*0,14*0,16*1,10"D19</t>
  </si>
  <si>
    <t>4,20*0,14*0,16*1,10"D20</t>
  </si>
  <si>
    <t>6,40*0,14*0,16*1,10"D21</t>
  </si>
  <si>
    <t>6,80*0,14*0,14*1,10"D8</t>
  </si>
  <si>
    <t>3,70*0,16*0,16*1,10"D8</t>
  </si>
  <si>
    <t>5,65*0,17*0,14*1,10"D15</t>
  </si>
  <si>
    <t>223,50*0,16*0,18*1,1</t>
  </si>
  <si>
    <t>-908674506</t>
  </si>
  <si>
    <t>2,00</t>
  </si>
  <si>
    <t>1535818501</t>
  </si>
  <si>
    <t>2,00*0,22*0,24*1,10"D14</t>
  </si>
  <si>
    <t>0,116</t>
  </si>
  <si>
    <t>492369444</t>
  </si>
  <si>
    <t>-726331031</t>
  </si>
  <si>
    <t>-856274520</t>
  </si>
  <si>
    <t>154,16</t>
  </si>
  <si>
    <t>1524844152</t>
  </si>
  <si>
    <t>154,16*7*0,04*0,06*1,10</t>
  </si>
  <si>
    <t>-687925375</t>
  </si>
  <si>
    <t>-1853930107</t>
  </si>
  <si>
    <t>3,00</t>
  </si>
  <si>
    <t>-2060584651</t>
  </si>
  <si>
    <t>-739121015</t>
  </si>
  <si>
    <t>9,237+0,232+2,849</t>
  </si>
  <si>
    <t>-477461478</t>
  </si>
  <si>
    <t>-1890950862</t>
  </si>
  <si>
    <t>11,50</t>
  </si>
  <si>
    <t>-931963749</t>
  </si>
  <si>
    <t>16,70</t>
  </si>
  <si>
    <t>-1001636260</t>
  </si>
  <si>
    <t>-329563920</t>
  </si>
  <si>
    <t>550558583</t>
  </si>
  <si>
    <t>1,95*0,40</t>
  </si>
  <si>
    <t>6,60*0,50</t>
  </si>
  <si>
    <t>-2005592157</t>
  </si>
  <si>
    <t xml:space="preserve">Kotlík oválný (trychtýřový) pro podokapní žlaby z Pz plechu 400/120 mm </t>
  </si>
  <si>
    <t>1858731867</t>
  </si>
  <si>
    <t>1649001672</t>
  </si>
  <si>
    <t>407693507</t>
  </si>
  <si>
    <t>-1719309189</t>
  </si>
  <si>
    <t>1392602992</t>
  </si>
  <si>
    <t>-1019625681</t>
  </si>
  <si>
    <t>11,40+4,50</t>
  </si>
  <si>
    <t>1599113856</t>
  </si>
  <si>
    <t>-1586377778</t>
  </si>
  <si>
    <t>-1227581709</t>
  </si>
  <si>
    <t>621364932</t>
  </si>
  <si>
    <t>1746805126</t>
  </si>
  <si>
    <t>-999282828</t>
  </si>
  <si>
    <t>-982229185</t>
  </si>
  <si>
    <t>1029977148</t>
  </si>
  <si>
    <t>-471284617</t>
  </si>
  <si>
    <t>200</t>
  </si>
  <si>
    <t>2029289822</t>
  </si>
  <si>
    <t>-1839759289</t>
  </si>
  <si>
    <t>1984011898</t>
  </si>
  <si>
    <t>1838353310</t>
  </si>
  <si>
    <t>-744410120</t>
  </si>
  <si>
    <t>913554056</t>
  </si>
  <si>
    <t>-1142092706</t>
  </si>
  <si>
    <t>004 - Objekt E</t>
  </si>
  <si>
    <t>-1298942968</t>
  </si>
  <si>
    <t>10,40*2</t>
  </si>
  <si>
    <t>1797631152</t>
  </si>
  <si>
    <t>10,40*2*0,50*0,60</t>
  </si>
  <si>
    <t>koruna zdiva</t>
  </si>
  <si>
    <t>5,20*2*0,50*0,50</t>
  </si>
  <si>
    <t>3,10*0,50*0,50*8</t>
  </si>
  <si>
    <t>540266222</t>
  </si>
  <si>
    <t>10,40*2,00*2</t>
  </si>
  <si>
    <t>5,20*2*1,00</t>
  </si>
  <si>
    <t>3,10*1,00*4</t>
  </si>
  <si>
    <t>64,40*0,20</t>
  </si>
  <si>
    <t>347378789</t>
  </si>
  <si>
    <t>10,40*12,00*2</t>
  </si>
  <si>
    <t>(5,20+2*1,0+5,00)*2*10,00</t>
  </si>
  <si>
    <t>493,60*0,20</t>
  </si>
  <si>
    <t>přesahy členění</t>
  </si>
  <si>
    <t>592,32*0,30</t>
  </si>
  <si>
    <t>730929606</t>
  </si>
  <si>
    <t>770,16*90 'Přepočtené koeficientem množství</t>
  </si>
  <si>
    <t>655707120</t>
  </si>
  <si>
    <t>-1015758481</t>
  </si>
  <si>
    <t>1965490559</t>
  </si>
  <si>
    <t>(10,39-0,29-0,33)*(11,382-0,47-0,58)</t>
  </si>
  <si>
    <t>-1209327886</t>
  </si>
  <si>
    <t>176,33*1,80</t>
  </si>
  <si>
    <t>-1508504060</t>
  </si>
  <si>
    <t>9,00*10,00</t>
  </si>
  <si>
    <t>-669709625</t>
  </si>
  <si>
    <t>9,00*10,00*0,40</t>
  </si>
  <si>
    <t>308213491</t>
  </si>
  <si>
    <t>0,60*0,30*3</t>
  </si>
  <si>
    <t>ozn O - 04</t>
  </si>
  <si>
    <t>0,60*0,80*1</t>
  </si>
  <si>
    <t>ozn O - 05</t>
  </si>
  <si>
    <t>0,67*1,07*8</t>
  </si>
  <si>
    <t>693903479</t>
  </si>
  <si>
    <t>473987406</t>
  </si>
  <si>
    <t>10,40*2*0,50*0,60*0,50</t>
  </si>
  <si>
    <t>3,10*0,50*0,50*4</t>
  </si>
  <si>
    <t>1292066544</t>
  </si>
  <si>
    <t>361873571</t>
  </si>
  <si>
    <t>1103084100</t>
  </si>
  <si>
    <t>-1868517030</t>
  </si>
  <si>
    <t>42,645*2 'Přepočtené koeficientem množství</t>
  </si>
  <si>
    <t>1325744022</t>
  </si>
  <si>
    <t>1543333724</t>
  </si>
  <si>
    <t>1830344822</t>
  </si>
  <si>
    <t>-467859333</t>
  </si>
  <si>
    <t>42,645*15 'Přepočtené koeficientem množství</t>
  </si>
  <si>
    <t>45490547</t>
  </si>
  <si>
    <t>0,277+5,863</t>
  </si>
  <si>
    <t>1256132127</t>
  </si>
  <si>
    <t>5,504*0,30</t>
  </si>
  <si>
    <t>-892416274</t>
  </si>
  <si>
    <t>(17,199+13,528)*0,30</t>
  </si>
  <si>
    <t>-61576885</t>
  </si>
  <si>
    <t>(17,199+13,528)*0,70</t>
  </si>
  <si>
    <t>-1499243780</t>
  </si>
  <si>
    <t>5,504*0,70</t>
  </si>
  <si>
    <t>1569168424</t>
  </si>
  <si>
    <t>-2004514345</t>
  </si>
  <si>
    <t>-671751834</t>
  </si>
  <si>
    <t>7,672+8,506+0,902</t>
  </si>
  <si>
    <t>-1294520020</t>
  </si>
  <si>
    <t>19+9</t>
  </si>
  <si>
    <t>-398473115</t>
  </si>
  <si>
    <t>15+8</t>
  </si>
  <si>
    <t>-1191795847</t>
  </si>
  <si>
    <t>882747875</t>
  </si>
  <si>
    <t>krokev 150/170 mm</t>
  </si>
  <si>
    <t>14,80"E1</t>
  </si>
  <si>
    <t>14,80"E2</t>
  </si>
  <si>
    <t>9,50"E3</t>
  </si>
  <si>
    <t>9,50"E4</t>
  </si>
  <si>
    <t>9,50"E5</t>
  </si>
  <si>
    <t>14,80"E6</t>
  </si>
  <si>
    <t>4,80"E7</t>
  </si>
  <si>
    <t>4,80"E8</t>
  </si>
  <si>
    <t>4,80"E9</t>
  </si>
  <si>
    <t>4,80"E10</t>
  </si>
  <si>
    <t>14,80"E11</t>
  </si>
  <si>
    <t>sloupek 160/180 mm</t>
  </si>
  <si>
    <t>2,50"E1</t>
  </si>
  <si>
    <t>2,50"E11</t>
  </si>
  <si>
    <t>sloupek 120/180 mm</t>
  </si>
  <si>
    <t>1,00"E1</t>
  </si>
  <si>
    <t>hambálek 140/140 mm</t>
  </si>
  <si>
    <t>2,30"E8</t>
  </si>
  <si>
    <t>2,30"E9</t>
  </si>
  <si>
    <t>2,30"E11</t>
  </si>
  <si>
    <t>pozednice 140/160</t>
  </si>
  <si>
    <t>10,39"E12</t>
  </si>
  <si>
    <t>10,14"E15</t>
  </si>
  <si>
    <t>-1108126702</t>
  </si>
  <si>
    <t>vazný trám 200/250 mm</t>
  </si>
  <si>
    <t>10,76"E1</t>
  </si>
  <si>
    <t>10,76"E2</t>
  </si>
  <si>
    <t>6,50"E3</t>
  </si>
  <si>
    <t>6,50"E4</t>
  </si>
  <si>
    <t>6,50"E5</t>
  </si>
  <si>
    <t>10,79"E6</t>
  </si>
  <si>
    <t>2,70"E7</t>
  </si>
  <si>
    <t>2,70"E8</t>
  </si>
  <si>
    <t>2,70"E9</t>
  </si>
  <si>
    <t>2,70"E10</t>
  </si>
  <si>
    <t>10,76"E11</t>
  </si>
  <si>
    <t>vzpěra 180/170 mm</t>
  </si>
  <si>
    <t>3,19"E6</t>
  </si>
  <si>
    <t>3,19"E11</t>
  </si>
  <si>
    <t>1812598391</t>
  </si>
  <si>
    <t>-459751175</t>
  </si>
  <si>
    <t>340,33</t>
  </si>
  <si>
    <t>-215910487</t>
  </si>
  <si>
    <t>14,80*0,15*0,17*1,10"E1</t>
  </si>
  <si>
    <t>14,80*0,15*0,17*1,10"E2</t>
  </si>
  <si>
    <t>9,50*0,15*0,17*1,10"E3</t>
  </si>
  <si>
    <t>9,50*0,15*0,17*1,10"E4</t>
  </si>
  <si>
    <t>9,50*0,15*0,17*1,10"E5</t>
  </si>
  <si>
    <t>14,80*0,15*0,17*1,10"E6</t>
  </si>
  <si>
    <t>4,80*0,15*0,17*1,10"E7</t>
  </si>
  <si>
    <t>4,80*0,15*0,17*1,10"E8</t>
  </si>
  <si>
    <t>4,80*0,15*0,17*1,10"E9</t>
  </si>
  <si>
    <t>4,80*0,15*0,17*1,10"E10</t>
  </si>
  <si>
    <t>14,80*0,15*0,17*1,10"E11</t>
  </si>
  <si>
    <t>2,50*0,16*0,18*1,10"E1</t>
  </si>
  <si>
    <t>2,50*0,16*0,18*1,10"E11</t>
  </si>
  <si>
    <t>1,00*0,12*0,18*1,10"E1</t>
  </si>
  <si>
    <t>2,30*0,14*0,14*1,10"E8</t>
  </si>
  <si>
    <t>2,30*0,14*0,14*1,10"E9</t>
  </si>
  <si>
    <t>2,30*0,14*0,14*1,10"E11</t>
  </si>
  <si>
    <t>10,39*0,14*0,16*1,10"E12</t>
  </si>
  <si>
    <t>10,14*0,14*0,16*1,10"E15</t>
  </si>
  <si>
    <t>340,33*0,16*0,18*1,1</t>
  </si>
  <si>
    <t>-1634695379</t>
  </si>
  <si>
    <t>79,75</t>
  </si>
  <si>
    <t>-798225209</t>
  </si>
  <si>
    <t>10,76*0,20*0,25*1,10"E1</t>
  </si>
  <si>
    <t>10,76*0,20*0,25*1,10"E2</t>
  </si>
  <si>
    <t>6,50*0,20*0,25*1,10"E3</t>
  </si>
  <si>
    <t>6,50*0,20*0,25*1,10"E4</t>
  </si>
  <si>
    <t>6,50*0,20*0,25*1,10"E5</t>
  </si>
  <si>
    <t>10,79*0,20*0,25*1,10"E6</t>
  </si>
  <si>
    <t>2,70*0,20*0,25*1,10"E7</t>
  </si>
  <si>
    <t>2,70*0,20*0,25*1,10"E8</t>
  </si>
  <si>
    <t>2,70*0,20*0,25*1,10"E9</t>
  </si>
  <si>
    <t>2,70*0,20*0,25*1,10"E10</t>
  </si>
  <si>
    <t>10,76*0,20*0,25*1,10"E11</t>
  </si>
  <si>
    <t>3,19*0,18*0,17*1,10"E6</t>
  </si>
  <si>
    <t>3,19*0,18*0,17*1,10"E11</t>
  </si>
  <si>
    <t>4,253</t>
  </si>
  <si>
    <t>-355220620</t>
  </si>
  <si>
    <t>1381038124</t>
  </si>
  <si>
    <t>-1023067136</t>
  </si>
  <si>
    <t>176,33</t>
  </si>
  <si>
    <t>-543461165</t>
  </si>
  <si>
    <t>176,33*7*0,04*0,06*1,10</t>
  </si>
  <si>
    <t>764508526</t>
  </si>
  <si>
    <t>589488116</t>
  </si>
  <si>
    <t>3,00*2*3</t>
  </si>
  <si>
    <t>2,50*2*3</t>
  </si>
  <si>
    <t>0,50*11*3</t>
  </si>
  <si>
    <t>0,30*2*3</t>
  </si>
  <si>
    <t>51,30</t>
  </si>
  <si>
    <t>615906700</t>
  </si>
  <si>
    <t>3,00*2*0,10*0,08*1,10*3</t>
  </si>
  <si>
    <t>2,50*2*0,10*0,08*1,10*3</t>
  </si>
  <si>
    <t>0,50*11*0,10*0,08*1,10*3</t>
  </si>
  <si>
    <t>0,30*2*0,10*0,08*1,10*3</t>
  </si>
  <si>
    <t>0,451</t>
  </si>
  <si>
    <t>762354815</t>
  </si>
  <si>
    <t>Demontáž střešních vikýřů volského oka</t>
  </si>
  <si>
    <t>1943259264</t>
  </si>
  <si>
    <t>Demontáž nadstřešních konstrukcí krovů střešních vikýřů volského oka</t>
  </si>
  <si>
    <t>https://podminky.urs.cz/item/CS_URS_2024_02/762354815</t>
  </si>
  <si>
    <t>1402135557</t>
  </si>
  <si>
    <t>827408092</t>
  </si>
  <si>
    <t>-1464653441</t>
  </si>
  <si>
    <t>14,618+8,506+3,259+0,902</t>
  </si>
  <si>
    <t>-530798138</t>
  </si>
  <si>
    <t>(6,00+3,00+2,00+1,50+2,50+1,50+3,50+1,00)*2</t>
  </si>
  <si>
    <t>974710177</t>
  </si>
  <si>
    <t>(6,00*3,00+2,00*1,50+2,50*1,50+3,50*1,00)*2</t>
  </si>
  <si>
    <t>908579673</t>
  </si>
  <si>
    <t>778186128</t>
  </si>
  <si>
    <t>3,5</t>
  </si>
  <si>
    <t>2109237872</t>
  </si>
  <si>
    <t>27,45</t>
  </si>
  <si>
    <t>-2057405670</t>
  </si>
  <si>
    <t>16,91</t>
  </si>
  <si>
    <t>-1338589906</t>
  </si>
  <si>
    <t>20,60</t>
  </si>
  <si>
    <t>826351124</t>
  </si>
  <si>
    <t>18,20</t>
  </si>
  <si>
    <t>-1984256063</t>
  </si>
  <si>
    <t>3,50</t>
  </si>
  <si>
    <t>950868084</t>
  </si>
  <si>
    <t>-1323492495</t>
  </si>
  <si>
    <t>13,00</t>
  </si>
  <si>
    <t>371186432</t>
  </si>
  <si>
    <t>13,20*0,50</t>
  </si>
  <si>
    <t>1398628617</t>
  </si>
  <si>
    <t>2095893525</t>
  </si>
  <si>
    <t>1956858317</t>
  </si>
  <si>
    <t>740715035</t>
  </si>
  <si>
    <t>189792232</t>
  </si>
  <si>
    <t>2,50*3,00*3</t>
  </si>
  <si>
    <t>1435389359</t>
  </si>
  <si>
    <t>2,50*3,00*3*36,00*0,20</t>
  </si>
  <si>
    <t>-1167614241</t>
  </si>
  <si>
    <t>-1235390612</t>
  </si>
  <si>
    <t>203529925</t>
  </si>
  <si>
    <t>10,39+0,5*4</t>
  </si>
  <si>
    <t>441539422</t>
  </si>
  <si>
    <t>-220825492</t>
  </si>
  <si>
    <t>-90907869</t>
  </si>
  <si>
    <t>12,39</t>
  </si>
  <si>
    <t>-993200745</t>
  </si>
  <si>
    <t>955942436</t>
  </si>
  <si>
    <t>1175351031</t>
  </si>
  <si>
    <t>-858571011</t>
  </si>
  <si>
    <t>-1756547892</t>
  </si>
  <si>
    <t>-573947488</t>
  </si>
  <si>
    <t>228,00</t>
  </si>
  <si>
    <t>-1472886148</t>
  </si>
  <si>
    <t>-1125524745</t>
  </si>
  <si>
    <t>2025131455</t>
  </si>
  <si>
    <t>-543126449</t>
  </si>
  <si>
    <t>osazení okna ozn O - 04</t>
  </si>
  <si>
    <t>osazení okna O - 05</t>
  </si>
  <si>
    <t>756158945</t>
  </si>
  <si>
    <t>611O - 04</t>
  </si>
  <si>
    <t xml:space="preserve">ozn O - 04 - okno dřevěné 600 x 800 mm </t>
  </si>
  <si>
    <t>-9428673</t>
  </si>
  <si>
    <t>611O - 05</t>
  </si>
  <si>
    <t xml:space="preserve">ozn O - 05 - okno dřevěné 670 x 1070 mm </t>
  </si>
  <si>
    <t>-2123328478</t>
  </si>
  <si>
    <t>921076586</t>
  </si>
  <si>
    <t>1167597335</t>
  </si>
  <si>
    <t>-1153167981</t>
  </si>
  <si>
    <t>1466335574</t>
  </si>
  <si>
    <t>-1406623682</t>
  </si>
  <si>
    <t>005 - Objekt F</t>
  </si>
  <si>
    <t>1766714206</t>
  </si>
  <si>
    <t>28,07+23,04</t>
  </si>
  <si>
    <t>1964271213</t>
  </si>
  <si>
    <t>(28,07+23,04)*0,50*0,60</t>
  </si>
  <si>
    <t>-1702573158</t>
  </si>
  <si>
    <t>(28,07+23,04)*2,00</t>
  </si>
  <si>
    <t>-1862785438</t>
  </si>
  <si>
    <t>(23,04+27,07)*12,00</t>
  </si>
  <si>
    <t>601,32*0,20</t>
  </si>
  <si>
    <t>721,584*0,30</t>
  </si>
  <si>
    <t>-1557415361</t>
  </si>
  <si>
    <t>938,059*90 'Přepočtené koeficientem množství</t>
  </si>
  <si>
    <t>-1329791697</t>
  </si>
  <si>
    <t>1973123559</t>
  </si>
  <si>
    <t>119344662</t>
  </si>
  <si>
    <t>(26,822+20,76)/2*12,031*2</t>
  </si>
  <si>
    <t>1208449101</t>
  </si>
  <si>
    <t>437,72*1,80</t>
  </si>
  <si>
    <t>-918213641</t>
  </si>
  <si>
    <t>25,00*10,00</t>
  </si>
  <si>
    <t>1621089349</t>
  </si>
  <si>
    <t>25,00*10,00*0,40</t>
  </si>
  <si>
    <t>-1867099594</t>
  </si>
  <si>
    <t>0,60*0,30*8</t>
  </si>
  <si>
    <t>424617623</t>
  </si>
  <si>
    <t>622065003</t>
  </si>
  <si>
    <t>oprava poškozených říms</t>
  </si>
  <si>
    <t>(28,07+23,04)*0,50*0,60*0,50</t>
  </si>
  <si>
    <t>-855710712</t>
  </si>
  <si>
    <t>277472910</t>
  </si>
  <si>
    <t>-1473866301</t>
  </si>
  <si>
    <t>1299913997</t>
  </si>
  <si>
    <t>61,803*2 'Přepočtené koeficientem množství</t>
  </si>
  <si>
    <t>-382960605</t>
  </si>
  <si>
    <t>-282291578</t>
  </si>
  <si>
    <t>919566658</t>
  </si>
  <si>
    <t>-1965969059</t>
  </si>
  <si>
    <t>61,803*15 'Přepočtené koeficientem množství</t>
  </si>
  <si>
    <t>-1807633973</t>
  </si>
  <si>
    <t>0,059+5,641</t>
  </si>
  <si>
    <t>-983782858</t>
  </si>
  <si>
    <t>7,36*0,30</t>
  </si>
  <si>
    <t>-1134708571</t>
  </si>
  <si>
    <t>(14,951+33,487)*0,30</t>
  </si>
  <si>
    <t>-1576660552</t>
  </si>
  <si>
    <t>(14,951+33,487)*0,70</t>
  </si>
  <si>
    <t>567508160</t>
  </si>
  <si>
    <t>7,36*0,70</t>
  </si>
  <si>
    <t>1796360775</t>
  </si>
  <si>
    <t>-1560075426</t>
  </si>
  <si>
    <t>581632208</t>
  </si>
  <si>
    <t>1,772+1,65+3,304+2,406</t>
  </si>
  <si>
    <t>762311001</t>
  </si>
  <si>
    <t>Celodřevěný plátový spoj s šikmými čely tříkolíkový pl do 120 cm2</t>
  </si>
  <si>
    <t>-1563963412</t>
  </si>
  <si>
    <t>Celodřevěný plátový spoj s šikmými čely tříkolíkový, průřezové plochy do 120 cm2</t>
  </si>
  <si>
    <t>https://podminky.urs.cz/item/CS_URS_2024_02/762311001</t>
  </si>
  <si>
    <t>-328539731</t>
  </si>
  <si>
    <t>4+2</t>
  </si>
  <si>
    <t>2057585702</t>
  </si>
  <si>
    <t>8+4</t>
  </si>
  <si>
    <t>1820022155</t>
  </si>
  <si>
    <t>762331911</t>
  </si>
  <si>
    <t>Vyřezání části střešní vazby průřezové pl řeziva do 120 cm2 dl do 3 m</t>
  </si>
  <si>
    <t>1917887197</t>
  </si>
  <si>
    <t>Vyřezání části střešní vazby vázané konstrukce krovů průřezové plochy řeziva do 120 cm2, délky vyřezané části krovového prvku do 3 m</t>
  </si>
  <si>
    <t>https://podminky.urs.cz/item/CS_URS_2024_02/762331911</t>
  </si>
  <si>
    <t>námětek 100/100 mm</t>
  </si>
  <si>
    <t>4,00"F1</t>
  </si>
  <si>
    <t>2,00"F2</t>
  </si>
  <si>
    <t>4,00"F3</t>
  </si>
  <si>
    <t>4,00"F4</t>
  </si>
  <si>
    <t>4,00"F5</t>
  </si>
  <si>
    <t>4,00"F6</t>
  </si>
  <si>
    <t>4,00"F7</t>
  </si>
  <si>
    <t>4,00"F8</t>
  </si>
  <si>
    <t>4,00"F9</t>
  </si>
  <si>
    <t>4,00"F10</t>
  </si>
  <si>
    <t>4,00"F11</t>
  </si>
  <si>
    <t>4,00"F12</t>
  </si>
  <si>
    <t>4,00"F13</t>
  </si>
  <si>
    <t>4,00"F14</t>
  </si>
  <si>
    <t>4,00"F15</t>
  </si>
  <si>
    <t>4,00"F16</t>
  </si>
  <si>
    <t>4,00"F17</t>
  </si>
  <si>
    <t>4,00"F18</t>
  </si>
  <si>
    <t>4,00"F19</t>
  </si>
  <si>
    <t>4,00"F20</t>
  </si>
  <si>
    <t>vaznice 100/100</t>
  </si>
  <si>
    <t>2,50"F23</t>
  </si>
  <si>
    <t>-1463404295</t>
  </si>
  <si>
    <t>8,28"F2</t>
  </si>
  <si>
    <t>1,00"F9</t>
  </si>
  <si>
    <t>1,00"F10</t>
  </si>
  <si>
    <t>1,00"F11</t>
  </si>
  <si>
    <t>5,10"F13</t>
  </si>
  <si>
    <t>5,10"F14</t>
  </si>
  <si>
    <t>hambálek 150/180 mm</t>
  </si>
  <si>
    <t>3,50"F2</t>
  </si>
  <si>
    <t>spodní pásek 150/150 mm</t>
  </si>
  <si>
    <t>2,80"F4</t>
  </si>
  <si>
    <t>2,00"F12</t>
  </si>
  <si>
    <t>762331951</t>
  </si>
  <si>
    <t>Vyřezání části střešní vazby průřezové pl řeziva přes 450 cm2 dl do 3 m</t>
  </si>
  <si>
    <t>1239485685</t>
  </si>
  <si>
    <t>Vyřezání části střešní vazby vázané konstrukce krovů průřezové plochy řeziva přes 450 cm2, délky vyřezané části krovového prvku do 3 m</t>
  </si>
  <si>
    <t>https://podminky.urs.cz/item/CS_URS_2024_02/762331951</t>
  </si>
  <si>
    <t xml:space="preserve">vazný trám  220/280 mm</t>
  </si>
  <si>
    <t>1,60"F3</t>
  </si>
  <si>
    <t>2,50"F5</t>
  </si>
  <si>
    <t>2,50"F10</t>
  </si>
  <si>
    <t>2,50"F11</t>
  </si>
  <si>
    <t>2,50"F13</t>
  </si>
  <si>
    <t>3,50"F17</t>
  </si>
  <si>
    <t>2,50"F20</t>
  </si>
  <si>
    <t>pětiboký práh 250/280 mm</t>
  </si>
  <si>
    <t>6,00"F27</t>
  </si>
  <si>
    <t>762332931</t>
  </si>
  <si>
    <t>Montáž doplnění části střešní vazby hranoly nehoblovanými průřezové pl do 120 cm2</t>
  </si>
  <si>
    <t>-667377453</t>
  </si>
  <si>
    <t>Doplnění střešní vazby řezivem - montáž (materiál ve specifikaci) nehoblovaným, průřezové plochy do 120 cm2</t>
  </si>
  <si>
    <t>https://podminky.urs.cz/item/CS_URS_2024_02/762332931</t>
  </si>
  <si>
    <t>80,50</t>
  </si>
  <si>
    <t>-412936785</t>
  </si>
  <si>
    <t>4,00*0,10*0,10*1,10"F1</t>
  </si>
  <si>
    <t>2,00*0,10*0,10*1,10"F2</t>
  </si>
  <si>
    <t>4,00*0,10*0,10*1,10"F3</t>
  </si>
  <si>
    <t>4,00*0,10*0,10*1,10"F4</t>
  </si>
  <si>
    <t>4,00*0,10*0,10*1,10"F5</t>
  </si>
  <si>
    <t>4,00*0,10*0,10*1,10"F6</t>
  </si>
  <si>
    <t>4,00*0,10*0,10*1,10"F7</t>
  </si>
  <si>
    <t>4,00*0,10*0,10*1,10"F8</t>
  </si>
  <si>
    <t>4,00*0,10*0,10*1,10"F9</t>
  </si>
  <si>
    <t>4,00*0,10*0,10*1,10"F10</t>
  </si>
  <si>
    <t>4,00*0,10*0,10*1,10"F11</t>
  </si>
  <si>
    <t>4,00*0,10*0,10*1,10"F12</t>
  </si>
  <si>
    <t>4,00*0,10*0,10*1,10"F13</t>
  </si>
  <si>
    <t>4,00*0,10*0,10*1,10"F14</t>
  </si>
  <si>
    <t>4,00*0,10*0,10*1,10"F15</t>
  </si>
  <si>
    <t>4,00*0,10*0,10*1,10"F16</t>
  </si>
  <si>
    <t>4,00*0,10*0,10*1,10"F17</t>
  </si>
  <si>
    <t>4,00*0,10*0,10*1,10"F18</t>
  </si>
  <si>
    <t>4,00*0,10*0,10*1,10"F19</t>
  </si>
  <si>
    <t>4,00*0,10*0,10*1,10"F20</t>
  </si>
  <si>
    <t>2,50*0,10*0,10*1,10"F23</t>
  </si>
  <si>
    <t>0,886</t>
  </si>
  <si>
    <t>-688608933</t>
  </si>
  <si>
    <t>229,78</t>
  </si>
  <si>
    <t>328626487</t>
  </si>
  <si>
    <t>8,28*0,15*0,17*1,10"F2</t>
  </si>
  <si>
    <t>1,00*0,15*0,17*1,10"F9</t>
  </si>
  <si>
    <t>1,00*0,15*0,17*1,10"F10</t>
  </si>
  <si>
    <t>1,00*0,15*0,17*1,10"F11</t>
  </si>
  <si>
    <t>5,10*0,15*0,17*1,10"F13</t>
  </si>
  <si>
    <t>5,10*0,15*0,17*1,10"F14</t>
  </si>
  <si>
    <t>3,50*0,15*0,18*1,10"F2</t>
  </si>
  <si>
    <t>2,80*0,15*0,15*1,10"F4</t>
  </si>
  <si>
    <t>2,00*0,15*0,15*1,10"F12</t>
  </si>
  <si>
    <t>229,78*0,16*0,18*1,1</t>
  </si>
  <si>
    <t>762332935</t>
  </si>
  <si>
    <t>Montáž doplnění části střešní vazby hranoly nehoblovanými průřezové pl přes 450 do 600 cm2</t>
  </si>
  <si>
    <t>1513809752</t>
  </si>
  <si>
    <t>Doplnění střešní vazby řezivem - montáž (materiál ve specifikaci) nehoblovaným, průřezové plochy přes 450 do 600 cm2</t>
  </si>
  <si>
    <t>https://podminky.urs.cz/item/CS_URS_2024_02/762332935</t>
  </si>
  <si>
    <t>23,60</t>
  </si>
  <si>
    <t>60512146</t>
  </si>
  <si>
    <t>hranol stavební řezivo průřezu nad 450cm2 dl 6-8m</t>
  </si>
  <si>
    <t>-692729737</t>
  </si>
  <si>
    <t>1,60*0,22*0,28*1,10"F3</t>
  </si>
  <si>
    <t>2,50*0,22*0,28*1,10"F5</t>
  </si>
  <si>
    <t>2,50*0,22*0,28*1,10"F10</t>
  </si>
  <si>
    <t>2,50*0,22*0,28*1,10"F11</t>
  </si>
  <si>
    <t>2,50*0,22*0,28*1,10"F13</t>
  </si>
  <si>
    <t>3,50*0,22*0,28*1,10"F17</t>
  </si>
  <si>
    <t>2,50*0,22*0,28*1,10"F20</t>
  </si>
  <si>
    <t>6,00*0,25*0,28*1,10"F27</t>
  </si>
  <si>
    <t>1,652</t>
  </si>
  <si>
    <t>762333911</t>
  </si>
  <si>
    <t>Otesání části střešní vazby z hranolů průřezové pl do 120 cm2</t>
  </si>
  <si>
    <t>-1486039620</t>
  </si>
  <si>
    <t>Otesání střešní vazby z hranolů nebo hranolků, průřezové plochy do 120 cm2</t>
  </si>
  <si>
    <t>https://podminky.urs.cz/item/CS_URS_2024_02/762333911</t>
  </si>
  <si>
    <t>250097794</t>
  </si>
  <si>
    <t>762333915</t>
  </si>
  <si>
    <t>Otesání části střešní vazby z hranolů průřezové pl přes 450 cm2</t>
  </si>
  <si>
    <t>-1000218140</t>
  </si>
  <si>
    <t>Otesání střešní vazby z hranolů nebo hranolků, průřezové plochy přes 450 cm2</t>
  </si>
  <si>
    <t>https://podminky.urs.cz/item/CS_URS_2024_02/762333915</t>
  </si>
  <si>
    <t>-290791293</t>
  </si>
  <si>
    <t>437,72</t>
  </si>
  <si>
    <t>-1072670660</t>
  </si>
  <si>
    <t>437,72*7*0,04*0,06*1,10</t>
  </si>
  <si>
    <t>671924204</t>
  </si>
  <si>
    <t>1448670435</t>
  </si>
  <si>
    <t>3,00*2*8</t>
  </si>
  <si>
    <t>2,50*2*8</t>
  </si>
  <si>
    <t>0,50*11*8</t>
  </si>
  <si>
    <t>0,30*2*8</t>
  </si>
  <si>
    <t>136,80</t>
  </si>
  <si>
    <t>1484946303</t>
  </si>
  <si>
    <t>3,00*2*0,10*0,08*1,10*8</t>
  </si>
  <si>
    <t>2,50*2*0,10*0,08*1,10*8</t>
  </si>
  <si>
    <t>0,50*11*0,10*0,08*1,10*8</t>
  </si>
  <si>
    <t>0,30*2*0,10*0,08*1,10*8</t>
  </si>
  <si>
    <t>1,203</t>
  </si>
  <si>
    <t>-521916752</t>
  </si>
  <si>
    <t>-778301716</t>
  </si>
  <si>
    <t>145741173</t>
  </si>
  <si>
    <t>-1160216759</t>
  </si>
  <si>
    <t>1,772+8,104+3,304+8,089+2,406</t>
  </si>
  <si>
    <t>-2114005000</t>
  </si>
  <si>
    <t>(5,00+3,00)*2</t>
  </si>
  <si>
    <t>844976477</t>
  </si>
  <si>
    <t>5,00*3,00</t>
  </si>
  <si>
    <t>-1828420500</t>
  </si>
  <si>
    <t>503408336</t>
  </si>
  <si>
    <t>51,11</t>
  </si>
  <si>
    <t>2043993516</t>
  </si>
  <si>
    <t>43,80</t>
  </si>
  <si>
    <t>-2111502113</t>
  </si>
  <si>
    <t>0,90*0,40</t>
  </si>
  <si>
    <t>1,74*0,50</t>
  </si>
  <si>
    <t>-1799040013</t>
  </si>
  <si>
    <t>-1337705589</t>
  </si>
  <si>
    <t>1496705419</t>
  </si>
  <si>
    <t>555581308</t>
  </si>
  <si>
    <t>2004892738</t>
  </si>
  <si>
    <t>2,50*3,00*8</t>
  </si>
  <si>
    <t>932316751</t>
  </si>
  <si>
    <t>2,50*3,00*8*36,00*0,20</t>
  </si>
  <si>
    <t>2147447455</t>
  </si>
  <si>
    <t>-776893539</t>
  </si>
  <si>
    <t>-400846049</t>
  </si>
  <si>
    <t>25,50</t>
  </si>
  <si>
    <t>1297898507</t>
  </si>
  <si>
    <t>-1225536145</t>
  </si>
  <si>
    <t>762968523</t>
  </si>
  <si>
    <t>-1728738526</t>
  </si>
  <si>
    <t>-380744266</t>
  </si>
  <si>
    <t>586108325</t>
  </si>
  <si>
    <t>1242046578</t>
  </si>
  <si>
    <t>-984090588</t>
  </si>
  <si>
    <t>1255073770</t>
  </si>
  <si>
    <t>568</t>
  </si>
  <si>
    <t>1991583355</t>
  </si>
  <si>
    <t>-488553964</t>
  </si>
  <si>
    <t>393399647</t>
  </si>
  <si>
    <t>-2145042161</t>
  </si>
  <si>
    <t>1952840437</t>
  </si>
  <si>
    <t>-313962732</t>
  </si>
  <si>
    <t>-1733050450</t>
  </si>
  <si>
    <t>2013461482</t>
  </si>
  <si>
    <t>-1815209832</t>
  </si>
  <si>
    <t>1747834736</t>
  </si>
  <si>
    <t>006 - Objekt G</t>
  </si>
  <si>
    <t xml:space="preserve">    4 - Vodorovné konstrukce</t>
  </si>
  <si>
    <t>19883784</t>
  </si>
  <si>
    <t>34,70+32,10</t>
  </si>
  <si>
    <t>-1346912302</t>
  </si>
  <si>
    <t>(34,70+32,10)*0,50*0,60</t>
  </si>
  <si>
    <t>Vodorovné konstrukce</t>
  </si>
  <si>
    <t>413231231</t>
  </si>
  <si>
    <t>Zazdívka zhlaví stropních trámů průřezu přes 0,04 m2</t>
  </si>
  <si>
    <t>-227831996</t>
  </si>
  <si>
    <t>Zazdívka zhlaví stropních trámů nebo válcovaných nosníků pálenými cihlami trámů, průřezu přes 0,04 m2</t>
  </si>
  <si>
    <t>https://podminky.urs.cz/item/CS_URS_2024_02/413231231</t>
  </si>
  <si>
    <t>vazný trám</t>
  </si>
  <si>
    <t>9*2</t>
  </si>
  <si>
    <t>707340530</t>
  </si>
  <si>
    <t>(34,70+32,10)*2,00</t>
  </si>
  <si>
    <t>1978888241</t>
  </si>
  <si>
    <t>(32,10+34,70)*12,00</t>
  </si>
  <si>
    <t>801,060*0,20</t>
  </si>
  <si>
    <t>961,812*0,30</t>
  </si>
  <si>
    <t>873568955</t>
  </si>
  <si>
    <t>1250,356*90 'Přepočtené koeficientem množství</t>
  </si>
  <si>
    <t>1659361695</t>
  </si>
  <si>
    <t>-1519524220</t>
  </si>
  <si>
    <t>791899455</t>
  </si>
  <si>
    <t>(34,692+30,0026)/2*10,165*2</t>
  </si>
  <si>
    <t>-1860583190</t>
  </si>
  <si>
    <t>447,03*1,80</t>
  </si>
  <si>
    <t>-2145697293</t>
  </si>
  <si>
    <t>33,00*10,00</t>
  </si>
  <si>
    <t>1352733846</t>
  </si>
  <si>
    <t>33,00*10,00*0,40</t>
  </si>
  <si>
    <t>964061331</t>
  </si>
  <si>
    <t>Uvolnění zhlaví trámů ze zdiva cihelného průřezu zhlaví do 0,05 m2</t>
  </si>
  <si>
    <t>-1926472236</t>
  </si>
  <si>
    <t>Uvolnění zhlaví trámu pro jakoukoliv délku uložení, ze zdiva cihelného, o průřezu zhlaví do 0,05 m2</t>
  </si>
  <si>
    <t>https://podminky.urs.cz/item/CS_URS_2024_02/964061331</t>
  </si>
  <si>
    <t>P - 01</t>
  </si>
  <si>
    <t>-1719595026</t>
  </si>
  <si>
    <t>1958281977</t>
  </si>
  <si>
    <t>(34,70+32,10)*0,50*0,60*0,50</t>
  </si>
  <si>
    <t>-1660652568</t>
  </si>
  <si>
    <t>-1059364677</t>
  </si>
  <si>
    <t>-873077</t>
  </si>
  <si>
    <t>-1615906787</t>
  </si>
  <si>
    <t>68,768*2 'Přepočtené koeficientem množství</t>
  </si>
  <si>
    <t>-2040122641</t>
  </si>
  <si>
    <t>-929772311</t>
  </si>
  <si>
    <t>383954790</t>
  </si>
  <si>
    <t>566883985</t>
  </si>
  <si>
    <t>68,768*15 'Přepočtené koeficientem množství</t>
  </si>
  <si>
    <t>-1654249948</t>
  </si>
  <si>
    <t>4,049</t>
  </si>
  <si>
    <t>629192404</t>
  </si>
  <si>
    <t>9,619*0,30</t>
  </si>
  <si>
    <t>666843400</t>
  </si>
  <si>
    <t>(0,864+19,539+34,34)*0,30</t>
  </si>
  <si>
    <t>-278355660</t>
  </si>
  <si>
    <t>(0,864+19,539+34,34)*0,70</t>
  </si>
  <si>
    <t>1405614209</t>
  </si>
  <si>
    <t>9,619*0,70</t>
  </si>
  <si>
    <t>1325552321</t>
  </si>
  <si>
    <t>-92409319</t>
  </si>
  <si>
    <t>1367252892</t>
  </si>
  <si>
    <t>24,00*0,025</t>
  </si>
  <si>
    <t>245305646</t>
  </si>
  <si>
    <t>-1410663174</t>
  </si>
  <si>
    <t>1676863694</t>
  </si>
  <si>
    <t>10*2</t>
  </si>
  <si>
    <t>626561019</t>
  </si>
  <si>
    <t>krokev 140/170 mm</t>
  </si>
  <si>
    <t>7,47"G1</t>
  </si>
  <si>
    <t>2,60"G2</t>
  </si>
  <si>
    <t>1,00"G3</t>
  </si>
  <si>
    <t>1,00"G4</t>
  </si>
  <si>
    <t>1,00"G5</t>
  </si>
  <si>
    <t>2,00"G6</t>
  </si>
  <si>
    <t>1,00"G7</t>
  </si>
  <si>
    <t>1,00"G10</t>
  </si>
  <si>
    <t>2,60"G11</t>
  </si>
  <si>
    <t>1,00"G13</t>
  </si>
  <si>
    <t>2,60"G14</t>
  </si>
  <si>
    <t>3,60"G15</t>
  </si>
  <si>
    <t>3,80"G16</t>
  </si>
  <si>
    <t>1,00"G17</t>
  </si>
  <si>
    <t>1,00"G18</t>
  </si>
  <si>
    <t>1,00"G19</t>
  </si>
  <si>
    <t>1,00"G25</t>
  </si>
  <si>
    <t>2,60"G26</t>
  </si>
  <si>
    <t>1,00"G27</t>
  </si>
  <si>
    <t>hambálek 140/170 mm</t>
  </si>
  <si>
    <t>1,85"G16</t>
  </si>
  <si>
    <t>pásek 150/170 mm</t>
  </si>
  <si>
    <t>1,10"G16</t>
  </si>
  <si>
    <t>60886619</t>
  </si>
  <si>
    <t>3,10"G16</t>
  </si>
  <si>
    <t>1,00"G22</t>
  </si>
  <si>
    <t>pozednice 200/150 mm</t>
  </si>
  <si>
    <t>13,10"G31</t>
  </si>
  <si>
    <t>9,60"G34</t>
  </si>
  <si>
    <t>739127005</t>
  </si>
  <si>
    <t xml:space="preserve">vazný trám  210/250 mm</t>
  </si>
  <si>
    <t>3,40"G2</t>
  </si>
  <si>
    <t>4,60"G3</t>
  </si>
  <si>
    <t>2,20"G4</t>
  </si>
  <si>
    <t>720970290</t>
  </si>
  <si>
    <t>1297259371</t>
  </si>
  <si>
    <t>241,22</t>
  </si>
  <si>
    <t>1835318118</t>
  </si>
  <si>
    <t>7,47*0,14*0,17*1,10"G1</t>
  </si>
  <si>
    <t>2,60*0,14*0,17*1,10"G2</t>
  </si>
  <si>
    <t>1,00*0,14*0,17*1,10"G3</t>
  </si>
  <si>
    <t>1,00*0,14*0,17*1,10"G4</t>
  </si>
  <si>
    <t>1,00*0,14*0,17*1,10"G5</t>
  </si>
  <si>
    <t>2,00*0,14*0,17*1,10"G6</t>
  </si>
  <si>
    <t>1,00*0,14*0,17*1,10"G7</t>
  </si>
  <si>
    <t>1,00*0,14*0,17*1,10"G10</t>
  </si>
  <si>
    <t>2,60*0,14*0,17*1,10"G11</t>
  </si>
  <si>
    <t>1,00*0,14*0,17*1,10"G13</t>
  </si>
  <si>
    <t>2,60*0,14*0,17*1,10"G14</t>
  </si>
  <si>
    <t>3,60*0,14*0,17*1,10"G15</t>
  </si>
  <si>
    <t>3,80*0,14*0,17*1,10"G16</t>
  </si>
  <si>
    <t>1,00*0,14*0,17*1,10"G17</t>
  </si>
  <si>
    <t>1,00*0,14*0,17*1,10"G18</t>
  </si>
  <si>
    <t>1,00*0,14*0,17*1,10"G19</t>
  </si>
  <si>
    <t>1,00*0,14*0,17*1,10"G25</t>
  </si>
  <si>
    <t>2,60*0,14*0,17*1,10"G26</t>
  </si>
  <si>
    <t>1,00*0,14*0,17*1,10"G27</t>
  </si>
  <si>
    <t>1,85*0,14*0,17*1,10"G16</t>
  </si>
  <si>
    <t>1,10*0,15*0,17*1,10"G16</t>
  </si>
  <si>
    <t>241,22*0,16*0,18*1,1</t>
  </si>
  <si>
    <t>-739443784</t>
  </si>
  <si>
    <t>26,80</t>
  </si>
  <si>
    <t>425721744</t>
  </si>
  <si>
    <t>3,10*0,17*0,20*1,10"G16</t>
  </si>
  <si>
    <t>1,00*0,17*0,20*1,10"G22</t>
  </si>
  <si>
    <t>13,10*0,20*0,15*1,10"G31</t>
  </si>
  <si>
    <t>9,60*0,20*0,15*1,10"G34</t>
  </si>
  <si>
    <t>0,902</t>
  </si>
  <si>
    <t>-1279844974</t>
  </si>
  <si>
    <t>11,20</t>
  </si>
  <si>
    <t>561566363</t>
  </si>
  <si>
    <t>3,40*0,21*0,25*1,10"G2</t>
  </si>
  <si>
    <t>4,60*0,21*0,25*1,10"G3</t>
  </si>
  <si>
    <t>2,20*0,21*0,25*1,10"G4</t>
  </si>
  <si>
    <t>1,00*0,21*0,25*1,10"G22</t>
  </si>
  <si>
    <t>0,647</t>
  </si>
  <si>
    <t>-699804892</t>
  </si>
  <si>
    <t>-931753583</t>
  </si>
  <si>
    <t>394381932</t>
  </si>
  <si>
    <t>518177559</t>
  </si>
  <si>
    <t>447,03</t>
  </si>
  <si>
    <t>1876434408</t>
  </si>
  <si>
    <t>447,03*7*0,04*0,06*1,10</t>
  </si>
  <si>
    <t>1331084135</t>
  </si>
  <si>
    <t>-549535684</t>
  </si>
  <si>
    <t>536136737</t>
  </si>
  <si>
    <t>1925537547</t>
  </si>
  <si>
    <t>8,702+1,804+1,294+8,261</t>
  </si>
  <si>
    <t>-291782209</t>
  </si>
  <si>
    <t>(1,00+0,50+3,00+2,00+1,00+1,00+1,50+1,50+1,50+1,50)*2</t>
  </si>
  <si>
    <t>-699498351</t>
  </si>
  <si>
    <t>(1,00*0,50+3,00*2,00+1,00*1,00+1,50*1,50+1,50*1,50)*2</t>
  </si>
  <si>
    <t>-1806380528</t>
  </si>
  <si>
    <t>446936835</t>
  </si>
  <si>
    <t>66,19</t>
  </si>
  <si>
    <t>-689763098</t>
  </si>
  <si>
    <t>46,24</t>
  </si>
  <si>
    <t>271151623</t>
  </si>
  <si>
    <t>1,18*0,40</t>
  </si>
  <si>
    <t>0,78*0,50</t>
  </si>
  <si>
    <t>1664058106</t>
  </si>
  <si>
    <t>1580817990</t>
  </si>
  <si>
    <t>1603047567</t>
  </si>
  <si>
    <t>-171551766</t>
  </si>
  <si>
    <t>-255638829</t>
  </si>
  <si>
    <t>-457345255</t>
  </si>
  <si>
    <t>1856375812</t>
  </si>
  <si>
    <t>34,00</t>
  </si>
  <si>
    <t>-1704641824</t>
  </si>
  <si>
    <t>1620297369</t>
  </si>
  <si>
    <t>447,030</t>
  </si>
  <si>
    <t>574677364</t>
  </si>
  <si>
    <t>-2078679240</t>
  </si>
  <si>
    <t>-1401268679</t>
  </si>
  <si>
    <t>775171626</t>
  </si>
  <si>
    <t>1992585759</t>
  </si>
  <si>
    <t>-1466299329</t>
  </si>
  <si>
    <t>-2122028339</t>
  </si>
  <si>
    <t>581</t>
  </si>
  <si>
    <t>925845440</t>
  </si>
  <si>
    <t>-1610583140</t>
  </si>
  <si>
    <t>231666859</t>
  </si>
  <si>
    <t>-1931697476</t>
  </si>
  <si>
    <t>-183083427</t>
  </si>
  <si>
    <t>-731419508</t>
  </si>
  <si>
    <t>-993000958</t>
  </si>
  <si>
    <t>60,00</t>
  </si>
  <si>
    <t>007 - Hromosvod Bílina objekty B,C,D,E,F,G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</si>
  <si>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</si>
  <si>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</si>
  <si>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</si>
  <si>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</si>
  <si>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</si>
  <si>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</si>
  <si>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741410001</t>
  </si>
  <si>
    <t>Montáž vodič uzemňovací pásek D do 120 mm2 na povrchu</t>
  </si>
  <si>
    <t>-2023172487</t>
  </si>
  <si>
    <t>Montáž uzemňovacího vedení s upevněním, propojením a připojením pomocí svorek na povrchu pásku průřezu do 120 mm2</t>
  </si>
  <si>
    <t>35442062</t>
  </si>
  <si>
    <t>pás zemnící 30x4mm FeZn</t>
  </si>
  <si>
    <t>kg</t>
  </si>
  <si>
    <t>1090393227</t>
  </si>
  <si>
    <t>392*1,05 "Přepočtené koeficientem množství</t>
  </si>
  <si>
    <t>741420001</t>
  </si>
  <si>
    <t>Montáž drát nebo lano hromosvodné svodové D do 10 mm s podpěrou</t>
  </si>
  <si>
    <t>-223937693</t>
  </si>
  <si>
    <t>Montáž hromosvodného vedení svodových drátů nebo lan s podpěrami, Ø do 10 mm</t>
  </si>
  <si>
    <t>35441077</t>
  </si>
  <si>
    <t>drát D 8mm AlMgSi</t>
  </si>
  <si>
    <t>1724709908</t>
  </si>
  <si>
    <t>270*0,15</t>
  </si>
  <si>
    <t>741420121</t>
  </si>
  <si>
    <t>Montáž izolační tyče oddáleného vedení</t>
  </si>
  <si>
    <t>-493037622</t>
  </si>
  <si>
    <t>Montáž oddáleného vedení izolační tyče</t>
  </si>
  <si>
    <t>35442210</t>
  </si>
  <si>
    <t xml:space="preserve">tyč izolační  GFK pro vodič, příložky a spoj. mat. FeZn 680 mm</t>
  </si>
  <si>
    <t>551408166</t>
  </si>
  <si>
    <t>59244022</t>
  </si>
  <si>
    <t>komplet pro anténu (průchozí taška,nástavec 22-110mm plastový)</t>
  </si>
  <si>
    <t>-580753776</t>
  </si>
  <si>
    <t>1234</t>
  </si>
  <si>
    <t>Oddálený hromosvod pro antény stožár</t>
  </si>
  <si>
    <t>-1691553868</t>
  </si>
  <si>
    <t>741420913</t>
  </si>
  <si>
    <t>Nátěry ochranného úhelníku nebo trubky včetně držáků hromosvodů</t>
  </si>
  <si>
    <t>220318793</t>
  </si>
  <si>
    <t>Údržba hromosvodů nátěry částí hromosvodných zařízení (odrezivění, očistění, základní a vrchní nátěr) ochranného úhelníku nebo trubky</t>
  </si>
  <si>
    <t>741820001</t>
  </si>
  <si>
    <t>Měření zemních odporů zemniče</t>
  </si>
  <si>
    <t>2137490192</t>
  </si>
  <si>
    <t>741820012</t>
  </si>
  <si>
    <t>Měření zemnící síť dl pásku přes 100 do 200 m</t>
  </si>
  <si>
    <t>1985252350</t>
  </si>
  <si>
    <t>Měření zemních odporů zemnicí sítě délky pásku přes 100 do 200 m</t>
  </si>
  <si>
    <t>Práce a dodávky M</t>
  </si>
  <si>
    <t>21-M</t>
  </si>
  <si>
    <t>Elektromontáže</t>
  </si>
  <si>
    <t>210220101</t>
  </si>
  <si>
    <t>Montáž hromosvodného vedení svodových vodičů s podpěrami průměru do 10 mm</t>
  </si>
  <si>
    <t>378438402</t>
  </si>
  <si>
    <t xml:space="preserve">Montáž hromosvodného vedení  svodových vodičů s podpěrami, průměru do 10 mm</t>
  </si>
  <si>
    <t>35441072</t>
  </si>
  <si>
    <t>drát D 8mm FeZn pro hromosvod</t>
  </si>
  <si>
    <t>128</t>
  </si>
  <si>
    <t>1162419245</t>
  </si>
  <si>
    <t>741420023</t>
  </si>
  <si>
    <t>Montáž svorka hromosvodná na okapové žlaby</t>
  </si>
  <si>
    <t>-675513972</t>
  </si>
  <si>
    <t>Montáž hromosvodného vedení svorek na okapové žlaby</t>
  </si>
  <si>
    <t>35431037</t>
  </si>
  <si>
    <t>svorka uzemnění FeZn na okapové žlaby, 85 mm</t>
  </si>
  <si>
    <t>1201563941</t>
  </si>
  <si>
    <t>210220301</t>
  </si>
  <si>
    <t>Montáž svorek hromosvodných se 2 šrouby</t>
  </si>
  <si>
    <t>500783143</t>
  </si>
  <si>
    <t xml:space="preserve">Montáž hromosvodného vedení  svorek se 2 šrouby</t>
  </si>
  <si>
    <t>35441885</t>
  </si>
  <si>
    <t>svorka spojovací pro lano D 8-10mm</t>
  </si>
  <si>
    <t>1344740555</t>
  </si>
  <si>
    <t>210220302</t>
  </si>
  <si>
    <t>Montáž svorek hromosvodných se 3 a více šrouby</t>
  </si>
  <si>
    <t>1534449592</t>
  </si>
  <si>
    <t xml:space="preserve">Montáž hromosvodného vedení  svorek se 3 a více šrouby</t>
  </si>
  <si>
    <t>210220303</t>
  </si>
  <si>
    <t>Montáž svorek hromosvodných na okapové žlaby</t>
  </si>
  <si>
    <t>-866330586</t>
  </si>
  <si>
    <t xml:space="preserve">Montáž hromosvodného vedení  svorek na okapové žlaby</t>
  </si>
  <si>
    <t>35441860</t>
  </si>
  <si>
    <t>svorka FeZn k jímací tyči - 4 šrouby</t>
  </si>
  <si>
    <t>-1933806448</t>
  </si>
  <si>
    <t>210220351</t>
  </si>
  <si>
    <t>Montáž desek zemnicích 1000x500 mm s připojením na svodové nebo uzemňovací vedení</t>
  </si>
  <si>
    <t>-1463158014</t>
  </si>
  <si>
    <t xml:space="preserve">Montáž hromosvodného vedení  zemnících desek a tyčí s připojením na svodové nebo uzemňovací vedení bez příslušenství desek, velikosti 1000 x 500 mm</t>
  </si>
  <si>
    <t>35442060</t>
  </si>
  <si>
    <t xml:space="preserve">deska zemnící  s příložkami 1000x500mm</t>
  </si>
  <si>
    <t>-154854668</t>
  </si>
  <si>
    <t>210220373</t>
  </si>
  <si>
    <t>Montáž ochranných prvků hromosvodného vedení - úhelníků nebo trubek do průřezové plochy dřeva</t>
  </si>
  <si>
    <t>-345136627</t>
  </si>
  <si>
    <t xml:space="preserve">Montáž hromosvodného vedení  ochranných prvků a doplňků úhelníků nebo trubek s držáky do dřeva</t>
  </si>
  <si>
    <t>35441831</t>
  </si>
  <si>
    <t>úhelník ochranný na ochranu svodu - 2000mm, FeZn</t>
  </si>
  <si>
    <t>-2021552794</t>
  </si>
  <si>
    <t>210220401</t>
  </si>
  <si>
    <t>Montáž doplňků hromosvodného vedení - štítků k označení svodů</t>
  </si>
  <si>
    <t>1312615766</t>
  </si>
  <si>
    <t xml:space="preserve">Montáž hromosvodného vedení  ochranných prvků a doplňků štítků k označení svodů</t>
  </si>
  <si>
    <t>35442110</t>
  </si>
  <si>
    <t>štítek plastový - čísla svodů</t>
  </si>
  <si>
    <t>1103858848</t>
  </si>
  <si>
    <t>210220452</t>
  </si>
  <si>
    <t>Montáž doplňků hromosvodného vedení - ochranného pospojování pevně</t>
  </si>
  <si>
    <t>1259966780</t>
  </si>
  <si>
    <t xml:space="preserve">Montáž hromosvodného vedení  ochranných prvků a doplňků ochranného pospojování pevně</t>
  </si>
  <si>
    <t>210051221</t>
  </si>
  <si>
    <t xml:space="preserve">Montáž svodového vedení  pomocí jedné plošiny s dosahem v do 20 m</t>
  </si>
  <si>
    <t>den</t>
  </si>
  <si>
    <t>1417654900</t>
  </si>
  <si>
    <t>Přechodová bariéra na venkovním vedení 22 kV nebo 35 kV překonávaná pomocí jedné plošiny s dosahem výšky do 20 m</t>
  </si>
  <si>
    <t>46-M</t>
  </si>
  <si>
    <t>Zemní práce při extr.mont.pracích</t>
  </si>
  <si>
    <t>460161183</t>
  </si>
  <si>
    <t>Hloubení kabelových rýh ručně š 35 cm hl 90 cm v hornině tř II skupiny 4</t>
  </si>
  <si>
    <t>1114003818</t>
  </si>
  <si>
    <t>Hloubení zapažených i nezapažených kabelových rýh ručně včetně urovnání dna s přemístěním výkopku do vzdálenosti 3 m od okraje jámy nebo s naložením na dopravní prostředek šířky 35 cm hloubky 90 cm v hornině třídy těžitelnosti II skupiny 4</t>
  </si>
  <si>
    <t>460171183</t>
  </si>
  <si>
    <t>Hloubení kabelových nezapažených rýh strojně š 35 cm hl 90 cm v hornině tř II skupiny 4</t>
  </si>
  <si>
    <t>-282654130</t>
  </si>
  <si>
    <t>Hloubení nezapažených kabelových rýh strojně včetně urovnání dna s přemístěním výkopku do vzdálenosti 3 m od okraje jámy nebo s naložením na dopravní prostředek šířky 35 cm hloubky 90 cm v hornině třídy těžitelnosti II skupiny 4</t>
  </si>
  <si>
    <t>460431192</t>
  </si>
  <si>
    <t>Zásyp kabelových rýh ručně se zhutněním š 35 cm hl 90 cm z horniny tř I skupiny 3</t>
  </si>
  <si>
    <t>85780343</t>
  </si>
  <si>
    <t>Zásyp kabelových rýh ručně s přemístění sypaniny ze vzdálenosti do 10 m, s uložením výkopku ve vrstvách včetně zhutnění a úpravy povrchu šířky 35 cm hloubky 90 cm z horniny třídy těžitelnosti I skupiny 3</t>
  </si>
  <si>
    <t>460451293</t>
  </si>
  <si>
    <t>Zásyp kabelových rýh strojně se zhutněním š 50 cm hl 90 cm z horniny tř II skupiny 4</t>
  </si>
  <si>
    <t>1318175385</t>
  </si>
  <si>
    <t>Zásyp kabelových rýh strojně s přemístěním sypaniny ze vzdálenosti do 10 m, s uložením výkopku ve vrstvách včetně zhutnění a urovnání povrchu šířky 50 cm hloubky 90 cm z horniny třídy těžitelnosti II skupiny 4</t>
  </si>
  <si>
    <t>460661112</t>
  </si>
  <si>
    <t>Kabelové lože z písku pro kabely nn bez zakrytí š lože přes 35 do 50 cm</t>
  </si>
  <si>
    <t>1973859337</t>
  </si>
  <si>
    <t>Kabelové lože z písku včetně podsypu, zhutnění a urovnání povrchu pro kabely nn bez zakrytí, šířky přes 35 do 50 cm</t>
  </si>
  <si>
    <t>460361111</t>
  </si>
  <si>
    <t>Poplatek za uložení zeminy na skládce (skládkovné) kód odpadu 17 05 04</t>
  </si>
  <si>
    <t>69500921</t>
  </si>
  <si>
    <t>Poplatek (skládkovné) za uložení zeminy na skládce zatříděné do Katalogu odpadů pod kódem 17 05 04</t>
  </si>
  <si>
    <t>999 - vedlejší a osatní náklady stavby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</si>
  <si>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</si>
  <si>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</si>
  <si>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</si>
  <si>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</si>
  <si>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</si>
  <si>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</si>
  <si>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3.109</t>
  </si>
  <si>
    <t>Dopravní opatření</t>
  </si>
  <si>
    <t>Kč</t>
  </si>
  <si>
    <t>-1457323471</t>
  </si>
  <si>
    <t>3.111</t>
  </si>
  <si>
    <t>Označení stavby</t>
  </si>
  <si>
    <t>-485707983</t>
  </si>
  <si>
    <t>3.112</t>
  </si>
  <si>
    <t>Fotodokumentace stavby a všech objektů</t>
  </si>
  <si>
    <t>1382744921</t>
  </si>
  <si>
    <t>VRN3</t>
  </si>
  <si>
    <t>Zařízení staveniště</t>
  </si>
  <si>
    <t>030001000</t>
  </si>
  <si>
    <t>proc</t>
  </si>
  <si>
    <t>410971445</t>
  </si>
  <si>
    <t>VRN7</t>
  </si>
  <si>
    <t>Provozní vlivy</t>
  </si>
  <si>
    <t>070001000</t>
  </si>
  <si>
    <t>1024</t>
  </si>
  <si>
    <t>-1298892084</t>
  </si>
  <si>
    <t>https://podminky.urs.cz/item/CS_URS_2024_02/070001000</t>
  </si>
  <si>
    <t>070001000.7</t>
  </si>
  <si>
    <t>Podklady pro zajištění kolaudace stavby</t>
  </si>
  <si>
    <t>kpl</t>
  </si>
  <si>
    <t>1527785089</t>
  </si>
  <si>
    <t>podklady pro zajištění kolaudace stavby nebo souhlasu s užíváním stavby, účast na kolaudaci stavby</t>
  </si>
  <si>
    <t xml:space="preserve">dvě vyhotovení dokladové části + digitální forna  v pdf</t>
  </si>
  <si>
    <t>VRN9</t>
  </si>
  <si>
    <t>Ostatní náklady</t>
  </si>
  <si>
    <t>091404000</t>
  </si>
  <si>
    <t>Práce na památkovém objektu</t>
  </si>
  <si>
    <t>-928975021</t>
  </si>
  <si>
    <t>094104000</t>
  </si>
  <si>
    <t>Náklady na opatření BOZP</t>
  </si>
  <si>
    <t>CS ÚRS 2024 01</t>
  </si>
  <si>
    <t>576721366</t>
  </si>
  <si>
    <t>https://podminky.urs.cz/item/CS_URS_2024_01/094104000</t>
  </si>
  <si>
    <t>1*2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</si>
</sst>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4231511" TargetMode="External" /><Relationship Id="rId2" Type="http://schemas.openxmlformats.org/officeDocument/2006/relationships/hyperlink" Target="https://podminky.urs.cz/item/CS_URS_2024_02/317235811" TargetMode="External" /><Relationship Id="rId3" Type="http://schemas.openxmlformats.org/officeDocument/2006/relationships/hyperlink" Target="https://podminky.urs.cz/item/CS_URS_2024_02/622325459" TargetMode="External" /><Relationship Id="rId4" Type="http://schemas.openxmlformats.org/officeDocument/2006/relationships/hyperlink" Target="https://podminky.urs.cz/item/CS_URS_2024_02/623131100" TargetMode="External" /><Relationship Id="rId5" Type="http://schemas.openxmlformats.org/officeDocument/2006/relationships/hyperlink" Target="https://podminky.urs.cz/item/CS_URS_2024_02/623311131" TargetMode="External" /><Relationship Id="rId6" Type="http://schemas.openxmlformats.org/officeDocument/2006/relationships/hyperlink" Target="https://podminky.urs.cz/item/CS_URS_2024_02/623321121" TargetMode="External" /><Relationship Id="rId7" Type="http://schemas.openxmlformats.org/officeDocument/2006/relationships/hyperlink" Target="https://podminky.urs.cz/item/CS_URS_2024_02/623321191" TargetMode="External" /><Relationship Id="rId8" Type="http://schemas.openxmlformats.org/officeDocument/2006/relationships/hyperlink" Target="https://podminky.urs.cz/item/CS_URS_2024_02/941111132" TargetMode="External" /><Relationship Id="rId9" Type="http://schemas.openxmlformats.org/officeDocument/2006/relationships/hyperlink" Target="https://podminky.urs.cz/item/CS_URS_2024_02/941111232" TargetMode="External" /><Relationship Id="rId10" Type="http://schemas.openxmlformats.org/officeDocument/2006/relationships/hyperlink" Target="https://podminky.urs.cz/item/CS_URS_2024_02/941111832" TargetMode="External" /><Relationship Id="rId11" Type="http://schemas.openxmlformats.org/officeDocument/2006/relationships/hyperlink" Target="https://podminky.urs.cz/item/CS_URS_2024_02/941121311" TargetMode="External" /><Relationship Id="rId12" Type="http://schemas.openxmlformats.org/officeDocument/2006/relationships/hyperlink" Target="https://podminky.urs.cz/item/CS_URS_2024_02/949101112" TargetMode="External" /><Relationship Id="rId13" Type="http://schemas.openxmlformats.org/officeDocument/2006/relationships/hyperlink" Target="https://podminky.urs.cz/item/CS_URS_2024_02/952902601" TargetMode="External" /><Relationship Id="rId14" Type="http://schemas.openxmlformats.org/officeDocument/2006/relationships/hyperlink" Target="https://podminky.urs.cz/item/CS_URS_2024_02/952902611" TargetMode="External" /><Relationship Id="rId15" Type="http://schemas.openxmlformats.org/officeDocument/2006/relationships/hyperlink" Target="https://podminky.urs.cz/item/CS_URS_2024_02/952903001" TargetMode="External" /><Relationship Id="rId16" Type="http://schemas.openxmlformats.org/officeDocument/2006/relationships/hyperlink" Target="https://podminky.urs.cz/item/CS_URS_2024_02/952903006" TargetMode="External" /><Relationship Id="rId17" Type="http://schemas.openxmlformats.org/officeDocument/2006/relationships/hyperlink" Target="https://podminky.urs.cz/item/CS_URS_2024_02/962032641" TargetMode="External" /><Relationship Id="rId18" Type="http://schemas.openxmlformats.org/officeDocument/2006/relationships/hyperlink" Target="https://podminky.urs.cz/item/CS_URS_2024_02/968062244" TargetMode="External" /><Relationship Id="rId19" Type="http://schemas.openxmlformats.org/officeDocument/2006/relationships/hyperlink" Target="https://podminky.urs.cz/item/CS_URS_2024_02/978013191" TargetMode="External" /><Relationship Id="rId20" Type="http://schemas.openxmlformats.org/officeDocument/2006/relationships/hyperlink" Target="https://podminky.urs.cz/item/CS_URS_2024_02/978019391" TargetMode="External" /><Relationship Id="rId21" Type="http://schemas.openxmlformats.org/officeDocument/2006/relationships/hyperlink" Target="https://podminky.urs.cz/item/CS_URS_2024_02/985221021" TargetMode="External" /><Relationship Id="rId22" Type="http://schemas.openxmlformats.org/officeDocument/2006/relationships/hyperlink" Target="https://podminky.urs.cz/item/CS_URS_2024_02/985223110" TargetMode="External" /><Relationship Id="rId23" Type="http://schemas.openxmlformats.org/officeDocument/2006/relationships/hyperlink" Target="https://podminky.urs.cz/item/CS_URS_2024_02/993111111" TargetMode="External" /><Relationship Id="rId24" Type="http://schemas.openxmlformats.org/officeDocument/2006/relationships/hyperlink" Target="https://podminky.urs.cz/item/CS_URS_2024_02/993111119" TargetMode="External" /><Relationship Id="rId25" Type="http://schemas.openxmlformats.org/officeDocument/2006/relationships/hyperlink" Target="https://podminky.urs.cz/item/CS_URS_2024_02/997013211" TargetMode="External" /><Relationship Id="rId26" Type="http://schemas.openxmlformats.org/officeDocument/2006/relationships/hyperlink" Target="https://podminky.urs.cz/item/CS_URS_2024_02/997013219" TargetMode="External" /><Relationship Id="rId27" Type="http://schemas.openxmlformats.org/officeDocument/2006/relationships/hyperlink" Target="https://podminky.urs.cz/item/CS_URS_2024_02/997013312" TargetMode="External" /><Relationship Id="rId28" Type="http://schemas.openxmlformats.org/officeDocument/2006/relationships/hyperlink" Target="https://podminky.urs.cz/item/CS_URS_2024_02/997013322" TargetMode="External" /><Relationship Id="rId29" Type="http://schemas.openxmlformats.org/officeDocument/2006/relationships/hyperlink" Target="https://podminky.urs.cz/item/CS_URS_2024_02/997013501" TargetMode="External" /><Relationship Id="rId30" Type="http://schemas.openxmlformats.org/officeDocument/2006/relationships/hyperlink" Target="https://podminky.urs.cz/item/CS_URS_2024_02/997013509" TargetMode="External" /><Relationship Id="rId31" Type="http://schemas.openxmlformats.org/officeDocument/2006/relationships/hyperlink" Target="https://podminky.urs.cz/item/CS_URS_2024_02/998011009" TargetMode="External" /><Relationship Id="rId32" Type="http://schemas.openxmlformats.org/officeDocument/2006/relationships/hyperlink" Target="https://podminky.urs.cz/item/CS_URS_2024_02/762083121" TargetMode="External" /><Relationship Id="rId33" Type="http://schemas.openxmlformats.org/officeDocument/2006/relationships/hyperlink" Target="https://podminky.urs.cz/item/CS_URS_2024_02/762311002" TargetMode="External" /><Relationship Id="rId34" Type="http://schemas.openxmlformats.org/officeDocument/2006/relationships/hyperlink" Target="https://podminky.urs.cz/item/CS_URS_2024_02/762311004" TargetMode="External" /><Relationship Id="rId35" Type="http://schemas.openxmlformats.org/officeDocument/2006/relationships/hyperlink" Target="https://podminky.urs.cz/item/CS_URS_2024_02/762331921" TargetMode="External" /><Relationship Id="rId36" Type="http://schemas.openxmlformats.org/officeDocument/2006/relationships/hyperlink" Target="https://podminky.urs.cz/item/CS_URS_2024_02/762331931" TargetMode="External" /><Relationship Id="rId37" Type="http://schemas.openxmlformats.org/officeDocument/2006/relationships/hyperlink" Target="https://podminky.urs.cz/item/CS_URS_2024_02/762331941" TargetMode="External" /><Relationship Id="rId38" Type="http://schemas.openxmlformats.org/officeDocument/2006/relationships/hyperlink" Target="https://podminky.urs.cz/item/CS_URS_2024_02/762332921" TargetMode="External" /><Relationship Id="rId39" Type="http://schemas.openxmlformats.org/officeDocument/2006/relationships/hyperlink" Target="https://podminky.urs.cz/item/CS_URS_2024_02/762332932" TargetMode="External" /><Relationship Id="rId40" Type="http://schemas.openxmlformats.org/officeDocument/2006/relationships/hyperlink" Target="https://podminky.urs.cz/item/CS_URS_2024_02/762332933" TargetMode="External" /><Relationship Id="rId41" Type="http://schemas.openxmlformats.org/officeDocument/2006/relationships/hyperlink" Target="https://podminky.urs.cz/item/CS_URS_2024_02/762332934" TargetMode="External" /><Relationship Id="rId42" Type="http://schemas.openxmlformats.org/officeDocument/2006/relationships/hyperlink" Target="https://podminky.urs.cz/item/CS_URS_2024_02/762333912" TargetMode="External" /><Relationship Id="rId43" Type="http://schemas.openxmlformats.org/officeDocument/2006/relationships/hyperlink" Target="https://podminky.urs.cz/item/CS_URS_2024_02/762333913" TargetMode="External" /><Relationship Id="rId44" Type="http://schemas.openxmlformats.org/officeDocument/2006/relationships/hyperlink" Target="https://podminky.urs.cz/item/CS_URS_2024_02/762333914" TargetMode="External" /><Relationship Id="rId45" Type="http://schemas.openxmlformats.org/officeDocument/2006/relationships/hyperlink" Target="https://podminky.urs.cz/item/CS_URS_2024_02/762342311" TargetMode="External" /><Relationship Id="rId46" Type="http://schemas.openxmlformats.org/officeDocument/2006/relationships/hyperlink" Target="https://podminky.urs.cz/item/CS_URS_2024_02/762342812" TargetMode="External" /><Relationship Id="rId47" Type="http://schemas.openxmlformats.org/officeDocument/2006/relationships/hyperlink" Target="https://podminky.urs.cz/item/CS_URS_2024_02/762353510" TargetMode="External" /><Relationship Id="rId48" Type="http://schemas.openxmlformats.org/officeDocument/2006/relationships/hyperlink" Target="https://podminky.urs.cz/item/CS_URS_2024_02/762381012" TargetMode="External" /><Relationship Id="rId49" Type="http://schemas.openxmlformats.org/officeDocument/2006/relationships/hyperlink" Target="https://podminky.urs.cz/item/CS_URS_2024_02/762382012" TargetMode="External" /><Relationship Id="rId50" Type="http://schemas.openxmlformats.org/officeDocument/2006/relationships/hyperlink" Target="https://podminky.urs.cz/item/CS_URS_2024_02/762395000" TargetMode="External" /><Relationship Id="rId51" Type="http://schemas.openxmlformats.org/officeDocument/2006/relationships/hyperlink" Target="https://podminky.urs.cz/item/CS_URS_2024_02/998762112" TargetMode="External" /><Relationship Id="rId52" Type="http://schemas.openxmlformats.org/officeDocument/2006/relationships/hyperlink" Target="https://podminky.urs.cz/item/CS_URS_2024_02/764004801" TargetMode="External" /><Relationship Id="rId53" Type="http://schemas.openxmlformats.org/officeDocument/2006/relationships/hyperlink" Target="https://podminky.urs.cz/item/CS_URS_2024_02/764004861" TargetMode="External" /><Relationship Id="rId54" Type="http://schemas.openxmlformats.org/officeDocument/2006/relationships/hyperlink" Target="https://podminky.urs.cz/item/CS_URS_2024_02/764111671" TargetMode="External" /><Relationship Id="rId55" Type="http://schemas.openxmlformats.org/officeDocument/2006/relationships/hyperlink" Target="https://podminky.urs.cz/item/CS_URS_2024_02/764314612" TargetMode="External" /><Relationship Id="rId56" Type="http://schemas.openxmlformats.org/officeDocument/2006/relationships/hyperlink" Target="https://podminky.urs.cz/item/CS_URS_2024_02/764511405" TargetMode="External" /><Relationship Id="rId57" Type="http://schemas.openxmlformats.org/officeDocument/2006/relationships/hyperlink" Target="https://podminky.urs.cz/item/CS_URS_2024_02/764511445" TargetMode="External" /><Relationship Id="rId58" Type="http://schemas.openxmlformats.org/officeDocument/2006/relationships/hyperlink" Target="https://podminky.urs.cz/item/CS_URS_2024_02/764518423" TargetMode="External" /><Relationship Id="rId59" Type="http://schemas.openxmlformats.org/officeDocument/2006/relationships/hyperlink" Target="https://podminky.urs.cz/item/CS_URS_2024_02/998764122" TargetMode="External" /><Relationship Id="rId60" Type="http://schemas.openxmlformats.org/officeDocument/2006/relationships/hyperlink" Target="https://podminky.urs.cz/item/CS_URS_2024_02/765111431" TargetMode="External" /><Relationship Id="rId61" Type="http://schemas.openxmlformats.org/officeDocument/2006/relationships/hyperlink" Target="https://podminky.urs.cz/item/CS_URS_2024_02/765111825" TargetMode="External" /><Relationship Id="rId62" Type="http://schemas.openxmlformats.org/officeDocument/2006/relationships/hyperlink" Target="https://podminky.urs.cz/item/CS_URS_2024_02/765111831" TargetMode="External" /><Relationship Id="rId63" Type="http://schemas.openxmlformats.org/officeDocument/2006/relationships/hyperlink" Target="https://podminky.urs.cz/item/CS_URS_2024_02/765111865" TargetMode="External" /><Relationship Id="rId64" Type="http://schemas.openxmlformats.org/officeDocument/2006/relationships/hyperlink" Target="https://podminky.urs.cz/item/CS_URS_2024_02/765111881" TargetMode="External" /><Relationship Id="rId65" Type="http://schemas.openxmlformats.org/officeDocument/2006/relationships/hyperlink" Target="https://podminky.urs.cz/item/CS_URS_2024_02/765114061" TargetMode="External" /><Relationship Id="rId66" Type="http://schemas.openxmlformats.org/officeDocument/2006/relationships/hyperlink" Target="https://podminky.urs.cz/item/CS_URS_2024_02/765114351" TargetMode="External" /><Relationship Id="rId67" Type="http://schemas.openxmlformats.org/officeDocument/2006/relationships/hyperlink" Target="https://podminky.urs.cz/item/CS_URS_2024_02/765114585" TargetMode="External" /><Relationship Id="rId68" Type="http://schemas.openxmlformats.org/officeDocument/2006/relationships/hyperlink" Target="https://podminky.urs.cz/item/CS_URS_2024_02/765115302" TargetMode="External" /><Relationship Id="rId69" Type="http://schemas.openxmlformats.org/officeDocument/2006/relationships/hyperlink" Target="https://podminky.urs.cz/item/CS_URS_2024_02/765115352" TargetMode="External" /><Relationship Id="rId70" Type="http://schemas.openxmlformats.org/officeDocument/2006/relationships/hyperlink" Target="https://podminky.urs.cz/item/CS_URS_2024_02/765115401" TargetMode="External" /><Relationship Id="rId71" Type="http://schemas.openxmlformats.org/officeDocument/2006/relationships/hyperlink" Target="https://podminky.urs.cz/item/CS_URS_2024_02/765192001" TargetMode="External" /><Relationship Id="rId72" Type="http://schemas.openxmlformats.org/officeDocument/2006/relationships/hyperlink" Target="https://podminky.urs.cz/item/CS_URS_2024_02/998765112" TargetMode="External" /><Relationship Id="rId73" Type="http://schemas.openxmlformats.org/officeDocument/2006/relationships/hyperlink" Target="https://podminky.urs.cz/item/CS_URS_2024_02/766621601" TargetMode="External" /><Relationship Id="rId74" Type="http://schemas.openxmlformats.org/officeDocument/2006/relationships/hyperlink" Target="https://podminky.urs.cz/item/CS_URS_2024_02/998766312" TargetMode="External" /><Relationship Id="rId75" Type="http://schemas.openxmlformats.org/officeDocument/2006/relationships/hyperlink" Target="https://podminky.urs.cz/item/CS_URS_2024_02/783223121" TargetMode="External" /><Relationship Id="rId76" Type="http://schemas.openxmlformats.org/officeDocument/2006/relationships/hyperlink" Target="https://podminky.urs.cz/item/CS_URS_2024_02/HZS1292" TargetMode="External" /><Relationship Id="rId7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4231511" TargetMode="External" /><Relationship Id="rId2" Type="http://schemas.openxmlformats.org/officeDocument/2006/relationships/hyperlink" Target="https://podminky.urs.cz/item/CS_URS_2024_02/317235811" TargetMode="External" /><Relationship Id="rId3" Type="http://schemas.openxmlformats.org/officeDocument/2006/relationships/hyperlink" Target="https://podminky.urs.cz/item/CS_URS_2024_02/622325459" TargetMode="External" /><Relationship Id="rId4" Type="http://schemas.openxmlformats.org/officeDocument/2006/relationships/hyperlink" Target="https://podminky.urs.cz/item/CS_URS_2024_02/623131100" TargetMode="External" /><Relationship Id="rId5" Type="http://schemas.openxmlformats.org/officeDocument/2006/relationships/hyperlink" Target="https://podminky.urs.cz/item/CS_URS_2024_02/623311131" TargetMode="External" /><Relationship Id="rId6" Type="http://schemas.openxmlformats.org/officeDocument/2006/relationships/hyperlink" Target="https://podminky.urs.cz/item/CS_URS_2024_02/623321121" TargetMode="External" /><Relationship Id="rId7" Type="http://schemas.openxmlformats.org/officeDocument/2006/relationships/hyperlink" Target="https://podminky.urs.cz/item/CS_URS_2024_02/623321191" TargetMode="External" /><Relationship Id="rId8" Type="http://schemas.openxmlformats.org/officeDocument/2006/relationships/hyperlink" Target="https://podminky.urs.cz/item/CS_URS_2024_02/941111132" TargetMode="External" /><Relationship Id="rId9" Type="http://schemas.openxmlformats.org/officeDocument/2006/relationships/hyperlink" Target="https://podminky.urs.cz/item/CS_URS_2024_02/941111232" TargetMode="External" /><Relationship Id="rId10" Type="http://schemas.openxmlformats.org/officeDocument/2006/relationships/hyperlink" Target="https://podminky.urs.cz/item/CS_URS_2024_02/941111832" TargetMode="External" /><Relationship Id="rId11" Type="http://schemas.openxmlformats.org/officeDocument/2006/relationships/hyperlink" Target="https://podminky.urs.cz/item/CS_URS_2024_02/941121311" TargetMode="External" /><Relationship Id="rId12" Type="http://schemas.openxmlformats.org/officeDocument/2006/relationships/hyperlink" Target="https://podminky.urs.cz/item/CS_URS_2024_02/949101112" TargetMode="External" /><Relationship Id="rId13" Type="http://schemas.openxmlformats.org/officeDocument/2006/relationships/hyperlink" Target="https://podminky.urs.cz/item/CS_URS_2024_02/952902601" TargetMode="External" /><Relationship Id="rId14" Type="http://schemas.openxmlformats.org/officeDocument/2006/relationships/hyperlink" Target="https://podminky.urs.cz/item/CS_URS_2024_02/952902611" TargetMode="External" /><Relationship Id="rId15" Type="http://schemas.openxmlformats.org/officeDocument/2006/relationships/hyperlink" Target="https://podminky.urs.cz/item/CS_URS_2024_02/952903001" TargetMode="External" /><Relationship Id="rId16" Type="http://schemas.openxmlformats.org/officeDocument/2006/relationships/hyperlink" Target="https://podminky.urs.cz/item/CS_URS_2024_02/962032641" TargetMode="External" /><Relationship Id="rId17" Type="http://schemas.openxmlformats.org/officeDocument/2006/relationships/hyperlink" Target="https://podminky.urs.cz/item/CS_URS_2024_02/968062244" TargetMode="External" /><Relationship Id="rId18" Type="http://schemas.openxmlformats.org/officeDocument/2006/relationships/hyperlink" Target="https://podminky.urs.cz/item/CS_URS_2024_02/978013191" TargetMode="External" /><Relationship Id="rId19" Type="http://schemas.openxmlformats.org/officeDocument/2006/relationships/hyperlink" Target="https://podminky.urs.cz/item/CS_URS_2024_02/978019391" TargetMode="External" /><Relationship Id="rId20" Type="http://schemas.openxmlformats.org/officeDocument/2006/relationships/hyperlink" Target="https://podminky.urs.cz/item/CS_URS_2024_02/985221021" TargetMode="External" /><Relationship Id="rId21" Type="http://schemas.openxmlformats.org/officeDocument/2006/relationships/hyperlink" Target="https://podminky.urs.cz/item/CS_URS_2024_02/993111111" TargetMode="External" /><Relationship Id="rId22" Type="http://schemas.openxmlformats.org/officeDocument/2006/relationships/hyperlink" Target="https://podminky.urs.cz/item/CS_URS_2024_02/993111119" TargetMode="External" /><Relationship Id="rId23" Type="http://schemas.openxmlformats.org/officeDocument/2006/relationships/hyperlink" Target="https://podminky.urs.cz/item/CS_URS_2024_02/997013211" TargetMode="External" /><Relationship Id="rId24" Type="http://schemas.openxmlformats.org/officeDocument/2006/relationships/hyperlink" Target="https://podminky.urs.cz/item/CS_URS_2024_02/997013219" TargetMode="External" /><Relationship Id="rId25" Type="http://schemas.openxmlformats.org/officeDocument/2006/relationships/hyperlink" Target="https://podminky.urs.cz/item/CS_URS_2024_02/997013312" TargetMode="External" /><Relationship Id="rId26" Type="http://schemas.openxmlformats.org/officeDocument/2006/relationships/hyperlink" Target="https://podminky.urs.cz/item/CS_URS_2024_02/997013322" TargetMode="External" /><Relationship Id="rId27" Type="http://schemas.openxmlformats.org/officeDocument/2006/relationships/hyperlink" Target="https://podminky.urs.cz/item/CS_URS_2024_02/997013501" TargetMode="External" /><Relationship Id="rId28" Type="http://schemas.openxmlformats.org/officeDocument/2006/relationships/hyperlink" Target="https://podminky.urs.cz/item/CS_URS_2024_02/997013509" TargetMode="External" /><Relationship Id="rId29" Type="http://schemas.openxmlformats.org/officeDocument/2006/relationships/hyperlink" Target="https://podminky.urs.cz/item/CS_URS_2024_02/998011009" TargetMode="External" /><Relationship Id="rId30" Type="http://schemas.openxmlformats.org/officeDocument/2006/relationships/hyperlink" Target="https://podminky.urs.cz/item/CS_URS_2024_02/762083121" TargetMode="External" /><Relationship Id="rId31" Type="http://schemas.openxmlformats.org/officeDocument/2006/relationships/hyperlink" Target="https://podminky.urs.cz/item/CS_URS_2024_02/762311003" TargetMode="External" /><Relationship Id="rId32" Type="http://schemas.openxmlformats.org/officeDocument/2006/relationships/hyperlink" Target="https://podminky.urs.cz/item/CS_URS_2024_02/762311004" TargetMode="External" /><Relationship Id="rId33" Type="http://schemas.openxmlformats.org/officeDocument/2006/relationships/hyperlink" Target="https://podminky.urs.cz/item/CS_URS_2024_02/762331931" TargetMode="External" /><Relationship Id="rId34" Type="http://schemas.openxmlformats.org/officeDocument/2006/relationships/hyperlink" Target="https://podminky.urs.cz/item/CS_URS_2024_02/762331941" TargetMode="External" /><Relationship Id="rId35" Type="http://schemas.openxmlformats.org/officeDocument/2006/relationships/hyperlink" Target="https://podminky.urs.cz/item/CS_URS_2024_02/762332921" TargetMode="External" /><Relationship Id="rId36" Type="http://schemas.openxmlformats.org/officeDocument/2006/relationships/hyperlink" Target="https://podminky.urs.cz/item/CS_URS_2024_02/762332933" TargetMode="External" /><Relationship Id="rId37" Type="http://schemas.openxmlformats.org/officeDocument/2006/relationships/hyperlink" Target="https://podminky.urs.cz/item/CS_URS_2024_02/762332934" TargetMode="External" /><Relationship Id="rId38" Type="http://schemas.openxmlformats.org/officeDocument/2006/relationships/hyperlink" Target="https://podminky.urs.cz/item/CS_URS_2024_02/762333913" TargetMode="External" /><Relationship Id="rId39" Type="http://schemas.openxmlformats.org/officeDocument/2006/relationships/hyperlink" Target="https://podminky.urs.cz/item/CS_URS_2024_02/762333914" TargetMode="External" /><Relationship Id="rId40" Type="http://schemas.openxmlformats.org/officeDocument/2006/relationships/hyperlink" Target="https://podminky.urs.cz/item/CS_URS_2024_02/762342311" TargetMode="External" /><Relationship Id="rId41" Type="http://schemas.openxmlformats.org/officeDocument/2006/relationships/hyperlink" Target="https://podminky.urs.cz/item/CS_URS_2024_02/762342812" TargetMode="External" /><Relationship Id="rId42" Type="http://schemas.openxmlformats.org/officeDocument/2006/relationships/hyperlink" Target="https://podminky.urs.cz/item/CS_URS_2024_02/762381012" TargetMode="External" /><Relationship Id="rId43" Type="http://schemas.openxmlformats.org/officeDocument/2006/relationships/hyperlink" Target="https://podminky.urs.cz/item/CS_URS_2024_02/762382012" TargetMode="External" /><Relationship Id="rId44" Type="http://schemas.openxmlformats.org/officeDocument/2006/relationships/hyperlink" Target="https://podminky.urs.cz/item/CS_URS_2024_02/762395000" TargetMode="External" /><Relationship Id="rId45" Type="http://schemas.openxmlformats.org/officeDocument/2006/relationships/hyperlink" Target="https://podminky.urs.cz/item/CS_URS_2024_02/762521922" TargetMode="External" /><Relationship Id="rId46" Type="http://schemas.openxmlformats.org/officeDocument/2006/relationships/hyperlink" Target="https://podminky.urs.cz/item/CS_URS_2024_02/762523914" TargetMode="External" /><Relationship Id="rId47" Type="http://schemas.openxmlformats.org/officeDocument/2006/relationships/hyperlink" Target="https://podminky.urs.cz/item/CS_URS_2024_02/998762112" TargetMode="External" /><Relationship Id="rId48" Type="http://schemas.openxmlformats.org/officeDocument/2006/relationships/hyperlink" Target="https://podminky.urs.cz/item/CS_URS_2024_02/764001891" TargetMode="External" /><Relationship Id="rId49" Type="http://schemas.openxmlformats.org/officeDocument/2006/relationships/hyperlink" Target="https://podminky.urs.cz/item/CS_URS_2024_02/764002801" TargetMode="External" /><Relationship Id="rId50" Type="http://schemas.openxmlformats.org/officeDocument/2006/relationships/hyperlink" Target="https://podminky.urs.cz/item/CS_URS_2024_02/764002871" TargetMode="External" /><Relationship Id="rId51" Type="http://schemas.openxmlformats.org/officeDocument/2006/relationships/hyperlink" Target="https://podminky.urs.cz/item/CS_URS_2024_02/764004801" TargetMode="External" /><Relationship Id="rId52" Type="http://schemas.openxmlformats.org/officeDocument/2006/relationships/hyperlink" Target="https://podminky.urs.cz/item/CS_URS_2024_02/764004861" TargetMode="External" /><Relationship Id="rId53" Type="http://schemas.openxmlformats.org/officeDocument/2006/relationships/hyperlink" Target="https://podminky.urs.cz/item/CS_URS_2024_02/764111671" TargetMode="External" /><Relationship Id="rId54" Type="http://schemas.openxmlformats.org/officeDocument/2006/relationships/hyperlink" Target="https://podminky.urs.cz/item/CS_URS_2024_02/764212606" TargetMode="External" /><Relationship Id="rId55" Type="http://schemas.openxmlformats.org/officeDocument/2006/relationships/hyperlink" Target="https://podminky.urs.cz/item/CS_URS_2024_02/764212634" TargetMode="External" /><Relationship Id="rId56" Type="http://schemas.openxmlformats.org/officeDocument/2006/relationships/hyperlink" Target="https://podminky.urs.cz/item/CS_URS_2024_02/764311614" TargetMode="External" /><Relationship Id="rId57" Type="http://schemas.openxmlformats.org/officeDocument/2006/relationships/hyperlink" Target="https://podminky.urs.cz/item/CS_URS_2024_02/764314612" TargetMode="External" /><Relationship Id="rId58" Type="http://schemas.openxmlformats.org/officeDocument/2006/relationships/hyperlink" Target="https://podminky.urs.cz/item/CS_URS_2024_02/764511405" TargetMode="External" /><Relationship Id="rId59" Type="http://schemas.openxmlformats.org/officeDocument/2006/relationships/hyperlink" Target="https://podminky.urs.cz/item/CS_URS_2024_02/764511445" TargetMode="External" /><Relationship Id="rId60" Type="http://schemas.openxmlformats.org/officeDocument/2006/relationships/hyperlink" Target="https://podminky.urs.cz/item/CS_URS_2024_02/764518423" TargetMode="External" /><Relationship Id="rId61" Type="http://schemas.openxmlformats.org/officeDocument/2006/relationships/hyperlink" Target="https://podminky.urs.cz/item/CS_URS_2024_02/998764122" TargetMode="External" /><Relationship Id="rId62" Type="http://schemas.openxmlformats.org/officeDocument/2006/relationships/hyperlink" Target="https://podminky.urs.cz/item/CS_URS_2024_02/765111825" TargetMode="External" /><Relationship Id="rId63" Type="http://schemas.openxmlformats.org/officeDocument/2006/relationships/hyperlink" Target="https://podminky.urs.cz/item/CS_URS_2024_02/765111831" TargetMode="External" /><Relationship Id="rId64" Type="http://schemas.openxmlformats.org/officeDocument/2006/relationships/hyperlink" Target="https://podminky.urs.cz/item/CS_URS_2024_02/765111865" TargetMode="External" /><Relationship Id="rId65" Type="http://schemas.openxmlformats.org/officeDocument/2006/relationships/hyperlink" Target="https://podminky.urs.cz/item/CS_URS_2024_02/765111881" TargetMode="External" /><Relationship Id="rId66" Type="http://schemas.openxmlformats.org/officeDocument/2006/relationships/hyperlink" Target="https://podminky.urs.cz/item/CS_URS_2024_02/765114061" TargetMode="External" /><Relationship Id="rId67" Type="http://schemas.openxmlformats.org/officeDocument/2006/relationships/hyperlink" Target="https://podminky.urs.cz/item/CS_URS_2024_02/765114351" TargetMode="External" /><Relationship Id="rId68" Type="http://schemas.openxmlformats.org/officeDocument/2006/relationships/hyperlink" Target="https://podminky.urs.cz/item/CS_URS_2024_02/765114585" TargetMode="External" /><Relationship Id="rId69" Type="http://schemas.openxmlformats.org/officeDocument/2006/relationships/hyperlink" Target="https://podminky.urs.cz/item/CS_URS_2024_02/765115302" TargetMode="External" /><Relationship Id="rId70" Type="http://schemas.openxmlformats.org/officeDocument/2006/relationships/hyperlink" Target="https://podminky.urs.cz/item/CS_URS_2024_02/765115352" TargetMode="External" /><Relationship Id="rId71" Type="http://schemas.openxmlformats.org/officeDocument/2006/relationships/hyperlink" Target="https://podminky.urs.cz/item/CS_URS_2024_02/765115401" TargetMode="External" /><Relationship Id="rId72" Type="http://schemas.openxmlformats.org/officeDocument/2006/relationships/hyperlink" Target="https://podminky.urs.cz/item/CS_URS_2024_02/765192001" TargetMode="External" /><Relationship Id="rId73" Type="http://schemas.openxmlformats.org/officeDocument/2006/relationships/hyperlink" Target="https://podminky.urs.cz/item/CS_URS_2024_02/998765112" TargetMode="External" /><Relationship Id="rId74" Type="http://schemas.openxmlformats.org/officeDocument/2006/relationships/hyperlink" Target="https://podminky.urs.cz/item/CS_URS_2024_02/766621601" TargetMode="External" /><Relationship Id="rId75" Type="http://schemas.openxmlformats.org/officeDocument/2006/relationships/hyperlink" Target="https://podminky.urs.cz/item/CS_URS_2024_02/998766312" TargetMode="External" /><Relationship Id="rId76" Type="http://schemas.openxmlformats.org/officeDocument/2006/relationships/hyperlink" Target="https://podminky.urs.cz/item/CS_URS_2024_02/783223121" TargetMode="External" /><Relationship Id="rId77" Type="http://schemas.openxmlformats.org/officeDocument/2006/relationships/hyperlink" Target="https://podminky.urs.cz/item/CS_URS_2024_02/HZS1292" TargetMode="External" /><Relationship Id="rId7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5811" TargetMode="External" /><Relationship Id="rId2" Type="http://schemas.openxmlformats.org/officeDocument/2006/relationships/hyperlink" Target="https://podminky.urs.cz/item/CS_URS_2024_02/622325459" TargetMode="External" /><Relationship Id="rId3" Type="http://schemas.openxmlformats.org/officeDocument/2006/relationships/hyperlink" Target="https://podminky.urs.cz/item/CS_URS_2024_02/941111132" TargetMode="External" /><Relationship Id="rId4" Type="http://schemas.openxmlformats.org/officeDocument/2006/relationships/hyperlink" Target="https://podminky.urs.cz/item/CS_URS_2024_02/941111232" TargetMode="External" /><Relationship Id="rId5" Type="http://schemas.openxmlformats.org/officeDocument/2006/relationships/hyperlink" Target="https://podminky.urs.cz/item/CS_URS_2024_02/941111832" TargetMode="External" /><Relationship Id="rId6" Type="http://schemas.openxmlformats.org/officeDocument/2006/relationships/hyperlink" Target="https://podminky.urs.cz/item/CS_URS_2024_02/941121311" TargetMode="External" /><Relationship Id="rId7" Type="http://schemas.openxmlformats.org/officeDocument/2006/relationships/hyperlink" Target="https://podminky.urs.cz/item/CS_URS_2024_02/949101112" TargetMode="External" /><Relationship Id="rId8" Type="http://schemas.openxmlformats.org/officeDocument/2006/relationships/hyperlink" Target="https://podminky.urs.cz/item/CS_URS_2024_02/952902601" TargetMode="External" /><Relationship Id="rId9" Type="http://schemas.openxmlformats.org/officeDocument/2006/relationships/hyperlink" Target="https://podminky.urs.cz/item/CS_URS_2024_02/952902611" TargetMode="External" /><Relationship Id="rId10" Type="http://schemas.openxmlformats.org/officeDocument/2006/relationships/hyperlink" Target="https://podminky.urs.cz/item/CS_URS_2024_02/952903001" TargetMode="External" /><Relationship Id="rId11" Type="http://schemas.openxmlformats.org/officeDocument/2006/relationships/hyperlink" Target="https://podminky.urs.cz/item/CS_URS_2024_02/952903006" TargetMode="External" /><Relationship Id="rId12" Type="http://schemas.openxmlformats.org/officeDocument/2006/relationships/hyperlink" Target="https://podminky.urs.cz/item/CS_URS_2024_02/978019391" TargetMode="External" /><Relationship Id="rId13" Type="http://schemas.openxmlformats.org/officeDocument/2006/relationships/hyperlink" Target="https://podminky.urs.cz/item/CS_URS_2024_02/985221021" TargetMode="External" /><Relationship Id="rId14" Type="http://schemas.openxmlformats.org/officeDocument/2006/relationships/hyperlink" Target="https://podminky.urs.cz/item/CS_URS_2024_02/993111111" TargetMode="External" /><Relationship Id="rId15" Type="http://schemas.openxmlformats.org/officeDocument/2006/relationships/hyperlink" Target="https://podminky.urs.cz/item/CS_URS_2024_02/993111119" TargetMode="External" /><Relationship Id="rId16" Type="http://schemas.openxmlformats.org/officeDocument/2006/relationships/hyperlink" Target="https://podminky.urs.cz/item/CS_URS_2024_02/997013211" TargetMode="External" /><Relationship Id="rId17" Type="http://schemas.openxmlformats.org/officeDocument/2006/relationships/hyperlink" Target="https://podminky.urs.cz/item/CS_URS_2024_02/997013219" TargetMode="External" /><Relationship Id="rId18" Type="http://schemas.openxmlformats.org/officeDocument/2006/relationships/hyperlink" Target="https://podminky.urs.cz/item/CS_URS_2024_02/997013312" TargetMode="External" /><Relationship Id="rId19" Type="http://schemas.openxmlformats.org/officeDocument/2006/relationships/hyperlink" Target="https://podminky.urs.cz/item/CS_URS_2024_02/997013322" TargetMode="External" /><Relationship Id="rId20" Type="http://schemas.openxmlformats.org/officeDocument/2006/relationships/hyperlink" Target="https://podminky.urs.cz/item/CS_URS_2024_02/997013501" TargetMode="External" /><Relationship Id="rId21" Type="http://schemas.openxmlformats.org/officeDocument/2006/relationships/hyperlink" Target="https://podminky.urs.cz/item/CS_URS_2024_02/997013509" TargetMode="External" /><Relationship Id="rId22" Type="http://schemas.openxmlformats.org/officeDocument/2006/relationships/hyperlink" Target="https://podminky.urs.cz/item/CS_URS_2024_02/998011009" TargetMode="External" /><Relationship Id="rId23" Type="http://schemas.openxmlformats.org/officeDocument/2006/relationships/hyperlink" Target="https://podminky.urs.cz/item/CS_URS_2024_02/762083121" TargetMode="External" /><Relationship Id="rId24" Type="http://schemas.openxmlformats.org/officeDocument/2006/relationships/hyperlink" Target="https://podminky.urs.cz/item/CS_URS_2024_02/762311002" TargetMode="External" /><Relationship Id="rId25" Type="http://schemas.openxmlformats.org/officeDocument/2006/relationships/hyperlink" Target="https://podminky.urs.cz/item/CS_URS_2024_02/762311005" TargetMode="External" /><Relationship Id="rId26" Type="http://schemas.openxmlformats.org/officeDocument/2006/relationships/hyperlink" Target="https://podminky.urs.cz/item/CS_URS_2024_02/762331931" TargetMode="External" /><Relationship Id="rId27" Type="http://schemas.openxmlformats.org/officeDocument/2006/relationships/hyperlink" Target="https://podminky.urs.cz/item/CS_URS_2024_02/762331941" TargetMode="External" /><Relationship Id="rId28" Type="http://schemas.openxmlformats.org/officeDocument/2006/relationships/hyperlink" Target="https://podminky.urs.cz/item/CS_URS_2024_02/762332921" TargetMode="External" /><Relationship Id="rId29" Type="http://schemas.openxmlformats.org/officeDocument/2006/relationships/hyperlink" Target="https://podminky.urs.cz/item/CS_URS_2024_02/762332933" TargetMode="External" /><Relationship Id="rId30" Type="http://schemas.openxmlformats.org/officeDocument/2006/relationships/hyperlink" Target="https://podminky.urs.cz/item/CS_URS_2024_02/762332934" TargetMode="External" /><Relationship Id="rId31" Type="http://schemas.openxmlformats.org/officeDocument/2006/relationships/hyperlink" Target="https://podminky.urs.cz/item/CS_URS_2024_02/762333913" TargetMode="External" /><Relationship Id="rId32" Type="http://schemas.openxmlformats.org/officeDocument/2006/relationships/hyperlink" Target="https://podminky.urs.cz/item/CS_URS_2024_02/762333914" TargetMode="External" /><Relationship Id="rId33" Type="http://schemas.openxmlformats.org/officeDocument/2006/relationships/hyperlink" Target="https://podminky.urs.cz/item/CS_URS_2024_02/762342311" TargetMode="External" /><Relationship Id="rId34" Type="http://schemas.openxmlformats.org/officeDocument/2006/relationships/hyperlink" Target="https://podminky.urs.cz/item/CS_URS_2024_02/762342812" TargetMode="External" /><Relationship Id="rId35" Type="http://schemas.openxmlformats.org/officeDocument/2006/relationships/hyperlink" Target="https://podminky.urs.cz/item/CS_URS_2024_02/762381012" TargetMode="External" /><Relationship Id="rId36" Type="http://schemas.openxmlformats.org/officeDocument/2006/relationships/hyperlink" Target="https://podminky.urs.cz/item/CS_URS_2024_02/762382012" TargetMode="External" /><Relationship Id="rId37" Type="http://schemas.openxmlformats.org/officeDocument/2006/relationships/hyperlink" Target="https://podminky.urs.cz/item/CS_URS_2024_02/762395000" TargetMode="External" /><Relationship Id="rId38" Type="http://schemas.openxmlformats.org/officeDocument/2006/relationships/hyperlink" Target="https://podminky.urs.cz/item/CS_URS_2024_02/998762112" TargetMode="External" /><Relationship Id="rId39" Type="http://schemas.openxmlformats.org/officeDocument/2006/relationships/hyperlink" Target="https://podminky.urs.cz/item/CS_URS_2024_02/764001891" TargetMode="External" /><Relationship Id="rId40" Type="http://schemas.openxmlformats.org/officeDocument/2006/relationships/hyperlink" Target="https://podminky.urs.cz/item/CS_URS_2024_02/764004801" TargetMode="External" /><Relationship Id="rId41" Type="http://schemas.openxmlformats.org/officeDocument/2006/relationships/hyperlink" Target="https://podminky.urs.cz/item/CS_URS_2024_02/764004861" TargetMode="External" /><Relationship Id="rId42" Type="http://schemas.openxmlformats.org/officeDocument/2006/relationships/hyperlink" Target="https://podminky.urs.cz/item/CS_URS_2024_02/764212606" TargetMode="External" /><Relationship Id="rId43" Type="http://schemas.openxmlformats.org/officeDocument/2006/relationships/hyperlink" Target="https://podminky.urs.cz/item/CS_URS_2024_02/764314612" TargetMode="External" /><Relationship Id="rId44" Type="http://schemas.openxmlformats.org/officeDocument/2006/relationships/hyperlink" Target="https://podminky.urs.cz/item/CS_URS_2024_02/764511405" TargetMode="External" /><Relationship Id="rId45" Type="http://schemas.openxmlformats.org/officeDocument/2006/relationships/hyperlink" Target="https://podminky.urs.cz/item/CS_URS_2024_02/764511445" TargetMode="External" /><Relationship Id="rId46" Type="http://schemas.openxmlformats.org/officeDocument/2006/relationships/hyperlink" Target="https://podminky.urs.cz/item/CS_URS_2024_02/764518423" TargetMode="External" /><Relationship Id="rId47" Type="http://schemas.openxmlformats.org/officeDocument/2006/relationships/hyperlink" Target="https://podminky.urs.cz/item/CS_URS_2024_02/998764122" TargetMode="External" /><Relationship Id="rId48" Type="http://schemas.openxmlformats.org/officeDocument/2006/relationships/hyperlink" Target="https://podminky.urs.cz/item/CS_URS_2024_02/765111825" TargetMode="External" /><Relationship Id="rId49" Type="http://schemas.openxmlformats.org/officeDocument/2006/relationships/hyperlink" Target="https://podminky.urs.cz/item/CS_URS_2024_02/765111831" TargetMode="External" /><Relationship Id="rId50" Type="http://schemas.openxmlformats.org/officeDocument/2006/relationships/hyperlink" Target="https://podminky.urs.cz/item/CS_URS_2024_02/765111865" TargetMode="External" /><Relationship Id="rId51" Type="http://schemas.openxmlformats.org/officeDocument/2006/relationships/hyperlink" Target="https://podminky.urs.cz/item/CS_URS_2024_02/765111881" TargetMode="External" /><Relationship Id="rId52" Type="http://schemas.openxmlformats.org/officeDocument/2006/relationships/hyperlink" Target="https://podminky.urs.cz/item/CS_URS_2024_02/765114061" TargetMode="External" /><Relationship Id="rId53" Type="http://schemas.openxmlformats.org/officeDocument/2006/relationships/hyperlink" Target="https://podminky.urs.cz/item/CS_URS_2024_02/765114351" TargetMode="External" /><Relationship Id="rId54" Type="http://schemas.openxmlformats.org/officeDocument/2006/relationships/hyperlink" Target="https://podminky.urs.cz/item/CS_URS_2024_02/765114585" TargetMode="External" /><Relationship Id="rId55" Type="http://schemas.openxmlformats.org/officeDocument/2006/relationships/hyperlink" Target="https://podminky.urs.cz/item/CS_URS_2024_02/765115302" TargetMode="External" /><Relationship Id="rId56" Type="http://schemas.openxmlformats.org/officeDocument/2006/relationships/hyperlink" Target="https://podminky.urs.cz/item/CS_URS_2024_02/765115352" TargetMode="External" /><Relationship Id="rId57" Type="http://schemas.openxmlformats.org/officeDocument/2006/relationships/hyperlink" Target="https://podminky.urs.cz/item/CS_URS_2024_02/765115401" TargetMode="External" /><Relationship Id="rId58" Type="http://schemas.openxmlformats.org/officeDocument/2006/relationships/hyperlink" Target="https://podminky.urs.cz/item/CS_URS_2024_02/765192001" TargetMode="External" /><Relationship Id="rId59" Type="http://schemas.openxmlformats.org/officeDocument/2006/relationships/hyperlink" Target="https://podminky.urs.cz/item/CS_URS_2024_02/998765112" TargetMode="External" /><Relationship Id="rId60" Type="http://schemas.openxmlformats.org/officeDocument/2006/relationships/hyperlink" Target="https://podminky.urs.cz/item/CS_URS_2024_02/783223121" TargetMode="External" /><Relationship Id="rId61" Type="http://schemas.openxmlformats.org/officeDocument/2006/relationships/hyperlink" Target="https://podminky.urs.cz/item/CS_URS_2024_02/HZS1292" TargetMode="External" /><Relationship Id="rId6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5811" TargetMode="External" /><Relationship Id="rId2" Type="http://schemas.openxmlformats.org/officeDocument/2006/relationships/hyperlink" Target="https://podminky.urs.cz/item/CS_URS_2024_02/622325459" TargetMode="External" /><Relationship Id="rId3" Type="http://schemas.openxmlformats.org/officeDocument/2006/relationships/hyperlink" Target="https://podminky.urs.cz/item/CS_URS_2024_02/941111132" TargetMode="External" /><Relationship Id="rId4" Type="http://schemas.openxmlformats.org/officeDocument/2006/relationships/hyperlink" Target="https://podminky.urs.cz/item/CS_URS_2024_02/941111232" TargetMode="External" /><Relationship Id="rId5" Type="http://schemas.openxmlformats.org/officeDocument/2006/relationships/hyperlink" Target="https://podminky.urs.cz/item/CS_URS_2024_02/941111832" TargetMode="External" /><Relationship Id="rId6" Type="http://schemas.openxmlformats.org/officeDocument/2006/relationships/hyperlink" Target="https://podminky.urs.cz/item/CS_URS_2024_02/941121311" TargetMode="External" /><Relationship Id="rId7" Type="http://schemas.openxmlformats.org/officeDocument/2006/relationships/hyperlink" Target="https://podminky.urs.cz/item/CS_URS_2024_02/949101112" TargetMode="External" /><Relationship Id="rId8" Type="http://schemas.openxmlformats.org/officeDocument/2006/relationships/hyperlink" Target="https://podminky.urs.cz/item/CS_URS_2024_02/952902601" TargetMode="External" /><Relationship Id="rId9" Type="http://schemas.openxmlformats.org/officeDocument/2006/relationships/hyperlink" Target="https://podminky.urs.cz/item/CS_URS_2024_02/952902611" TargetMode="External" /><Relationship Id="rId10" Type="http://schemas.openxmlformats.org/officeDocument/2006/relationships/hyperlink" Target="https://podminky.urs.cz/item/CS_URS_2024_02/952903001" TargetMode="External" /><Relationship Id="rId11" Type="http://schemas.openxmlformats.org/officeDocument/2006/relationships/hyperlink" Target="https://podminky.urs.cz/item/CS_URS_2024_02/968062244" TargetMode="External" /><Relationship Id="rId12" Type="http://schemas.openxmlformats.org/officeDocument/2006/relationships/hyperlink" Target="https://podminky.urs.cz/item/CS_URS_2024_02/978019391" TargetMode="External" /><Relationship Id="rId13" Type="http://schemas.openxmlformats.org/officeDocument/2006/relationships/hyperlink" Target="https://podminky.urs.cz/item/CS_URS_2024_02/985221021" TargetMode="External" /><Relationship Id="rId14" Type="http://schemas.openxmlformats.org/officeDocument/2006/relationships/hyperlink" Target="https://podminky.urs.cz/item/CS_URS_2024_02/993111111" TargetMode="External" /><Relationship Id="rId15" Type="http://schemas.openxmlformats.org/officeDocument/2006/relationships/hyperlink" Target="https://podminky.urs.cz/item/CS_URS_2024_02/993111119" TargetMode="External" /><Relationship Id="rId16" Type="http://schemas.openxmlformats.org/officeDocument/2006/relationships/hyperlink" Target="https://podminky.urs.cz/item/CS_URS_2024_02/997013211" TargetMode="External" /><Relationship Id="rId17" Type="http://schemas.openxmlformats.org/officeDocument/2006/relationships/hyperlink" Target="https://podminky.urs.cz/item/CS_URS_2024_02/997013219" TargetMode="External" /><Relationship Id="rId18" Type="http://schemas.openxmlformats.org/officeDocument/2006/relationships/hyperlink" Target="https://podminky.urs.cz/item/CS_URS_2024_02/997013312" TargetMode="External" /><Relationship Id="rId19" Type="http://schemas.openxmlformats.org/officeDocument/2006/relationships/hyperlink" Target="https://podminky.urs.cz/item/CS_URS_2024_02/997013322" TargetMode="External" /><Relationship Id="rId20" Type="http://schemas.openxmlformats.org/officeDocument/2006/relationships/hyperlink" Target="https://podminky.urs.cz/item/CS_URS_2024_02/997013501" TargetMode="External" /><Relationship Id="rId21" Type="http://schemas.openxmlformats.org/officeDocument/2006/relationships/hyperlink" Target="https://podminky.urs.cz/item/CS_URS_2024_02/997013509" TargetMode="External" /><Relationship Id="rId22" Type="http://schemas.openxmlformats.org/officeDocument/2006/relationships/hyperlink" Target="https://podminky.urs.cz/item/CS_URS_2024_02/998011009" TargetMode="External" /><Relationship Id="rId23" Type="http://schemas.openxmlformats.org/officeDocument/2006/relationships/hyperlink" Target="https://podminky.urs.cz/item/CS_URS_2024_02/762083121" TargetMode="External" /><Relationship Id="rId24" Type="http://schemas.openxmlformats.org/officeDocument/2006/relationships/hyperlink" Target="https://podminky.urs.cz/item/CS_URS_2024_02/762311003" TargetMode="External" /><Relationship Id="rId25" Type="http://schemas.openxmlformats.org/officeDocument/2006/relationships/hyperlink" Target="https://podminky.urs.cz/item/CS_URS_2024_02/762311004" TargetMode="External" /><Relationship Id="rId26" Type="http://schemas.openxmlformats.org/officeDocument/2006/relationships/hyperlink" Target="https://podminky.urs.cz/item/CS_URS_2024_02/762331931" TargetMode="External" /><Relationship Id="rId27" Type="http://schemas.openxmlformats.org/officeDocument/2006/relationships/hyperlink" Target="https://podminky.urs.cz/item/CS_URS_2024_02/762331941" TargetMode="External" /><Relationship Id="rId28" Type="http://schemas.openxmlformats.org/officeDocument/2006/relationships/hyperlink" Target="https://podminky.urs.cz/item/CS_URS_2024_02/762332921" TargetMode="External" /><Relationship Id="rId29" Type="http://schemas.openxmlformats.org/officeDocument/2006/relationships/hyperlink" Target="https://podminky.urs.cz/item/CS_URS_2024_02/762332933" TargetMode="External" /><Relationship Id="rId30" Type="http://schemas.openxmlformats.org/officeDocument/2006/relationships/hyperlink" Target="https://podminky.urs.cz/item/CS_URS_2024_02/762332934" TargetMode="External" /><Relationship Id="rId31" Type="http://schemas.openxmlformats.org/officeDocument/2006/relationships/hyperlink" Target="https://podminky.urs.cz/item/CS_URS_2024_02/762333913" TargetMode="External" /><Relationship Id="rId32" Type="http://schemas.openxmlformats.org/officeDocument/2006/relationships/hyperlink" Target="https://podminky.urs.cz/item/CS_URS_2024_02/762333914" TargetMode="External" /><Relationship Id="rId33" Type="http://schemas.openxmlformats.org/officeDocument/2006/relationships/hyperlink" Target="https://podminky.urs.cz/item/CS_URS_2024_02/762342311" TargetMode="External" /><Relationship Id="rId34" Type="http://schemas.openxmlformats.org/officeDocument/2006/relationships/hyperlink" Target="https://podminky.urs.cz/item/CS_URS_2024_02/762342812" TargetMode="External" /><Relationship Id="rId35" Type="http://schemas.openxmlformats.org/officeDocument/2006/relationships/hyperlink" Target="https://podminky.urs.cz/item/CS_URS_2024_02/762353510" TargetMode="External" /><Relationship Id="rId36" Type="http://schemas.openxmlformats.org/officeDocument/2006/relationships/hyperlink" Target="https://podminky.urs.cz/item/CS_URS_2024_02/762354815" TargetMode="External" /><Relationship Id="rId37" Type="http://schemas.openxmlformats.org/officeDocument/2006/relationships/hyperlink" Target="https://podminky.urs.cz/item/CS_URS_2024_02/762381012" TargetMode="External" /><Relationship Id="rId38" Type="http://schemas.openxmlformats.org/officeDocument/2006/relationships/hyperlink" Target="https://podminky.urs.cz/item/CS_URS_2024_02/762382012" TargetMode="External" /><Relationship Id="rId39" Type="http://schemas.openxmlformats.org/officeDocument/2006/relationships/hyperlink" Target="https://podminky.urs.cz/item/CS_URS_2024_02/762395000" TargetMode="External" /><Relationship Id="rId40" Type="http://schemas.openxmlformats.org/officeDocument/2006/relationships/hyperlink" Target="https://podminky.urs.cz/item/CS_URS_2024_02/762521922" TargetMode="External" /><Relationship Id="rId41" Type="http://schemas.openxmlformats.org/officeDocument/2006/relationships/hyperlink" Target="https://podminky.urs.cz/item/CS_URS_2024_02/762523914" TargetMode="External" /><Relationship Id="rId42" Type="http://schemas.openxmlformats.org/officeDocument/2006/relationships/hyperlink" Target="https://podminky.urs.cz/item/CS_URS_2024_02/998762112" TargetMode="External" /><Relationship Id="rId43" Type="http://schemas.openxmlformats.org/officeDocument/2006/relationships/hyperlink" Target="https://podminky.urs.cz/item/CS_URS_2024_02/764001891" TargetMode="External" /><Relationship Id="rId44" Type="http://schemas.openxmlformats.org/officeDocument/2006/relationships/hyperlink" Target="https://podminky.urs.cz/item/CS_URS_2024_02/764002801" TargetMode="External" /><Relationship Id="rId45" Type="http://schemas.openxmlformats.org/officeDocument/2006/relationships/hyperlink" Target="https://podminky.urs.cz/item/CS_URS_2024_02/764002871" TargetMode="External" /><Relationship Id="rId46" Type="http://schemas.openxmlformats.org/officeDocument/2006/relationships/hyperlink" Target="https://podminky.urs.cz/item/CS_URS_2024_02/764004801" TargetMode="External" /><Relationship Id="rId47" Type="http://schemas.openxmlformats.org/officeDocument/2006/relationships/hyperlink" Target="https://podminky.urs.cz/item/CS_URS_2024_02/764004861" TargetMode="External" /><Relationship Id="rId48" Type="http://schemas.openxmlformats.org/officeDocument/2006/relationships/hyperlink" Target="https://podminky.urs.cz/item/CS_URS_2024_02/764212606" TargetMode="External" /><Relationship Id="rId49" Type="http://schemas.openxmlformats.org/officeDocument/2006/relationships/hyperlink" Target="https://podminky.urs.cz/item/CS_URS_2024_02/764212634" TargetMode="External" /><Relationship Id="rId50" Type="http://schemas.openxmlformats.org/officeDocument/2006/relationships/hyperlink" Target="https://podminky.urs.cz/item/CS_URS_2024_02/764311614" TargetMode="External" /><Relationship Id="rId51" Type="http://schemas.openxmlformats.org/officeDocument/2006/relationships/hyperlink" Target="https://podminky.urs.cz/item/CS_URS_2024_02/764314612" TargetMode="External" /><Relationship Id="rId52" Type="http://schemas.openxmlformats.org/officeDocument/2006/relationships/hyperlink" Target="https://podminky.urs.cz/item/CS_URS_2024_02/764511405" TargetMode="External" /><Relationship Id="rId53" Type="http://schemas.openxmlformats.org/officeDocument/2006/relationships/hyperlink" Target="https://podminky.urs.cz/item/CS_URS_2024_02/764511445" TargetMode="External" /><Relationship Id="rId54" Type="http://schemas.openxmlformats.org/officeDocument/2006/relationships/hyperlink" Target="https://podminky.urs.cz/item/CS_URS_2024_02/764518423" TargetMode="External" /><Relationship Id="rId55" Type="http://schemas.openxmlformats.org/officeDocument/2006/relationships/hyperlink" Target="https://podminky.urs.cz/item/CS_URS_2024_02/998764122" TargetMode="External" /><Relationship Id="rId56" Type="http://schemas.openxmlformats.org/officeDocument/2006/relationships/hyperlink" Target="https://podminky.urs.cz/item/CS_URS_2024_02/765111431" TargetMode="External" /><Relationship Id="rId57" Type="http://schemas.openxmlformats.org/officeDocument/2006/relationships/hyperlink" Target="https://podminky.urs.cz/item/CS_URS_2024_02/765111825" TargetMode="External" /><Relationship Id="rId58" Type="http://schemas.openxmlformats.org/officeDocument/2006/relationships/hyperlink" Target="https://podminky.urs.cz/item/CS_URS_2024_02/765111831" TargetMode="External" /><Relationship Id="rId59" Type="http://schemas.openxmlformats.org/officeDocument/2006/relationships/hyperlink" Target="https://podminky.urs.cz/item/CS_URS_2024_02/765111865" TargetMode="External" /><Relationship Id="rId60" Type="http://schemas.openxmlformats.org/officeDocument/2006/relationships/hyperlink" Target="https://podminky.urs.cz/item/CS_URS_2024_02/765111881" TargetMode="External" /><Relationship Id="rId61" Type="http://schemas.openxmlformats.org/officeDocument/2006/relationships/hyperlink" Target="https://podminky.urs.cz/item/CS_URS_2024_02/765114061" TargetMode="External" /><Relationship Id="rId62" Type="http://schemas.openxmlformats.org/officeDocument/2006/relationships/hyperlink" Target="https://podminky.urs.cz/item/CS_URS_2024_02/765114351" TargetMode="External" /><Relationship Id="rId63" Type="http://schemas.openxmlformats.org/officeDocument/2006/relationships/hyperlink" Target="https://podminky.urs.cz/item/CS_URS_2024_02/765114585" TargetMode="External" /><Relationship Id="rId64" Type="http://schemas.openxmlformats.org/officeDocument/2006/relationships/hyperlink" Target="https://podminky.urs.cz/item/CS_URS_2024_02/765115302" TargetMode="External" /><Relationship Id="rId65" Type="http://schemas.openxmlformats.org/officeDocument/2006/relationships/hyperlink" Target="https://podminky.urs.cz/item/CS_URS_2024_02/765115352" TargetMode="External" /><Relationship Id="rId66" Type="http://schemas.openxmlformats.org/officeDocument/2006/relationships/hyperlink" Target="https://podminky.urs.cz/item/CS_URS_2024_02/765115401" TargetMode="External" /><Relationship Id="rId67" Type="http://schemas.openxmlformats.org/officeDocument/2006/relationships/hyperlink" Target="https://podminky.urs.cz/item/CS_URS_2024_02/765192001" TargetMode="External" /><Relationship Id="rId68" Type="http://schemas.openxmlformats.org/officeDocument/2006/relationships/hyperlink" Target="https://podminky.urs.cz/item/CS_URS_2024_02/998765112" TargetMode="External" /><Relationship Id="rId69" Type="http://schemas.openxmlformats.org/officeDocument/2006/relationships/hyperlink" Target="https://podminky.urs.cz/item/CS_URS_2024_02/766621601" TargetMode="External" /><Relationship Id="rId70" Type="http://schemas.openxmlformats.org/officeDocument/2006/relationships/hyperlink" Target="https://podminky.urs.cz/item/CS_URS_2024_02/998766312" TargetMode="External" /><Relationship Id="rId71" Type="http://schemas.openxmlformats.org/officeDocument/2006/relationships/hyperlink" Target="https://podminky.urs.cz/item/CS_URS_2024_02/783223121" TargetMode="External" /><Relationship Id="rId72" Type="http://schemas.openxmlformats.org/officeDocument/2006/relationships/hyperlink" Target="https://podminky.urs.cz/item/CS_URS_2024_02/HZS1292" TargetMode="External" /><Relationship Id="rId7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5811" TargetMode="External" /><Relationship Id="rId2" Type="http://schemas.openxmlformats.org/officeDocument/2006/relationships/hyperlink" Target="https://podminky.urs.cz/item/CS_URS_2024_02/622325459" TargetMode="External" /><Relationship Id="rId3" Type="http://schemas.openxmlformats.org/officeDocument/2006/relationships/hyperlink" Target="https://podminky.urs.cz/item/CS_URS_2024_02/941111132" TargetMode="External" /><Relationship Id="rId4" Type="http://schemas.openxmlformats.org/officeDocument/2006/relationships/hyperlink" Target="https://podminky.urs.cz/item/CS_URS_2024_02/941111232" TargetMode="External" /><Relationship Id="rId5" Type="http://schemas.openxmlformats.org/officeDocument/2006/relationships/hyperlink" Target="https://podminky.urs.cz/item/CS_URS_2024_02/941111832" TargetMode="External" /><Relationship Id="rId6" Type="http://schemas.openxmlformats.org/officeDocument/2006/relationships/hyperlink" Target="https://podminky.urs.cz/item/CS_URS_2024_02/941121311" TargetMode="External" /><Relationship Id="rId7" Type="http://schemas.openxmlformats.org/officeDocument/2006/relationships/hyperlink" Target="https://podminky.urs.cz/item/CS_URS_2024_02/949101112" TargetMode="External" /><Relationship Id="rId8" Type="http://schemas.openxmlformats.org/officeDocument/2006/relationships/hyperlink" Target="https://podminky.urs.cz/item/CS_URS_2024_02/952902601" TargetMode="External" /><Relationship Id="rId9" Type="http://schemas.openxmlformats.org/officeDocument/2006/relationships/hyperlink" Target="https://podminky.urs.cz/item/CS_URS_2024_02/952902611" TargetMode="External" /><Relationship Id="rId10" Type="http://schemas.openxmlformats.org/officeDocument/2006/relationships/hyperlink" Target="https://podminky.urs.cz/item/CS_URS_2024_02/952903001" TargetMode="External" /><Relationship Id="rId11" Type="http://schemas.openxmlformats.org/officeDocument/2006/relationships/hyperlink" Target="https://podminky.urs.cz/item/CS_URS_2024_02/968062244" TargetMode="External" /><Relationship Id="rId12" Type="http://schemas.openxmlformats.org/officeDocument/2006/relationships/hyperlink" Target="https://podminky.urs.cz/item/CS_URS_2024_02/978019391" TargetMode="External" /><Relationship Id="rId13" Type="http://schemas.openxmlformats.org/officeDocument/2006/relationships/hyperlink" Target="https://podminky.urs.cz/item/CS_URS_2024_02/985221021" TargetMode="External" /><Relationship Id="rId14" Type="http://schemas.openxmlformats.org/officeDocument/2006/relationships/hyperlink" Target="https://podminky.urs.cz/item/CS_URS_2024_02/993111111" TargetMode="External" /><Relationship Id="rId15" Type="http://schemas.openxmlformats.org/officeDocument/2006/relationships/hyperlink" Target="https://podminky.urs.cz/item/CS_URS_2024_02/993111119" TargetMode="External" /><Relationship Id="rId16" Type="http://schemas.openxmlformats.org/officeDocument/2006/relationships/hyperlink" Target="https://podminky.urs.cz/item/CS_URS_2024_02/997013211" TargetMode="External" /><Relationship Id="rId17" Type="http://schemas.openxmlformats.org/officeDocument/2006/relationships/hyperlink" Target="https://podminky.urs.cz/item/CS_URS_2024_02/997013219" TargetMode="External" /><Relationship Id="rId18" Type="http://schemas.openxmlformats.org/officeDocument/2006/relationships/hyperlink" Target="https://podminky.urs.cz/item/CS_URS_2024_02/997013312" TargetMode="External" /><Relationship Id="rId19" Type="http://schemas.openxmlformats.org/officeDocument/2006/relationships/hyperlink" Target="https://podminky.urs.cz/item/CS_URS_2024_02/997013322" TargetMode="External" /><Relationship Id="rId20" Type="http://schemas.openxmlformats.org/officeDocument/2006/relationships/hyperlink" Target="https://podminky.urs.cz/item/CS_URS_2024_02/997013501" TargetMode="External" /><Relationship Id="rId21" Type="http://schemas.openxmlformats.org/officeDocument/2006/relationships/hyperlink" Target="https://podminky.urs.cz/item/CS_URS_2024_02/997013509" TargetMode="External" /><Relationship Id="rId22" Type="http://schemas.openxmlformats.org/officeDocument/2006/relationships/hyperlink" Target="https://podminky.urs.cz/item/CS_URS_2024_02/998011009" TargetMode="External" /><Relationship Id="rId23" Type="http://schemas.openxmlformats.org/officeDocument/2006/relationships/hyperlink" Target="https://podminky.urs.cz/item/CS_URS_2024_02/762083121" TargetMode="External" /><Relationship Id="rId24" Type="http://schemas.openxmlformats.org/officeDocument/2006/relationships/hyperlink" Target="https://podminky.urs.cz/item/CS_URS_2024_02/762311001" TargetMode="External" /><Relationship Id="rId25" Type="http://schemas.openxmlformats.org/officeDocument/2006/relationships/hyperlink" Target="https://podminky.urs.cz/item/CS_URS_2024_02/762311003" TargetMode="External" /><Relationship Id="rId26" Type="http://schemas.openxmlformats.org/officeDocument/2006/relationships/hyperlink" Target="https://podminky.urs.cz/item/CS_URS_2024_02/762311005" TargetMode="External" /><Relationship Id="rId27" Type="http://schemas.openxmlformats.org/officeDocument/2006/relationships/hyperlink" Target="https://podminky.urs.cz/item/CS_URS_2024_02/762331911" TargetMode="External" /><Relationship Id="rId28" Type="http://schemas.openxmlformats.org/officeDocument/2006/relationships/hyperlink" Target="https://podminky.urs.cz/item/CS_URS_2024_02/762331931" TargetMode="External" /><Relationship Id="rId29" Type="http://schemas.openxmlformats.org/officeDocument/2006/relationships/hyperlink" Target="https://podminky.urs.cz/item/CS_URS_2024_02/762331951" TargetMode="External" /><Relationship Id="rId30" Type="http://schemas.openxmlformats.org/officeDocument/2006/relationships/hyperlink" Target="https://podminky.urs.cz/item/CS_URS_2024_02/762332931" TargetMode="External" /><Relationship Id="rId31" Type="http://schemas.openxmlformats.org/officeDocument/2006/relationships/hyperlink" Target="https://podminky.urs.cz/item/CS_URS_2024_02/762332933" TargetMode="External" /><Relationship Id="rId32" Type="http://schemas.openxmlformats.org/officeDocument/2006/relationships/hyperlink" Target="https://podminky.urs.cz/item/CS_URS_2024_02/762332935" TargetMode="External" /><Relationship Id="rId33" Type="http://schemas.openxmlformats.org/officeDocument/2006/relationships/hyperlink" Target="https://podminky.urs.cz/item/CS_URS_2024_02/762333911" TargetMode="External" /><Relationship Id="rId34" Type="http://schemas.openxmlformats.org/officeDocument/2006/relationships/hyperlink" Target="https://podminky.urs.cz/item/CS_URS_2024_02/762333913" TargetMode="External" /><Relationship Id="rId35" Type="http://schemas.openxmlformats.org/officeDocument/2006/relationships/hyperlink" Target="https://podminky.urs.cz/item/CS_URS_2024_02/762333915" TargetMode="External" /><Relationship Id="rId36" Type="http://schemas.openxmlformats.org/officeDocument/2006/relationships/hyperlink" Target="https://podminky.urs.cz/item/CS_URS_2024_02/762342311" TargetMode="External" /><Relationship Id="rId37" Type="http://schemas.openxmlformats.org/officeDocument/2006/relationships/hyperlink" Target="https://podminky.urs.cz/item/CS_URS_2024_02/762342812" TargetMode="External" /><Relationship Id="rId38" Type="http://schemas.openxmlformats.org/officeDocument/2006/relationships/hyperlink" Target="https://podminky.urs.cz/item/CS_URS_2024_02/762353510" TargetMode="External" /><Relationship Id="rId39" Type="http://schemas.openxmlformats.org/officeDocument/2006/relationships/hyperlink" Target="https://podminky.urs.cz/item/CS_URS_2024_02/762354815" TargetMode="External" /><Relationship Id="rId40" Type="http://schemas.openxmlformats.org/officeDocument/2006/relationships/hyperlink" Target="https://podminky.urs.cz/item/CS_URS_2024_02/762381012" TargetMode="External" /><Relationship Id="rId41" Type="http://schemas.openxmlformats.org/officeDocument/2006/relationships/hyperlink" Target="https://podminky.urs.cz/item/CS_URS_2024_02/762382012" TargetMode="External" /><Relationship Id="rId42" Type="http://schemas.openxmlformats.org/officeDocument/2006/relationships/hyperlink" Target="https://podminky.urs.cz/item/CS_URS_2024_02/762395000" TargetMode="External" /><Relationship Id="rId43" Type="http://schemas.openxmlformats.org/officeDocument/2006/relationships/hyperlink" Target="https://podminky.urs.cz/item/CS_URS_2024_02/762521922" TargetMode="External" /><Relationship Id="rId44" Type="http://schemas.openxmlformats.org/officeDocument/2006/relationships/hyperlink" Target="https://podminky.urs.cz/item/CS_URS_2024_02/762523914" TargetMode="External" /><Relationship Id="rId45" Type="http://schemas.openxmlformats.org/officeDocument/2006/relationships/hyperlink" Target="https://podminky.urs.cz/item/CS_URS_2024_02/998762112" TargetMode="External" /><Relationship Id="rId46" Type="http://schemas.openxmlformats.org/officeDocument/2006/relationships/hyperlink" Target="https://podminky.urs.cz/item/CS_URS_2024_02/764004801" TargetMode="External" /><Relationship Id="rId47" Type="http://schemas.openxmlformats.org/officeDocument/2006/relationships/hyperlink" Target="https://podminky.urs.cz/item/CS_URS_2024_02/764004861" TargetMode="External" /><Relationship Id="rId48" Type="http://schemas.openxmlformats.org/officeDocument/2006/relationships/hyperlink" Target="https://podminky.urs.cz/item/CS_URS_2024_02/764314612" TargetMode="External" /><Relationship Id="rId49" Type="http://schemas.openxmlformats.org/officeDocument/2006/relationships/hyperlink" Target="https://podminky.urs.cz/item/CS_URS_2024_02/764511405" TargetMode="External" /><Relationship Id="rId50" Type="http://schemas.openxmlformats.org/officeDocument/2006/relationships/hyperlink" Target="https://podminky.urs.cz/item/CS_URS_2024_02/764511445" TargetMode="External" /><Relationship Id="rId51" Type="http://schemas.openxmlformats.org/officeDocument/2006/relationships/hyperlink" Target="https://podminky.urs.cz/item/CS_URS_2024_02/764518423" TargetMode="External" /><Relationship Id="rId52" Type="http://schemas.openxmlformats.org/officeDocument/2006/relationships/hyperlink" Target="https://podminky.urs.cz/item/CS_URS_2024_02/998764122" TargetMode="External" /><Relationship Id="rId53" Type="http://schemas.openxmlformats.org/officeDocument/2006/relationships/hyperlink" Target="https://podminky.urs.cz/item/CS_URS_2024_02/765111431" TargetMode="External" /><Relationship Id="rId54" Type="http://schemas.openxmlformats.org/officeDocument/2006/relationships/hyperlink" Target="https://podminky.urs.cz/item/CS_URS_2024_02/765111825" TargetMode="External" /><Relationship Id="rId55" Type="http://schemas.openxmlformats.org/officeDocument/2006/relationships/hyperlink" Target="https://podminky.urs.cz/item/CS_URS_2024_02/765111831" TargetMode="External" /><Relationship Id="rId56" Type="http://schemas.openxmlformats.org/officeDocument/2006/relationships/hyperlink" Target="https://podminky.urs.cz/item/CS_URS_2024_02/765111865" TargetMode="External" /><Relationship Id="rId57" Type="http://schemas.openxmlformats.org/officeDocument/2006/relationships/hyperlink" Target="https://podminky.urs.cz/item/CS_URS_2024_02/765111881" TargetMode="External" /><Relationship Id="rId58" Type="http://schemas.openxmlformats.org/officeDocument/2006/relationships/hyperlink" Target="https://podminky.urs.cz/item/CS_URS_2024_02/765114061" TargetMode="External" /><Relationship Id="rId59" Type="http://schemas.openxmlformats.org/officeDocument/2006/relationships/hyperlink" Target="https://podminky.urs.cz/item/CS_URS_2024_02/765114351" TargetMode="External" /><Relationship Id="rId60" Type="http://schemas.openxmlformats.org/officeDocument/2006/relationships/hyperlink" Target="https://podminky.urs.cz/item/CS_URS_2024_02/765114585" TargetMode="External" /><Relationship Id="rId61" Type="http://schemas.openxmlformats.org/officeDocument/2006/relationships/hyperlink" Target="https://podminky.urs.cz/item/CS_URS_2024_02/765115302" TargetMode="External" /><Relationship Id="rId62" Type="http://schemas.openxmlformats.org/officeDocument/2006/relationships/hyperlink" Target="https://podminky.urs.cz/item/CS_URS_2024_02/765115352" TargetMode="External" /><Relationship Id="rId63" Type="http://schemas.openxmlformats.org/officeDocument/2006/relationships/hyperlink" Target="https://podminky.urs.cz/item/CS_URS_2024_02/765115401" TargetMode="External" /><Relationship Id="rId64" Type="http://schemas.openxmlformats.org/officeDocument/2006/relationships/hyperlink" Target="https://podminky.urs.cz/item/CS_URS_2024_02/765192001" TargetMode="External" /><Relationship Id="rId65" Type="http://schemas.openxmlformats.org/officeDocument/2006/relationships/hyperlink" Target="https://podminky.urs.cz/item/CS_URS_2024_02/998765112" TargetMode="External" /><Relationship Id="rId66" Type="http://schemas.openxmlformats.org/officeDocument/2006/relationships/hyperlink" Target="https://podminky.urs.cz/item/CS_URS_2024_02/766621601" TargetMode="External" /><Relationship Id="rId67" Type="http://schemas.openxmlformats.org/officeDocument/2006/relationships/hyperlink" Target="https://podminky.urs.cz/item/CS_URS_2024_02/998766312" TargetMode="External" /><Relationship Id="rId68" Type="http://schemas.openxmlformats.org/officeDocument/2006/relationships/hyperlink" Target="https://podminky.urs.cz/item/CS_URS_2024_02/783223121" TargetMode="External" /><Relationship Id="rId69" Type="http://schemas.openxmlformats.org/officeDocument/2006/relationships/hyperlink" Target="https://podminky.urs.cz/item/CS_URS_2024_02/HZS1292" TargetMode="External" /><Relationship Id="rId7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5811" TargetMode="External" /><Relationship Id="rId2" Type="http://schemas.openxmlformats.org/officeDocument/2006/relationships/hyperlink" Target="https://podminky.urs.cz/item/CS_URS_2024_02/413231231" TargetMode="External" /><Relationship Id="rId3" Type="http://schemas.openxmlformats.org/officeDocument/2006/relationships/hyperlink" Target="https://podminky.urs.cz/item/CS_URS_2024_02/622325459" TargetMode="External" /><Relationship Id="rId4" Type="http://schemas.openxmlformats.org/officeDocument/2006/relationships/hyperlink" Target="https://podminky.urs.cz/item/CS_URS_2024_02/941111132" TargetMode="External" /><Relationship Id="rId5" Type="http://schemas.openxmlformats.org/officeDocument/2006/relationships/hyperlink" Target="https://podminky.urs.cz/item/CS_URS_2024_02/941111232" TargetMode="External" /><Relationship Id="rId6" Type="http://schemas.openxmlformats.org/officeDocument/2006/relationships/hyperlink" Target="https://podminky.urs.cz/item/CS_URS_2024_02/941111832" TargetMode="External" /><Relationship Id="rId7" Type="http://schemas.openxmlformats.org/officeDocument/2006/relationships/hyperlink" Target="https://podminky.urs.cz/item/CS_URS_2024_02/941121311" TargetMode="External" /><Relationship Id="rId8" Type="http://schemas.openxmlformats.org/officeDocument/2006/relationships/hyperlink" Target="https://podminky.urs.cz/item/CS_URS_2024_02/949101112" TargetMode="External" /><Relationship Id="rId9" Type="http://schemas.openxmlformats.org/officeDocument/2006/relationships/hyperlink" Target="https://podminky.urs.cz/item/CS_URS_2024_02/952902601" TargetMode="External" /><Relationship Id="rId10" Type="http://schemas.openxmlformats.org/officeDocument/2006/relationships/hyperlink" Target="https://podminky.urs.cz/item/CS_URS_2024_02/952902611" TargetMode="External" /><Relationship Id="rId11" Type="http://schemas.openxmlformats.org/officeDocument/2006/relationships/hyperlink" Target="https://podminky.urs.cz/item/CS_URS_2024_02/952903001" TargetMode="External" /><Relationship Id="rId12" Type="http://schemas.openxmlformats.org/officeDocument/2006/relationships/hyperlink" Target="https://podminky.urs.cz/item/CS_URS_2024_02/964061331" TargetMode="External" /><Relationship Id="rId13" Type="http://schemas.openxmlformats.org/officeDocument/2006/relationships/hyperlink" Target="https://podminky.urs.cz/item/CS_URS_2024_02/978019391" TargetMode="External" /><Relationship Id="rId14" Type="http://schemas.openxmlformats.org/officeDocument/2006/relationships/hyperlink" Target="https://podminky.urs.cz/item/CS_URS_2024_02/985221021" TargetMode="External" /><Relationship Id="rId15" Type="http://schemas.openxmlformats.org/officeDocument/2006/relationships/hyperlink" Target="https://podminky.urs.cz/item/CS_URS_2024_02/993111111" TargetMode="External" /><Relationship Id="rId16" Type="http://schemas.openxmlformats.org/officeDocument/2006/relationships/hyperlink" Target="https://podminky.urs.cz/item/CS_URS_2024_02/993111119" TargetMode="External" /><Relationship Id="rId17" Type="http://schemas.openxmlformats.org/officeDocument/2006/relationships/hyperlink" Target="https://podminky.urs.cz/item/CS_URS_2024_02/997013211" TargetMode="External" /><Relationship Id="rId18" Type="http://schemas.openxmlformats.org/officeDocument/2006/relationships/hyperlink" Target="https://podminky.urs.cz/item/CS_URS_2024_02/997013219" TargetMode="External" /><Relationship Id="rId19" Type="http://schemas.openxmlformats.org/officeDocument/2006/relationships/hyperlink" Target="https://podminky.urs.cz/item/CS_URS_2024_02/997013312" TargetMode="External" /><Relationship Id="rId20" Type="http://schemas.openxmlformats.org/officeDocument/2006/relationships/hyperlink" Target="https://podminky.urs.cz/item/CS_URS_2024_02/997013322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8011009" TargetMode="External" /><Relationship Id="rId24" Type="http://schemas.openxmlformats.org/officeDocument/2006/relationships/hyperlink" Target="https://podminky.urs.cz/item/CS_URS_2024_02/762083121" TargetMode="External" /><Relationship Id="rId25" Type="http://schemas.openxmlformats.org/officeDocument/2006/relationships/hyperlink" Target="https://podminky.urs.cz/item/CS_URS_2024_02/762311003" TargetMode="External" /><Relationship Id="rId26" Type="http://schemas.openxmlformats.org/officeDocument/2006/relationships/hyperlink" Target="https://podminky.urs.cz/item/CS_URS_2024_02/762311005" TargetMode="External" /><Relationship Id="rId27" Type="http://schemas.openxmlformats.org/officeDocument/2006/relationships/hyperlink" Target="https://podminky.urs.cz/item/CS_URS_2024_02/762331931" TargetMode="External" /><Relationship Id="rId28" Type="http://schemas.openxmlformats.org/officeDocument/2006/relationships/hyperlink" Target="https://podminky.urs.cz/item/CS_URS_2024_02/762331941" TargetMode="External" /><Relationship Id="rId29" Type="http://schemas.openxmlformats.org/officeDocument/2006/relationships/hyperlink" Target="https://podminky.urs.cz/item/CS_URS_2024_02/762331951" TargetMode="External" /><Relationship Id="rId30" Type="http://schemas.openxmlformats.org/officeDocument/2006/relationships/hyperlink" Target="https://podminky.urs.cz/item/CS_URS_2024_02/762332921" TargetMode="External" /><Relationship Id="rId31" Type="http://schemas.openxmlformats.org/officeDocument/2006/relationships/hyperlink" Target="https://podminky.urs.cz/item/CS_URS_2024_02/762332933" TargetMode="External" /><Relationship Id="rId32" Type="http://schemas.openxmlformats.org/officeDocument/2006/relationships/hyperlink" Target="https://podminky.urs.cz/item/CS_URS_2024_02/762332934" TargetMode="External" /><Relationship Id="rId33" Type="http://schemas.openxmlformats.org/officeDocument/2006/relationships/hyperlink" Target="https://podminky.urs.cz/item/CS_URS_2024_02/762332935" TargetMode="External" /><Relationship Id="rId34" Type="http://schemas.openxmlformats.org/officeDocument/2006/relationships/hyperlink" Target="https://podminky.urs.cz/item/CS_URS_2024_02/762333913" TargetMode="External" /><Relationship Id="rId35" Type="http://schemas.openxmlformats.org/officeDocument/2006/relationships/hyperlink" Target="https://podminky.urs.cz/item/CS_URS_2024_02/762333914" TargetMode="External" /><Relationship Id="rId36" Type="http://schemas.openxmlformats.org/officeDocument/2006/relationships/hyperlink" Target="https://podminky.urs.cz/item/CS_URS_2024_02/762333915" TargetMode="External" /><Relationship Id="rId37" Type="http://schemas.openxmlformats.org/officeDocument/2006/relationships/hyperlink" Target="https://podminky.urs.cz/item/CS_URS_2024_02/762342311" TargetMode="External" /><Relationship Id="rId38" Type="http://schemas.openxmlformats.org/officeDocument/2006/relationships/hyperlink" Target="https://podminky.urs.cz/item/CS_URS_2024_02/762342812" TargetMode="External" /><Relationship Id="rId39" Type="http://schemas.openxmlformats.org/officeDocument/2006/relationships/hyperlink" Target="https://podminky.urs.cz/item/CS_URS_2024_02/762381012" TargetMode="External" /><Relationship Id="rId40" Type="http://schemas.openxmlformats.org/officeDocument/2006/relationships/hyperlink" Target="https://podminky.urs.cz/item/CS_URS_2024_02/762382012" TargetMode="External" /><Relationship Id="rId41" Type="http://schemas.openxmlformats.org/officeDocument/2006/relationships/hyperlink" Target="https://podminky.urs.cz/item/CS_URS_2024_02/762395000" TargetMode="External" /><Relationship Id="rId42" Type="http://schemas.openxmlformats.org/officeDocument/2006/relationships/hyperlink" Target="https://podminky.urs.cz/item/CS_URS_2024_02/762521922" TargetMode="External" /><Relationship Id="rId43" Type="http://schemas.openxmlformats.org/officeDocument/2006/relationships/hyperlink" Target="https://podminky.urs.cz/item/CS_URS_2024_02/762523914" TargetMode="External" /><Relationship Id="rId44" Type="http://schemas.openxmlformats.org/officeDocument/2006/relationships/hyperlink" Target="https://podminky.urs.cz/item/CS_URS_2024_02/998762112" TargetMode="External" /><Relationship Id="rId45" Type="http://schemas.openxmlformats.org/officeDocument/2006/relationships/hyperlink" Target="https://podminky.urs.cz/item/CS_URS_2024_02/764004801" TargetMode="External" /><Relationship Id="rId46" Type="http://schemas.openxmlformats.org/officeDocument/2006/relationships/hyperlink" Target="https://podminky.urs.cz/item/CS_URS_2024_02/764004861" TargetMode="External" /><Relationship Id="rId47" Type="http://schemas.openxmlformats.org/officeDocument/2006/relationships/hyperlink" Target="https://podminky.urs.cz/item/CS_URS_2024_02/764314612" TargetMode="External" /><Relationship Id="rId48" Type="http://schemas.openxmlformats.org/officeDocument/2006/relationships/hyperlink" Target="https://podminky.urs.cz/item/CS_URS_2024_02/764511405" TargetMode="External" /><Relationship Id="rId49" Type="http://schemas.openxmlformats.org/officeDocument/2006/relationships/hyperlink" Target="https://podminky.urs.cz/item/CS_URS_2024_02/764511445" TargetMode="External" /><Relationship Id="rId50" Type="http://schemas.openxmlformats.org/officeDocument/2006/relationships/hyperlink" Target="https://podminky.urs.cz/item/CS_URS_2024_02/764518423" TargetMode="External" /><Relationship Id="rId51" Type="http://schemas.openxmlformats.org/officeDocument/2006/relationships/hyperlink" Target="https://podminky.urs.cz/item/CS_URS_2024_02/998764122" TargetMode="External" /><Relationship Id="rId52" Type="http://schemas.openxmlformats.org/officeDocument/2006/relationships/hyperlink" Target="https://podminky.urs.cz/item/CS_URS_2024_02/765111825" TargetMode="External" /><Relationship Id="rId53" Type="http://schemas.openxmlformats.org/officeDocument/2006/relationships/hyperlink" Target="https://podminky.urs.cz/item/CS_URS_2024_02/765111831" TargetMode="External" /><Relationship Id="rId54" Type="http://schemas.openxmlformats.org/officeDocument/2006/relationships/hyperlink" Target="https://podminky.urs.cz/item/CS_URS_2024_02/765111865" TargetMode="External" /><Relationship Id="rId55" Type="http://schemas.openxmlformats.org/officeDocument/2006/relationships/hyperlink" Target="https://podminky.urs.cz/item/CS_URS_2024_02/765111881" TargetMode="External" /><Relationship Id="rId56" Type="http://schemas.openxmlformats.org/officeDocument/2006/relationships/hyperlink" Target="https://podminky.urs.cz/item/CS_URS_2024_02/765114061" TargetMode="External" /><Relationship Id="rId57" Type="http://schemas.openxmlformats.org/officeDocument/2006/relationships/hyperlink" Target="https://podminky.urs.cz/item/CS_URS_2024_02/765114351" TargetMode="External" /><Relationship Id="rId58" Type="http://schemas.openxmlformats.org/officeDocument/2006/relationships/hyperlink" Target="https://podminky.urs.cz/item/CS_URS_2024_02/765114585" TargetMode="External" /><Relationship Id="rId59" Type="http://schemas.openxmlformats.org/officeDocument/2006/relationships/hyperlink" Target="https://podminky.urs.cz/item/CS_URS_2024_02/765115302" TargetMode="External" /><Relationship Id="rId60" Type="http://schemas.openxmlformats.org/officeDocument/2006/relationships/hyperlink" Target="https://podminky.urs.cz/item/CS_URS_2024_02/765115352" TargetMode="External" /><Relationship Id="rId61" Type="http://schemas.openxmlformats.org/officeDocument/2006/relationships/hyperlink" Target="https://podminky.urs.cz/item/CS_URS_2024_02/765115401" TargetMode="External" /><Relationship Id="rId62" Type="http://schemas.openxmlformats.org/officeDocument/2006/relationships/hyperlink" Target="https://podminky.urs.cz/item/CS_URS_2024_02/765192001" TargetMode="External" /><Relationship Id="rId63" Type="http://schemas.openxmlformats.org/officeDocument/2006/relationships/hyperlink" Target="https://podminky.urs.cz/item/CS_URS_2024_02/998765112" TargetMode="External" /><Relationship Id="rId64" Type="http://schemas.openxmlformats.org/officeDocument/2006/relationships/hyperlink" Target="https://podminky.urs.cz/item/CS_URS_2024_02/783223121" TargetMode="External" /><Relationship Id="rId65" Type="http://schemas.openxmlformats.org/officeDocument/2006/relationships/hyperlink" Target="https://podminky.urs.cz/item/CS_URS_2024_02/HZS129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70001000" TargetMode="External" /><Relationship Id="rId2" Type="http://schemas.openxmlformats.org/officeDocument/2006/relationships/hyperlink" Target="https://podminky.urs.cz/item/CS_URS_2024_01/094104000" TargetMode="External" /><Relationship Id="rId3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24P-FAP01D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Bílina - oprava střech objektů bývalého pivovaru - rev 07.05.25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ROUND(SUM(AG96:AG103),2)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ROUND(SUM(AS96:AS103),2)</f>
        <v>0</v>
      </c>
      <c r="AT95" s="128">
        <f>ROUND(SUM(AV95:AW95),2)</f>
        <v>0</v>
      </c>
      <c r="AU95" s="129">
        <f>ROUND(SUM(AU96:AU103),5)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ROUND(SUM(AZ96:AZ103),2)</f>
        <v>0</v>
      </c>
      <c r="BA95" s="128">
        <f>ROUND(SUM(BA96:BA103),2)</f>
        <v>0</v>
      </c>
      <c r="BB95" s="128">
        <f>ROUND(SUM(BB96:BB103),2)</f>
        <v>0</v>
      </c>
      <c r="BC95" s="128">
        <f>ROUND(SUM(BC96:BC103),2)</f>
        <v>0</v>
      </c>
      <c r="BD95" s="130">
        <f>ROUND(SUM(BD96:BD103),2)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16.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'001 - Objekt B'!J32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'001 - Objekt B'!P133</f>
        <v>0</v>
      </c>
      <c r="AV96" s="138">
        <f>'001 - Objekt B'!J35</f>
        <v>0</v>
      </c>
      <c r="AW96" s="138">
        <f>'001 - Objekt B'!J36</f>
        <v>0</v>
      </c>
      <c r="AX96" s="138">
        <f>'001 - Objekt B'!J37</f>
        <v>0</v>
      </c>
      <c r="AY96" s="138">
        <f>'001 - Objekt B'!J38</f>
        <v>0</v>
      </c>
      <c r="AZ96" s="138">
        <f>'001 - Objekt B'!F35</f>
        <v>0</v>
      </c>
      <c r="BA96" s="138">
        <f>'001 - Objekt B'!F36</f>
        <v>0</v>
      </c>
      <c r="BB96" s="138">
        <f>'001 - Objekt B'!F37</f>
        <v>0</v>
      </c>
      <c r="BC96" s="138">
        <f>'001 - Objekt B'!F38</f>
        <v>0</v>
      </c>
      <c r="BD96" s="140">
        <f>'001 - Objekt B'!F39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16.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'002 - Objekt C'!J32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'002 - Objekt C'!P133</f>
        <v>0</v>
      </c>
      <c r="AV97" s="138">
        <f>'002 - Objekt C'!J35</f>
        <v>0</v>
      </c>
      <c r="AW97" s="138">
        <f>'002 - Objekt C'!J36</f>
        <v>0</v>
      </c>
      <c r="AX97" s="138">
        <f>'002 - Objekt C'!J37</f>
        <v>0</v>
      </c>
      <c r="AY97" s="138">
        <f>'002 - Objekt C'!J38</f>
        <v>0</v>
      </c>
      <c r="AZ97" s="138">
        <f>'002 - Objekt C'!F35</f>
        <v>0</v>
      </c>
      <c r="BA97" s="138">
        <f>'002 - Objekt C'!F36</f>
        <v>0</v>
      </c>
      <c r="BB97" s="138">
        <f>'002 - Objekt C'!F37</f>
        <v>0</v>
      </c>
      <c r="BC97" s="138">
        <f>'002 - Objekt C'!F38</f>
        <v>0</v>
      </c>
      <c r="BD97" s="140">
        <f>'002 - Objekt C'!F39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4" customFormat="1" ht="16.5" customHeight="1">
      <c r="A98" s="132" t="s">
        <v>83</v>
      </c>
      <c r="B98" s="70"/>
      <c r="C98" s="133"/>
      <c r="D98" s="133"/>
      <c r="E98" s="134" t="s">
        <v>91</v>
      </c>
      <c r="F98" s="134"/>
      <c r="G98" s="134"/>
      <c r="H98" s="134"/>
      <c r="I98" s="134"/>
      <c r="J98" s="133"/>
      <c r="K98" s="134" t="s">
        <v>92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'003 - Objekt D'!J32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86</v>
      </c>
      <c r="AR98" s="72"/>
      <c r="AS98" s="137">
        <v>0</v>
      </c>
      <c r="AT98" s="138">
        <f>ROUND(SUM(AV98:AW98),2)</f>
        <v>0</v>
      </c>
      <c r="AU98" s="139">
        <f>'003 - Objekt D'!P132</f>
        <v>0</v>
      </c>
      <c r="AV98" s="138">
        <f>'003 - Objekt D'!J35</f>
        <v>0</v>
      </c>
      <c r="AW98" s="138">
        <f>'003 - Objekt D'!J36</f>
        <v>0</v>
      </c>
      <c r="AX98" s="138">
        <f>'003 - Objekt D'!J37</f>
        <v>0</v>
      </c>
      <c r="AY98" s="138">
        <f>'003 - Objekt D'!J38</f>
        <v>0</v>
      </c>
      <c r="AZ98" s="138">
        <f>'003 - Objekt D'!F35</f>
        <v>0</v>
      </c>
      <c r="BA98" s="138">
        <f>'003 - Objekt D'!F36</f>
        <v>0</v>
      </c>
      <c r="BB98" s="138">
        <f>'003 - Objekt D'!F37</f>
        <v>0</v>
      </c>
      <c r="BC98" s="138">
        <f>'003 - Objekt D'!F38</f>
        <v>0</v>
      </c>
      <c r="BD98" s="140">
        <f>'003 - Objekt D'!F39</f>
        <v>0</v>
      </c>
      <c r="BE98" s="4"/>
      <c r="BT98" s="141" t="s">
        <v>82</v>
      </c>
      <c r="BV98" s="141" t="s">
        <v>75</v>
      </c>
      <c r="BW98" s="141" t="s">
        <v>93</v>
      </c>
      <c r="BX98" s="141" t="s">
        <v>81</v>
      </c>
      <c r="CL98" s="141" t="s">
        <v>1</v>
      </c>
    </row>
    <row r="99" s="4" customFormat="1" ht="16.5" customHeight="1">
      <c r="A99" s="132" t="s">
        <v>83</v>
      </c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'004 - Objekt E'!J32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86</v>
      </c>
      <c r="AR99" s="72"/>
      <c r="AS99" s="137">
        <v>0</v>
      </c>
      <c r="AT99" s="138">
        <f>ROUND(SUM(AV99:AW99),2)</f>
        <v>0</v>
      </c>
      <c r="AU99" s="139">
        <f>'004 - Objekt E'!P133</f>
        <v>0</v>
      </c>
      <c r="AV99" s="138">
        <f>'004 - Objekt E'!J35</f>
        <v>0</v>
      </c>
      <c r="AW99" s="138">
        <f>'004 - Objekt E'!J36</f>
        <v>0</v>
      </c>
      <c r="AX99" s="138">
        <f>'004 - Objekt E'!J37</f>
        <v>0</v>
      </c>
      <c r="AY99" s="138">
        <f>'004 - Objekt E'!J38</f>
        <v>0</v>
      </c>
      <c r="AZ99" s="138">
        <f>'004 - Objekt E'!F35</f>
        <v>0</v>
      </c>
      <c r="BA99" s="138">
        <f>'004 - Objekt E'!F36</f>
        <v>0</v>
      </c>
      <c r="BB99" s="138">
        <f>'004 - Objekt E'!F37</f>
        <v>0</v>
      </c>
      <c r="BC99" s="138">
        <f>'004 - Objekt E'!F38</f>
        <v>0</v>
      </c>
      <c r="BD99" s="140">
        <f>'004 - Objekt E'!F39</f>
        <v>0</v>
      </c>
      <c r="BE99" s="4"/>
      <c r="BT99" s="141" t="s">
        <v>82</v>
      </c>
      <c r="BV99" s="141" t="s">
        <v>75</v>
      </c>
      <c r="BW99" s="141" t="s">
        <v>96</v>
      </c>
      <c r="BX99" s="141" t="s">
        <v>81</v>
      </c>
      <c r="CL99" s="141" t="s">
        <v>1</v>
      </c>
    </row>
    <row r="100" s="4" customFormat="1" ht="16.5" customHeight="1">
      <c r="A100" s="132" t="s">
        <v>83</v>
      </c>
      <c r="B100" s="70"/>
      <c r="C100" s="133"/>
      <c r="D100" s="133"/>
      <c r="E100" s="134" t="s">
        <v>97</v>
      </c>
      <c r="F100" s="134"/>
      <c r="G100" s="134"/>
      <c r="H100" s="134"/>
      <c r="I100" s="134"/>
      <c r="J100" s="133"/>
      <c r="K100" s="134" t="s">
        <v>98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'005 - Objekt F'!J32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86</v>
      </c>
      <c r="AR100" s="72"/>
      <c r="AS100" s="137">
        <v>0</v>
      </c>
      <c r="AT100" s="138">
        <f>ROUND(SUM(AV100:AW100),2)</f>
        <v>0</v>
      </c>
      <c r="AU100" s="139">
        <f>'005 - Objekt F'!P133</f>
        <v>0</v>
      </c>
      <c r="AV100" s="138">
        <f>'005 - Objekt F'!J35</f>
        <v>0</v>
      </c>
      <c r="AW100" s="138">
        <f>'005 - Objekt F'!J36</f>
        <v>0</v>
      </c>
      <c r="AX100" s="138">
        <f>'005 - Objekt F'!J37</f>
        <v>0</v>
      </c>
      <c r="AY100" s="138">
        <f>'005 - Objekt F'!J38</f>
        <v>0</v>
      </c>
      <c r="AZ100" s="138">
        <f>'005 - Objekt F'!F35</f>
        <v>0</v>
      </c>
      <c r="BA100" s="138">
        <f>'005 - Objekt F'!F36</f>
        <v>0</v>
      </c>
      <c r="BB100" s="138">
        <f>'005 - Objekt F'!F37</f>
        <v>0</v>
      </c>
      <c r="BC100" s="138">
        <f>'005 - Objekt F'!F38</f>
        <v>0</v>
      </c>
      <c r="BD100" s="140">
        <f>'005 - Objekt F'!F39</f>
        <v>0</v>
      </c>
      <c r="BE100" s="4"/>
      <c r="BT100" s="141" t="s">
        <v>82</v>
      </c>
      <c r="BV100" s="141" t="s">
        <v>75</v>
      </c>
      <c r="BW100" s="141" t="s">
        <v>99</v>
      </c>
      <c r="BX100" s="141" t="s">
        <v>81</v>
      </c>
      <c r="CL100" s="141" t="s">
        <v>1</v>
      </c>
    </row>
    <row r="101" s="4" customFormat="1" ht="16.5" customHeight="1">
      <c r="A101" s="132" t="s">
        <v>83</v>
      </c>
      <c r="B101" s="70"/>
      <c r="C101" s="133"/>
      <c r="D101" s="133"/>
      <c r="E101" s="134" t="s">
        <v>100</v>
      </c>
      <c r="F101" s="134"/>
      <c r="G101" s="134"/>
      <c r="H101" s="134"/>
      <c r="I101" s="134"/>
      <c r="J101" s="133"/>
      <c r="K101" s="134" t="s">
        <v>101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'006 - Objekt G'!J32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86</v>
      </c>
      <c r="AR101" s="72"/>
      <c r="AS101" s="137">
        <v>0</v>
      </c>
      <c r="AT101" s="138">
        <f>ROUND(SUM(AV101:AW101),2)</f>
        <v>0</v>
      </c>
      <c r="AU101" s="139">
        <f>'006 - Objekt G'!P133</f>
        <v>0</v>
      </c>
      <c r="AV101" s="138">
        <f>'006 - Objekt G'!J35</f>
        <v>0</v>
      </c>
      <c r="AW101" s="138">
        <f>'006 - Objekt G'!J36</f>
        <v>0</v>
      </c>
      <c r="AX101" s="138">
        <f>'006 - Objekt G'!J37</f>
        <v>0</v>
      </c>
      <c r="AY101" s="138">
        <f>'006 - Objekt G'!J38</f>
        <v>0</v>
      </c>
      <c r="AZ101" s="138">
        <f>'006 - Objekt G'!F35</f>
        <v>0</v>
      </c>
      <c r="BA101" s="138">
        <f>'006 - Objekt G'!F36</f>
        <v>0</v>
      </c>
      <c r="BB101" s="138">
        <f>'006 - Objekt G'!F37</f>
        <v>0</v>
      </c>
      <c r="BC101" s="138">
        <f>'006 - Objekt G'!F38</f>
        <v>0</v>
      </c>
      <c r="BD101" s="140">
        <f>'006 - Objekt G'!F39</f>
        <v>0</v>
      </c>
      <c r="BE101" s="4"/>
      <c r="BT101" s="141" t="s">
        <v>82</v>
      </c>
      <c r="BV101" s="141" t="s">
        <v>75</v>
      </c>
      <c r="BW101" s="141" t="s">
        <v>102</v>
      </c>
      <c r="BX101" s="141" t="s">
        <v>81</v>
      </c>
      <c r="CL101" s="141" t="s">
        <v>1</v>
      </c>
    </row>
    <row r="102" s="4" customFormat="1" ht="16.5" customHeight="1">
      <c r="A102" s="132" t="s">
        <v>83</v>
      </c>
      <c r="B102" s="70"/>
      <c r="C102" s="133"/>
      <c r="D102" s="133"/>
      <c r="E102" s="134" t="s">
        <v>103</v>
      </c>
      <c r="F102" s="134"/>
      <c r="G102" s="134"/>
      <c r="H102" s="134"/>
      <c r="I102" s="134"/>
      <c r="J102" s="133"/>
      <c r="K102" s="134" t="s">
        <v>104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'007 - Hromosvod Bílina ob...'!J32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86</v>
      </c>
      <c r="AR102" s="72"/>
      <c r="AS102" s="137">
        <v>0</v>
      </c>
      <c r="AT102" s="138">
        <f>ROUND(SUM(AV102:AW102),2)</f>
        <v>0</v>
      </c>
      <c r="AU102" s="139">
        <f>'007 - Hromosvod Bílina ob...'!P125</f>
        <v>0</v>
      </c>
      <c r="AV102" s="138">
        <f>'007 - Hromosvod Bílina ob...'!J35</f>
        <v>0</v>
      </c>
      <c r="AW102" s="138">
        <f>'007 - Hromosvod Bílina ob...'!J36</f>
        <v>0</v>
      </c>
      <c r="AX102" s="138">
        <f>'007 - Hromosvod Bílina ob...'!J37</f>
        <v>0</v>
      </c>
      <c r="AY102" s="138">
        <f>'007 - Hromosvod Bílina ob...'!J38</f>
        <v>0</v>
      </c>
      <c r="AZ102" s="138">
        <f>'007 - Hromosvod Bílina ob...'!F35</f>
        <v>0</v>
      </c>
      <c r="BA102" s="138">
        <f>'007 - Hromosvod Bílina ob...'!F36</f>
        <v>0</v>
      </c>
      <c r="BB102" s="138">
        <f>'007 - Hromosvod Bílina ob...'!F37</f>
        <v>0</v>
      </c>
      <c r="BC102" s="138">
        <f>'007 - Hromosvod Bílina ob...'!F38</f>
        <v>0</v>
      </c>
      <c r="BD102" s="140">
        <f>'007 - Hromosvod Bílina ob...'!F39</f>
        <v>0</v>
      </c>
      <c r="BE102" s="4"/>
      <c r="BT102" s="141" t="s">
        <v>82</v>
      </c>
      <c r="BV102" s="141" t="s">
        <v>75</v>
      </c>
      <c r="BW102" s="141" t="s">
        <v>105</v>
      </c>
      <c r="BX102" s="141" t="s">
        <v>81</v>
      </c>
      <c r="CL102" s="141" t="s">
        <v>1</v>
      </c>
    </row>
    <row r="103" s="4" customFormat="1" ht="16.5" customHeight="1">
      <c r="A103" s="132" t="s">
        <v>83</v>
      </c>
      <c r="B103" s="70"/>
      <c r="C103" s="133"/>
      <c r="D103" s="133"/>
      <c r="E103" s="134" t="s">
        <v>106</v>
      </c>
      <c r="F103" s="134"/>
      <c r="G103" s="134"/>
      <c r="H103" s="134"/>
      <c r="I103" s="134"/>
      <c r="J103" s="133"/>
      <c r="K103" s="134" t="s">
        <v>107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'999 - vedlejší a osatní n...'!J32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86</v>
      </c>
      <c r="AR103" s="72"/>
      <c r="AS103" s="142">
        <v>0</v>
      </c>
      <c r="AT103" s="143">
        <f>ROUND(SUM(AV103:AW103),2)</f>
        <v>0</v>
      </c>
      <c r="AU103" s="144">
        <f>'999 - vedlejší a osatní n...'!P124</f>
        <v>0</v>
      </c>
      <c r="AV103" s="143">
        <f>'999 - vedlejší a osatní n...'!J35</f>
        <v>0</v>
      </c>
      <c r="AW103" s="143">
        <f>'999 - vedlejší a osatní n...'!J36</f>
        <v>0</v>
      </c>
      <c r="AX103" s="143">
        <f>'999 - vedlejší a osatní n...'!J37</f>
        <v>0</v>
      </c>
      <c r="AY103" s="143">
        <f>'999 - vedlejší a osatní n...'!J38</f>
        <v>0</v>
      </c>
      <c r="AZ103" s="143">
        <f>'999 - vedlejší a osatní n...'!F35</f>
        <v>0</v>
      </c>
      <c r="BA103" s="143">
        <f>'999 - vedlejší a osatní n...'!F36</f>
        <v>0</v>
      </c>
      <c r="BB103" s="143">
        <f>'999 - vedlejší a osatní n...'!F37</f>
        <v>0</v>
      </c>
      <c r="BC103" s="143">
        <f>'999 - vedlejší a osatní n...'!F38</f>
        <v>0</v>
      </c>
      <c r="BD103" s="145">
        <f>'999 - vedlejší a osatní n...'!F39</f>
        <v>0</v>
      </c>
      <c r="BE103" s="4"/>
      <c r="BT103" s="141" t="s">
        <v>82</v>
      </c>
      <c r="BV103" s="141" t="s">
        <v>75</v>
      </c>
      <c r="BW103" s="141" t="s">
        <v>108</v>
      </c>
      <c r="BX103" s="141" t="s">
        <v>81</v>
      </c>
      <c r="CL103" s="141" t="s">
        <v>1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PW9avBuIJnn2oZ++pZzZpO81QGTGolqTIpybBMyy4+JZ0xbhQYyjDkKKmYqUD0ZR0diibC4wIlfDsW1wUANTtA==" hashValue="UqkyKF1nKK47XSgcdQZae4MRpSrt0wHZURj8x2dDGho382bHH0HQlKgJ6M7zZxX3ZxV9E6+KztZfTLmCY6v7xQ==" algorithmName="SHA-512" password="CC35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01 - Objekt B'!C2" display="/"/>
    <hyperlink ref="A97" location="'002 - Objekt C'!C2" display="/"/>
    <hyperlink ref="A98" location="'003 - Objekt D'!C2" display="/"/>
    <hyperlink ref="A99" location="'004 - Objekt E'!C2" display="/"/>
    <hyperlink ref="A100" location="'005 - Objekt F'!C2" display="/"/>
    <hyperlink ref="A101" location="'006 - Objekt G'!C2" display="/"/>
    <hyperlink ref="A102" location="'007 - Hromosvod Bílina ob...'!C2" display="/"/>
    <hyperlink ref="A103" location="'999 - vedlejší a os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110</v>
      </c>
      <c r="L8" s="20"/>
    </row>
    <row r="9" s="2" customFormat="1" ht="16.5" customHeight="1">
      <c r="A9" s="38"/>
      <c r="B9" s="44"/>
      <c r="C9" s="38"/>
      <c r="D9" s="38"/>
      <c r="E9" s="151" t="s">
        <v>111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ROUND((SUM(BE133:BE841)),  2)</f>
        <v>0</v>
      </c>
      <c r="G35" s="38"/>
      <c r="H35" s="38"/>
      <c r="I35" s="164">
        <v>0.20999999999999999</v>
      </c>
      <c r="J35" s="163">
        <f>ROUND(((SUM(BE133:BE841))*I35),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ROUND((SUM(BF133:BF841)),  2)</f>
        <v>0</v>
      </c>
      <c r="G36" s="38"/>
      <c r="H36" s="38"/>
      <c r="I36" s="164">
        <v>0.12</v>
      </c>
      <c r="J36" s="163">
        <f>ROUND(((SUM(BF133:BF841))*I36),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ROUND((SUM(BG133:BG841)),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ROUND((SUM(BH133:BH841)),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ROUND((SUM(BI133:BI841)),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001 - Objekt B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115</v>
      </c>
      <c r="D96" s="185"/>
      <c r="E96" s="185"/>
      <c r="F96" s="185"/>
      <c r="G96" s="185"/>
      <c r="H96" s="185"/>
      <c r="I96" s="185"/>
      <c r="J96" s="186" t="s">
        <v>116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117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118</v>
      </c>
    </row>
    <row r="99" s="9" customFormat="1" ht="24.96" customHeight="1">
      <c r="A99" s="9"/>
      <c r="B99" s="188"/>
      <c r="C99" s="189"/>
      <c r="D99" s="190" t="s">
        <v>119</v>
      </c>
      <c r="E99" s="191"/>
      <c r="F99" s="191"/>
      <c r="G99" s="191"/>
      <c r="H99" s="191"/>
      <c r="I99" s="191"/>
      <c r="J99" s="192">
        <f>J134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120</v>
      </c>
      <c r="E100" s="196"/>
      <c r="F100" s="196"/>
      <c r="G100" s="196"/>
      <c r="H100" s="196"/>
      <c r="I100" s="196"/>
      <c r="J100" s="197">
        <f>J135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121</v>
      </c>
      <c r="E101" s="196"/>
      <c r="F101" s="196"/>
      <c r="G101" s="196"/>
      <c r="H101" s="196"/>
      <c r="I101" s="196"/>
      <c r="J101" s="197">
        <f>J152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122</v>
      </c>
      <c r="E102" s="196"/>
      <c r="F102" s="196"/>
      <c r="G102" s="196"/>
      <c r="H102" s="196"/>
      <c r="I102" s="196"/>
      <c r="J102" s="197">
        <f>J179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123</v>
      </c>
      <c r="E103" s="196"/>
      <c r="F103" s="196"/>
      <c r="G103" s="196"/>
      <c r="H103" s="196"/>
      <c r="I103" s="196"/>
      <c r="J103" s="197">
        <f>J279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124</v>
      </c>
      <c r="E104" s="196"/>
      <c r="F104" s="196"/>
      <c r="G104" s="196"/>
      <c r="H104" s="196"/>
      <c r="I104" s="196"/>
      <c r="J104" s="197">
        <f>J323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125</v>
      </c>
      <c r="E105" s="191"/>
      <c r="F105" s="191"/>
      <c r="G105" s="191"/>
      <c r="H105" s="191"/>
      <c r="I105" s="191"/>
      <c r="J105" s="192">
        <f>J327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126</v>
      </c>
      <c r="E106" s="196"/>
      <c r="F106" s="196"/>
      <c r="G106" s="196"/>
      <c r="H106" s="196"/>
      <c r="I106" s="196"/>
      <c r="J106" s="197">
        <f>J328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127</v>
      </c>
      <c r="E107" s="196"/>
      <c r="F107" s="196"/>
      <c r="G107" s="196"/>
      <c r="H107" s="196"/>
      <c r="I107" s="196"/>
      <c r="J107" s="197">
        <f>J672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128</v>
      </c>
      <c r="E108" s="196"/>
      <c r="F108" s="196"/>
      <c r="G108" s="196"/>
      <c r="H108" s="196"/>
      <c r="I108" s="196"/>
      <c r="J108" s="197">
        <f>J722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129</v>
      </c>
      <c r="E109" s="196"/>
      <c r="F109" s="196"/>
      <c r="G109" s="196"/>
      <c r="H109" s="196"/>
      <c r="I109" s="196"/>
      <c r="J109" s="197">
        <f>J801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130</v>
      </c>
      <c r="E110" s="196"/>
      <c r="F110" s="196"/>
      <c r="G110" s="196"/>
      <c r="H110" s="196"/>
      <c r="I110" s="196"/>
      <c r="J110" s="197">
        <f>J816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131</v>
      </c>
      <c r="E111" s="191"/>
      <c r="F111" s="191"/>
      <c r="G111" s="191"/>
      <c r="H111" s="191"/>
      <c r="I111" s="191"/>
      <c r="J111" s="192">
        <f>J833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132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3" t="str">
        <f>E7</f>
        <v>Bílina - oprava střech objektů bývalého pivovaru - rev 07.05.25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110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3" t="s">
        <v>111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112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001 - Objekt B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22. 11. 2024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 xml:space="preserve"> </v>
      </c>
      <c r="G129" s="40"/>
      <c r="H129" s="40"/>
      <c r="I129" s="32" t="s">
        <v>29</v>
      </c>
      <c r="J129" s="36" t="str">
        <f>E23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IF(E20="","",E20)</f>
        <v>Vyplň údaj</v>
      </c>
      <c r="G130" s="40"/>
      <c r="H130" s="40"/>
      <c r="I130" s="32" t="s">
        <v>31</v>
      </c>
      <c r="J130" s="36" t="str">
        <f>E26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9"/>
      <c r="B132" s="200"/>
      <c r="C132" s="201" t="s">
        <v>133</v>
      </c>
      <c r="D132" s="202" t="s">
        <v>58</v>
      </c>
      <c r="E132" s="202" t="s">
        <v>54</v>
      </c>
      <c r="F132" s="202" t="s">
        <v>55</v>
      </c>
      <c r="G132" s="202" t="s">
        <v>134</v>
      </c>
      <c r="H132" s="202" t="s">
        <v>135</v>
      </c>
      <c r="I132" s="202" t="s">
        <v>136</v>
      </c>
      <c r="J132" s="202" t="s">
        <v>116</v>
      </c>
      <c r="K132" s="203" t="s">
        <v>137</v>
      </c>
      <c r="L132" s="204"/>
      <c r="M132" s="100" t="s">
        <v>1</v>
      </c>
      <c r="N132" s="101" t="s">
        <v>37</v>
      </c>
      <c r="O132" s="101" t="s">
        <v>138</v>
      </c>
      <c r="P132" s="101" t="s">
        <v>139</v>
      </c>
      <c r="Q132" s="101" t="s">
        <v>140</v>
      </c>
      <c r="R132" s="101" t="s">
        <v>141</v>
      </c>
      <c r="S132" s="101" t="s">
        <v>142</v>
      </c>
      <c r="T132" s="102" t="s">
        <v>143</v>
      </c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</row>
    <row r="133" s="2" customFormat="1" ht="22.8" customHeight="1">
      <c r="A133" s="38"/>
      <c r="B133" s="39"/>
      <c r="C133" s="107" t="s">
        <v>144</v>
      </c>
      <c r="D133" s="40"/>
      <c r="E133" s="40"/>
      <c r="F133" s="40"/>
      <c r="G133" s="40"/>
      <c r="H133" s="40"/>
      <c r="I133" s="40"/>
      <c r="J133" s="205">
        <f>BK133</f>
        <v>0</v>
      </c>
      <c r="K133" s="40"/>
      <c r="L133" s="44"/>
      <c r="M133" s="103"/>
      <c r="N133" s="206"/>
      <c r="O133" s="104"/>
      <c r="P133" s="207">
        <f>P134+P327+P833</f>
        <v>0</v>
      </c>
      <c r="Q133" s="104"/>
      <c r="R133" s="207">
        <f>R134+R327+R833</f>
        <v>60.731296269999994</v>
      </c>
      <c r="S133" s="104"/>
      <c r="T133" s="208">
        <f>T134+T327+T833</f>
        <v>44.812791700000005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118</v>
      </c>
      <c r="BK133" s="209">
        <f>BK134+BK327+BK833</f>
        <v>0</v>
      </c>
    </row>
    <row r="134" s="12" customFormat="1" ht="25.92" customHeight="1">
      <c r="A134" s="12"/>
      <c r="B134" s="210"/>
      <c r="C134" s="211"/>
      <c r="D134" s="212" t="s">
        <v>72</v>
      </c>
      <c r="E134" s="213" t="s">
        <v>145</v>
      </c>
      <c r="F134" s="213" t="s">
        <v>146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P135+P152+P179+P279+P323</f>
        <v>0</v>
      </c>
      <c r="Q134" s="218"/>
      <c r="R134" s="219">
        <f>R135+R152+R179+R279+R323</f>
        <v>21.240859750000006</v>
      </c>
      <c r="S134" s="218"/>
      <c r="T134" s="220">
        <f>T135+T152+T179+T279+T323</f>
        <v>16.22052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73</v>
      </c>
      <c r="AY134" s="221" t="s">
        <v>147</v>
      </c>
      <c r="BK134" s="223">
        <f>BK135+BK152+BK179+BK279+BK323</f>
        <v>0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148</v>
      </c>
      <c r="F135" s="224" t="s">
        <v>149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SUM(P136:P151)</f>
        <v>0</v>
      </c>
      <c r="Q135" s="218"/>
      <c r="R135" s="219">
        <f>SUM(R136:R151)</f>
        <v>12.542233500000002</v>
      </c>
      <c r="S135" s="218"/>
      <c r="T135" s="220">
        <f>SUM(T136:T151)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72</v>
      </c>
      <c r="AU135" s="222" t="s">
        <v>80</v>
      </c>
      <c r="AY135" s="221" t="s">
        <v>147</v>
      </c>
      <c r="BK135" s="223">
        <f>SUM(BK136:BK151)</f>
        <v>0</v>
      </c>
    </row>
    <row r="136" s="2" customFormat="1" ht="33" customHeight="1">
      <c r="A136" s="38"/>
      <c r="B136" s="39"/>
      <c r="C136" s="226" t="s">
        <v>80</v>
      </c>
      <c r="D136" s="226" t="s">
        <v>150</v>
      </c>
      <c r="E136" s="227" t="s">
        <v>151</v>
      </c>
      <c r="F136" s="228" t="s">
        <v>152</v>
      </c>
      <c r="G136" s="229" t="s">
        <v>153</v>
      </c>
      <c r="H136" s="230">
        <v>0.35999999999999999</v>
      </c>
      <c r="I136" s="231"/>
      <c r="J136" s="232">
        <f>ROUND(I136*H136,2)</f>
        <v>0</v>
      </c>
      <c r="K136" s="228" t="s">
        <v>154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1.8702000000000001</v>
      </c>
      <c r="R136" s="235">
        <f>Q136*H136</f>
        <v>0.67327199999999998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155</v>
      </c>
      <c r="AT136" s="237" t="s">
        <v>150</v>
      </c>
      <c r="AU136" s="237" t="s">
        <v>82</v>
      </c>
      <c r="AY136" s="17" t="s">
        <v>147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155</v>
      </c>
      <c r="BM136" s="237" t="s">
        <v>156</v>
      </c>
    </row>
    <row r="137" s="2" customFormat="1">
      <c r="A137" s="38"/>
      <c r="B137" s="39"/>
      <c r="C137" s="40"/>
      <c r="D137" s="239" t="s">
        <v>157</v>
      </c>
      <c r="E137" s="40"/>
      <c r="F137" s="240" t="s">
        <v>158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82</v>
      </c>
    </row>
    <row r="138" s="2" customFormat="1">
      <c r="A138" s="38"/>
      <c r="B138" s="39"/>
      <c r="C138" s="40"/>
      <c r="D138" s="244" t="s">
        <v>159</v>
      </c>
      <c r="E138" s="40"/>
      <c r="F138" s="245" t="s">
        <v>160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82</v>
      </c>
    </row>
    <row r="139" s="13" customFormat="1">
      <c r="A139" s="13"/>
      <c r="B139" s="246"/>
      <c r="C139" s="247"/>
      <c r="D139" s="239" t="s">
        <v>161</v>
      </c>
      <c r="E139" s="248" t="s">
        <v>1</v>
      </c>
      <c r="F139" s="249" t="s">
        <v>162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161</v>
      </c>
      <c r="AU139" s="255" t="s">
        <v>82</v>
      </c>
      <c r="AV139" s="13" t="s">
        <v>80</v>
      </c>
      <c r="AW139" s="13" t="s">
        <v>30</v>
      </c>
      <c r="AX139" s="13" t="s">
        <v>73</v>
      </c>
      <c r="AY139" s="255" t="s">
        <v>147</v>
      </c>
    </row>
    <row r="140" s="14" customFormat="1">
      <c r="A140" s="14"/>
      <c r="B140" s="256"/>
      <c r="C140" s="257"/>
      <c r="D140" s="239" t="s">
        <v>161</v>
      </c>
      <c r="E140" s="258" t="s">
        <v>1</v>
      </c>
      <c r="F140" s="259" t="s">
        <v>163</v>
      </c>
      <c r="G140" s="257"/>
      <c r="H140" s="260">
        <v>0.35999999999999999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161</v>
      </c>
      <c r="AU140" s="266" t="s">
        <v>82</v>
      </c>
      <c r="AV140" s="14" t="s">
        <v>82</v>
      </c>
      <c r="AW140" s="14" t="s">
        <v>30</v>
      </c>
      <c r="AX140" s="14" t="s">
        <v>73</v>
      </c>
      <c r="AY140" s="266" t="s">
        <v>147</v>
      </c>
    </row>
    <row r="141" s="15" customFormat="1">
      <c r="A141" s="15"/>
      <c r="B141" s="267"/>
      <c r="C141" s="268"/>
      <c r="D141" s="239" t="s">
        <v>161</v>
      </c>
      <c r="E141" s="269" t="s">
        <v>1</v>
      </c>
      <c r="F141" s="270" t="s">
        <v>164</v>
      </c>
      <c r="G141" s="268"/>
      <c r="H141" s="271">
        <v>0.35999999999999999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161</v>
      </c>
      <c r="AU141" s="277" t="s">
        <v>82</v>
      </c>
      <c r="AV141" s="15" t="s">
        <v>155</v>
      </c>
      <c r="AW141" s="15" t="s">
        <v>30</v>
      </c>
      <c r="AX141" s="15" t="s">
        <v>80</v>
      </c>
      <c r="AY141" s="277" t="s">
        <v>147</v>
      </c>
    </row>
    <row r="142" s="2" customFormat="1" ht="16.5" customHeight="1">
      <c r="A142" s="38"/>
      <c r="B142" s="39"/>
      <c r="C142" s="226" t="s">
        <v>82</v>
      </c>
      <c r="D142" s="226" t="s">
        <v>150</v>
      </c>
      <c r="E142" s="227" t="s">
        <v>165</v>
      </c>
      <c r="F142" s="228" t="s">
        <v>166</v>
      </c>
      <c r="G142" s="229" t="s">
        <v>167</v>
      </c>
      <c r="H142" s="230">
        <v>34.549999999999997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38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155</v>
      </c>
      <c r="AT142" s="237" t="s">
        <v>150</v>
      </c>
      <c r="AU142" s="237" t="s">
        <v>82</v>
      </c>
      <c r="AY142" s="17" t="s">
        <v>147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80</v>
      </c>
      <c r="BK142" s="238">
        <f>ROUND(I142*H142,2)</f>
        <v>0</v>
      </c>
      <c r="BL142" s="17" t="s">
        <v>155</v>
      </c>
      <c r="BM142" s="237" t="s">
        <v>168</v>
      </c>
    </row>
    <row r="143" s="2" customFormat="1">
      <c r="A143" s="38"/>
      <c r="B143" s="39"/>
      <c r="C143" s="40"/>
      <c r="D143" s="239" t="s">
        <v>157</v>
      </c>
      <c r="E143" s="40"/>
      <c r="F143" s="240" t="s">
        <v>166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157</v>
      </c>
      <c r="AU143" s="17" t="s">
        <v>82</v>
      </c>
    </row>
    <row r="144" s="14" customFormat="1">
      <c r="A144" s="14"/>
      <c r="B144" s="256"/>
      <c r="C144" s="257"/>
      <c r="D144" s="239" t="s">
        <v>161</v>
      </c>
      <c r="E144" s="258" t="s">
        <v>1</v>
      </c>
      <c r="F144" s="259" t="s">
        <v>169</v>
      </c>
      <c r="G144" s="257"/>
      <c r="H144" s="260">
        <v>34.549999999999997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161</v>
      </c>
      <c r="AU144" s="266" t="s">
        <v>82</v>
      </c>
      <c r="AV144" s="14" t="s">
        <v>82</v>
      </c>
      <c r="AW144" s="14" t="s">
        <v>30</v>
      </c>
      <c r="AX144" s="14" t="s">
        <v>73</v>
      </c>
      <c r="AY144" s="266" t="s">
        <v>147</v>
      </c>
    </row>
    <row r="145" s="15" customFormat="1">
      <c r="A145" s="15"/>
      <c r="B145" s="267"/>
      <c r="C145" s="268"/>
      <c r="D145" s="239" t="s">
        <v>161</v>
      </c>
      <c r="E145" s="269" t="s">
        <v>1</v>
      </c>
      <c r="F145" s="270" t="s">
        <v>164</v>
      </c>
      <c r="G145" s="268"/>
      <c r="H145" s="271">
        <v>34.549999999999997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161</v>
      </c>
      <c r="AU145" s="277" t="s">
        <v>82</v>
      </c>
      <c r="AV145" s="15" t="s">
        <v>155</v>
      </c>
      <c r="AW145" s="15" t="s">
        <v>30</v>
      </c>
      <c r="AX145" s="15" t="s">
        <v>80</v>
      </c>
      <c r="AY145" s="277" t="s">
        <v>147</v>
      </c>
    </row>
    <row r="146" s="2" customFormat="1" ht="24.15" customHeight="1">
      <c r="A146" s="38"/>
      <c r="B146" s="39"/>
      <c r="C146" s="226" t="s">
        <v>148</v>
      </c>
      <c r="D146" s="226" t="s">
        <v>150</v>
      </c>
      <c r="E146" s="227" t="s">
        <v>170</v>
      </c>
      <c r="F146" s="228" t="s">
        <v>171</v>
      </c>
      <c r="G146" s="229" t="s">
        <v>153</v>
      </c>
      <c r="H146" s="230">
        <v>6.2190000000000003</v>
      </c>
      <c r="I146" s="231"/>
      <c r="J146" s="232">
        <f>ROUND(I146*H146,2)</f>
        <v>0</v>
      </c>
      <c r="K146" s="228" t="s">
        <v>154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1.9085000000000001</v>
      </c>
      <c r="R146" s="235">
        <f>Q146*H146</f>
        <v>11.868961500000001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155</v>
      </c>
      <c r="AT146" s="237" t="s">
        <v>150</v>
      </c>
      <c r="AU146" s="237" t="s">
        <v>82</v>
      </c>
      <c r="AY146" s="17" t="s">
        <v>147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155</v>
      </c>
      <c r="BM146" s="237" t="s">
        <v>172</v>
      </c>
    </row>
    <row r="147" s="2" customFormat="1">
      <c r="A147" s="38"/>
      <c r="B147" s="39"/>
      <c r="C147" s="40"/>
      <c r="D147" s="239" t="s">
        <v>157</v>
      </c>
      <c r="E147" s="40"/>
      <c r="F147" s="240" t="s">
        <v>173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157</v>
      </c>
      <c r="AU147" s="17" t="s">
        <v>82</v>
      </c>
    </row>
    <row r="148" s="2" customFormat="1">
      <c r="A148" s="38"/>
      <c r="B148" s="39"/>
      <c r="C148" s="40"/>
      <c r="D148" s="244" t="s">
        <v>159</v>
      </c>
      <c r="E148" s="40"/>
      <c r="F148" s="245" t="s">
        <v>174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82</v>
      </c>
    </row>
    <row r="149" s="13" customFormat="1">
      <c r="A149" s="13"/>
      <c r="B149" s="246"/>
      <c r="C149" s="247"/>
      <c r="D149" s="239" t="s">
        <v>161</v>
      </c>
      <c r="E149" s="248" t="s">
        <v>1</v>
      </c>
      <c r="F149" s="249" t="s">
        <v>175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161</v>
      </c>
      <c r="AU149" s="255" t="s">
        <v>82</v>
      </c>
      <c r="AV149" s="13" t="s">
        <v>80</v>
      </c>
      <c r="AW149" s="13" t="s">
        <v>30</v>
      </c>
      <c r="AX149" s="13" t="s">
        <v>73</v>
      </c>
      <c r="AY149" s="255" t="s">
        <v>147</v>
      </c>
    </row>
    <row r="150" s="14" customFormat="1">
      <c r="A150" s="14"/>
      <c r="B150" s="256"/>
      <c r="C150" s="257"/>
      <c r="D150" s="239" t="s">
        <v>161</v>
      </c>
      <c r="E150" s="258" t="s">
        <v>1</v>
      </c>
      <c r="F150" s="259" t="s">
        <v>176</v>
      </c>
      <c r="G150" s="257"/>
      <c r="H150" s="260">
        <v>6.2190000000000003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161</v>
      </c>
      <c r="AU150" s="266" t="s">
        <v>82</v>
      </c>
      <c r="AV150" s="14" t="s">
        <v>82</v>
      </c>
      <c r="AW150" s="14" t="s">
        <v>30</v>
      </c>
      <c r="AX150" s="14" t="s">
        <v>73</v>
      </c>
      <c r="AY150" s="266" t="s">
        <v>147</v>
      </c>
    </row>
    <row r="151" s="15" customFormat="1">
      <c r="A151" s="15"/>
      <c r="B151" s="267"/>
      <c r="C151" s="268"/>
      <c r="D151" s="239" t="s">
        <v>161</v>
      </c>
      <c r="E151" s="269" t="s">
        <v>1</v>
      </c>
      <c r="F151" s="270" t="s">
        <v>164</v>
      </c>
      <c r="G151" s="268"/>
      <c r="H151" s="271">
        <v>6.2190000000000003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161</v>
      </c>
      <c r="AU151" s="277" t="s">
        <v>82</v>
      </c>
      <c r="AV151" s="15" t="s">
        <v>155</v>
      </c>
      <c r="AW151" s="15" t="s">
        <v>30</v>
      </c>
      <c r="AX151" s="15" t="s">
        <v>80</v>
      </c>
      <c r="AY151" s="277" t="s">
        <v>147</v>
      </c>
    </row>
    <row r="152" s="12" customFormat="1" ht="22.8" customHeight="1">
      <c r="A152" s="12"/>
      <c r="B152" s="210"/>
      <c r="C152" s="211"/>
      <c r="D152" s="212" t="s">
        <v>72</v>
      </c>
      <c r="E152" s="224" t="s">
        <v>177</v>
      </c>
      <c r="F152" s="224" t="s">
        <v>178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SUM(P153:P178)</f>
        <v>0</v>
      </c>
      <c r="Q152" s="218"/>
      <c r="R152" s="219">
        <f>SUM(R153:R178)</f>
        <v>5.3672448000000017</v>
      </c>
      <c r="S152" s="218"/>
      <c r="T152" s="220">
        <f>SUM(T153:T178)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80</v>
      </c>
      <c r="AT152" s="222" t="s">
        <v>72</v>
      </c>
      <c r="AU152" s="222" t="s">
        <v>80</v>
      </c>
      <c r="AY152" s="221" t="s">
        <v>147</v>
      </c>
      <c r="BK152" s="223">
        <f>SUM(BK153:BK178)</f>
        <v>0</v>
      </c>
    </row>
    <row r="153" s="2" customFormat="1" ht="33" customHeight="1">
      <c r="A153" s="38"/>
      <c r="B153" s="39"/>
      <c r="C153" s="226" t="s">
        <v>155</v>
      </c>
      <c r="D153" s="226" t="s">
        <v>150</v>
      </c>
      <c r="E153" s="227" t="s">
        <v>179</v>
      </c>
      <c r="F153" s="228" t="s">
        <v>180</v>
      </c>
      <c r="G153" s="229" t="s">
        <v>181</v>
      </c>
      <c r="H153" s="230">
        <v>69.120000000000005</v>
      </c>
      <c r="I153" s="231"/>
      <c r="J153" s="232">
        <f>ROUND(I153*H153,2)</f>
        <v>0</v>
      </c>
      <c r="K153" s="228" t="s">
        <v>154</v>
      </c>
      <c r="L153" s="44"/>
      <c r="M153" s="233" t="s">
        <v>1</v>
      </c>
      <c r="N153" s="234" t="s">
        <v>38</v>
      </c>
      <c r="O153" s="91"/>
      <c r="P153" s="235">
        <f>O153*H153</f>
        <v>0</v>
      </c>
      <c r="Q153" s="235">
        <v>0.070790000000000006</v>
      </c>
      <c r="R153" s="235">
        <f>Q153*H153</f>
        <v>4.8930048000000008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155</v>
      </c>
      <c r="AT153" s="237" t="s">
        <v>150</v>
      </c>
      <c r="AU153" s="237" t="s">
        <v>82</v>
      </c>
      <c r="AY153" s="17" t="s">
        <v>147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80</v>
      </c>
      <c r="BK153" s="238">
        <f>ROUND(I153*H153,2)</f>
        <v>0</v>
      </c>
      <c r="BL153" s="17" t="s">
        <v>155</v>
      </c>
      <c r="BM153" s="237" t="s">
        <v>182</v>
      </c>
    </row>
    <row r="154" s="2" customFormat="1">
      <c r="A154" s="38"/>
      <c r="B154" s="39"/>
      <c r="C154" s="40"/>
      <c r="D154" s="239" t="s">
        <v>157</v>
      </c>
      <c r="E154" s="40"/>
      <c r="F154" s="240" t="s">
        <v>183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157</v>
      </c>
      <c r="AU154" s="17" t="s">
        <v>82</v>
      </c>
    </row>
    <row r="155" s="2" customFormat="1">
      <c r="A155" s="38"/>
      <c r="B155" s="39"/>
      <c r="C155" s="40"/>
      <c r="D155" s="244" t="s">
        <v>159</v>
      </c>
      <c r="E155" s="40"/>
      <c r="F155" s="245" t="s">
        <v>184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82</v>
      </c>
    </row>
    <row r="156" s="13" customFormat="1">
      <c r="A156" s="13"/>
      <c r="B156" s="246"/>
      <c r="C156" s="247"/>
      <c r="D156" s="239" t="s">
        <v>161</v>
      </c>
      <c r="E156" s="248" t="s">
        <v>1</v>
      </c>
      <c r="F156" s="249" t="s">
        <v>185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161</v>
      </c>
      <c r="AU156" s="255" t="s">
        <v>82</v>
      </c>
      <c r="AV156" s="13" t="s">
        <v>80</v>
      </c>
      <c r="AW156" s="13" t="s">
        <v>30</v>
      </c>
      <c r="AX156" s="13" t="s">
        <v>73</v>
      </c>
      <c r="AY156" s="255" t="s">
        <v>147</v>
      </c>
    </row>
    <row r="157" s="14" customFormat="1">
      <c r="A157" s="14"/>
      <c r="B157" s="256"/>
      <c r="C157" s="257"/>
      <c r="D157" s="239" t="s">
        <v>161</v>
      </c>
      <c r="E157" s="258" t="s">
        <v>1</v>
      </c>
      <c r="F157" s="259" t="s">
        <v>186</v>
      </c>
      <c r="G157" s="257"/>
      <c r="H157" s="260">
        <v>69.120000000000005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161</v>
      </c>
      <c r="AU157" s="266" t="s">
        <v>82</v>
      </c>
      <c r="AV157" s="14" t="s">
        <v>82</v>
      </c>
      <c r="AW157" s="14" t="s">
        <v>30</v>
      </c>
      <c r="AX157" s="14" t="s">
        <v>73</v>
      </c>
      <c r="AY157" s="266" t="s">
        <v>147</v>
      </c>
    </row>
    <row r="158" s="15" customFormat="1">
      <c r="A158" s="15"/>
      <c r="B158" s="267"/>
      <c r="C158" s="268"/>
      <c r="D158" s="239" t="s">
        <v>161</v>
      </c>
      <c r="E158" s="269" t="s">
        <v>1</v>
      </c>
      <c r="F158" s="270" t="s">
        <v>164</v>
      </c>
      <c r="G158" s="268"/>
      <c r="H158" s="271">
        <v>69.120000000000005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161</v>
      </c>
      <c r="AU158" s="277" t="s">
        <v>82</v>
      </c>
      <c r="AV158" s="15" t="s">
        <v>155</v>
      </c>
      <c r="AW158" s="15" t="s">
        <v>30</v>
      </c>
      <c r="AX158" s="15" t="s">
        <v>80</v>
      </c>
      <c r="AY158" s="277" t="s">
        <v>147</v>
      </c>
    </row>
    <row r="159" s="2" customFormat="1" ht="24.15" customHeight="1">
      <c r="A159" s="38"/>
      <c r="B159" s="39"/>
      <c r="C159" s="226" t="s">
        <v>187</v>
      </c>
      <c r="D159" s="226" t="s">
        <v>150</v>
      </c>
      <c r="E159" s="227" t="s">
        <v>188</v>
      </c>
      <c r="F159" s="228" t="s">
        <v>189</v>
      </c>
      <c r="G159" s="229" t="s">
        <v>181</v>
      </c>
      <c r="H159" s="230">
        <v>9.5999999999999996</v>
      </c>
      <c r="I159" s="231"/>
      <c r="J159" s="232">
        <f>ROUND(I159*H159,2)</f>
        <v>0</v>
      </c>
      <c r="K159" s="228" t="s">
        <v>154</v>
      </c>
      <c r="L159" s="44"/>
      <c r="M159" s="233" t="s">
        <v>1</v>
      </c>
      <c r="N159" s="234" t="s">
        <v>38</v>
      </c>
      <c r="O159" s="91"/>
      <c r="P159" s="235">
        <f>O159*H159</f>
        <v>0</v>
      </c>
      <c r="Q159" s="235">
        <v>0.0064999999999999997</v>
      </c>
      <c r="R159" s="235">
        <f>Q159*H159</f>
        <v>0.062399999999999997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155</v>
      </c>
      <c r="AT159" s="237" t="s">
        <v>150</v>
      </c>
      <c r="AU159" s="237" t="s">
        <v>82</v>
      </c>
      <c r="AY159" s="17" t="s">
        <v>147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80</v>
      </c>
      <c r="BK159" s="238">
        <f>ROUND(I159*H159,2)</f>
        <v>0</v>
      </c>
      <c r="BL159" s="17" t="s">
        <v>155</v>
      </c>
      <c r="BM159" s="237" t="s">
        <v>190</v>
      </c>
    </row>
    <row r="160" s="2" customFormat="1">
      <c r="A160" s="38"/>
      <c r="B160" s="39"/>
      <c r="C160" s="40"/>
      <c r="D160" s="239" t="s">
        <v>157</v>
      </c>
      <c r="E160" s="40"/>
      <c r="F160" s="240" t="s">
        <v>191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157</v>
      </c>
      <c r="AU160" s="17" t="s">
        <v>82</v>
      </c>
    </row>
    <row r="161" s="2" customFormat="1">
      <c r="A161" s="38"/>
      <c r="B161" s="39"/>
      <c r="C161" s="40"/>
      <c r="D161" s="244" t="s">
        <v>159</v>
      </c>
      <c r="E161" s="40"/>
      <c r="F161" s="245" t="s">
        <v>192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82</v>
      </c>
    </row>
    <row r="162" s="13" customFormat="1">
      <c r="A162" s="13"/>
      <c r="B162" s="246"/>
      <c r="C162" s="247"/>
      <c r="D162" s="239" t="s">
        <v>161</v>
      </c>
      <c r="E162" s="248" t="s">
        <v>1</v>
      </c>
      <c r="F162" s="249" t="s">
        <v>193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161</v>
      </c>
      <c r="AU162" s="255" t="s">
        <v>82</v>
      </c>
      <c r="AV162" s="13" t="s">
        <v>80</v>
      </c>
      <c r="AW162" s="13" t="s">
        <v>30</v>
      </c>
      <c r="AX162" s="13" t="s">
        <v>73</v>
      </c>
      <c r="AY162" s="255" t="s">
        <v>147</v>
      </c>
    </row>
    <row r="163" s="14" customFormat="1">
      <c r="A163" s="14"/>
      <c r="B163" s="256"/>
      <c r="C163" s="257"/>
      <c r="D163" s="239" t="s">
        <v>161</v>
      </c>
      <c r="E163" s="258" t="s">
        <v>1</v>
      </c>
      <c r="F163" s="259" t="s">
        <v>194</v>
      </c>
      <c r="G163" s="257"/>
      <c r="H163" s="260">
        <v>9.5999999999999996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161</v>
      </c>
      <c r="AU163" s="266" t="s">
        <v>82</v>
      </c>
      <c r="AV163" s="14" t="s">
        <v>82</v>
      </c>
      <c r="AW163" s="14" t="s">
        <v>30</v>
      </c>
      <c r="AX163" s="14" t="s">
        <v>73</v>
      </c>
      <c r="AY163" s="266" t="s">
        <v>147</v>
      </c>
    </row>
    <row r="164" s="15" customFormat="1">
      <c r="A164" s="15"/>
      <c r="B164" s="267"/>
      <c r="C164" s="268"/>
      <c r="D164" s="239" t="s">
        <v>161</v>
      </c>
      <c r="E164" s="269" t="s">
        <v>1</v>
      </c>
      <c r="F164" s="270" t="s">
        <v>164</v>
      </c>
      <c r="G164" s="268"/>
      <c r="H164" s="271">
        <v>9.5999999999999996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161</v>
      </c>
      <c r="AU164" s="277" t="s">
        <v>82</v>
      </c>
      <c r="AV164" s="15" t="s">
        <v>155</v>
      </c>
      <c r="AW164" s="15" t="s">
        <v>30</v>
      </c>
      <c r="AX164" s="15" t="s">
        <v>80</v>
      </c>
      <c r="AY164" s="277" t="s">
        <v>147</v>
      </c>
    </row>
    <row r="165" s="2" customFormat="1" ht="24.15" customHeight="1">
      <c r="A165" s="38"/>
      <c r="B165" s="39"/>
      <c r="C165" s="226" t="s">
        <v>177</v>
      </c>
      <c r="D165" s="226" t="s">
        <v>150</v>
      </c>
      <c r="E165" s="227" t="s">
        <v>195</v>
      </c>
      <c r="F165" s="228" t="s">
        <v>196</v>
      </c>
      <c r="G165" s="229" t="s">
        <v>181</v>
      </c>
      <c r="H165" s="230">
        <v>9.5999999999999996</v>
      </c>
      <c r="I165" s="231"/>
      <c r="J165" s="232">
        <f>ROUND(I165*H165,2)</f>
        <v>0</v>
      </c>
      <c r="K165" s="228" t="s">
        <v>154</v>
      </c>
      <c r="L165" s="44"/>
      <c r="M165" s="233" t="s">
        <v>1</v>
      </c>
      <c r="N165" s="234" t="s">
        <v>38</v>
      </c>
      <c r="O165" s="91"/>
      <c r="P165" s="235">
        <f>O165*H165</f>
        <v>0</v>
      </c>
      <c r="Q165" s="235">
        <v>0.0040000000000000001</v>
      </c>
      <c r="R165" s="235">
        <f>Q165*H165</f>
        <v>0.038399999999999997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155</v>
      </c>
      <c r="AT165" s="237" t="s">
        <v>150</v>
      </c>
      <c r="AU165" s="237" t="s">
        <v>82</v>
      </c>
      <c r="AY165" s="17" t="s">
        <v>147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80</v>
      </c>
      <c r="BK165" s="238">
        <f>ROUND(I165*H165,2)</f>
        <v>0</v>
      </c>
      <c r="BL165" s="17" t="s">
        <v>155</v>
      </c>
      <c r="BM165" s="237" t="s">
        <v>197</v>
      </c>
    </row>
    <row r="166" s="2" customFormat="1">
      <c r="A166" s="38"/>
      <c r="B166" s="39"/>
      <c r="C166" s="40"/>
      <c r="D166" s="239" t="s">
        <v>157</v>
      </c>
      <c r="E166" s="40"/>
      <c r="F166" s="240" t="s">
        <v>198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157</v>
      </c>
      <c r="AU166" s="17" t="s">
        <v>82</v>
      </c>
    </row>
    <row r="167" s="2" customFormat="1">
      <c r="A167" s="38"/>
      <c r="B167" s="39"/>
      <c r="C167" s="40"/>
      <c r="D167" s="244" t="s">
        <v>159</v>
      </c>
      <c r="E167" s="40"/>
      <c r="F167" s="245" t="s">
        <v>199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82</v>
      </c>
    </row>
    <row r="168" s="14" customFormat="1">
      <c r="A168" s="14"/>
      <c r="B168" s="256"/>
      <c r="C168" s="257"/>
      <c r="D168" s="239" t="s">
        <v>161</v>
      </c>
      <c r="E168" s="258" t="s">
        <v>1</v>
      </c>
      <c r="F168" s="259" t="s">
        <v>200</v>
      </c>
      <c r="G168" s="257"/>
      <c r="H168" s="260">
        <v>9.5999999999999996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161</v>
      </c>
      <c r="AU168" s="266" t="s">
        <v>82</v>
      </c>
      <c r="AV168" s="14" t="s">
        <v>82</v>
      </c>
      <c r="AW168" s="14" t="s">
        <v>30</v>
      </c>
      <c r="AX168" s="14" t="s">
        <v>73</v>
      </c>
      <c r="AY168" s="266" t="s">
        <v>147</v>
      </c>
    </row>
    <row r="169" s="15" customFormat="1">
      <c r="A169" s="15"/>
      <c r="B169" s="267"/>
      <c r="C169" s="268"/>
      <c r="D169" s="239" t="s">
        <v>161</v>
      </c>
      <c r="E169" s="269" t="s">
        <v>1</v>
      </c>
      <c r="F169" s="270" t="s">
        <v>164</v>
      </c>
      <c r="G169" s="268"/>
      <c r="H169" s="271">
        <v>9.5999999999999996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161</v>
      </c>
      <c r="AU169" s="277" t="s">
        <v>82</v>
      </c>
      <c r="AV169" s="15" t="s">
        <v>155</v>
      </c>
      <c r="AW169" s="15" t="s">
        <v>30</v>
      </c>
      <c r="AX169" s="15" t="s">
        <v>80</v>
      </c>
      <c r="AY169" s="277" t="s">
        <v>147</v>
      </c>
    </row>
    <row r="170" s="2" customFormat="1" ht="24.15" customHeight="1">
      <c r="A170" s="38"/>
      <c r="B170" s="39"/>
      <c r="C170" s="226" t="s">
        <v>201</v>
      </c>
      <c r="D170" s="226" t="s">
        <v>150</v>
      </c>
      <c r="E170" s="227" t="s">
        <v>202</v>
      </c>
      <c r="F170" s="228" t="s">
        <v>203</v>
      </c>
      <c r="G170" s="229" t="s">
        <v>181</v>
      </c>
      <c r="H170" s="230">
        <v>9.5999999999999996</v>
      </c>
      <c r="I170" s="231"/>
      <c r="J170" s="232">
        <f>ROUND(I170*H170,2)</f>
        <v>0</v>
      </c>
      <c r="K170" s="228" t="s">
        <v>154</v>
      </c>
      <c r="L170" s="44"/>
      <c r="M170" s="233" t="s">
        <v>1</v>
      </c>
      <c r="N170" s="234" t="s">
        <v>38</v>
      </c>
      <c r="O170" s="91"/>
      <c r="P170" s="235">
        <f>O170*H170</f>
        <v>0</v>
      </c>
      <c r="Q170" s="235">
        <v>0.023099999999999999</v>
      </c>
      <c r="R170" s="235">
        <f>Q170*H170</f>
        <v>0.22175999999999999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155</v>
      </c>
      <c r="AT170" s="237" t="s">
        <v>150</v>
      </c>
      <c r="AU170" s="237" t="s">
        <v>82</v>
      </c>
      <c r="AY170" s="17" t="s">
        <v>147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80</v>
      </c>
      <c r="BK170" s="238">
        <f>ROUND(I170*H170,2)</f>
        <v>0</v>
      </c>
      <c r="BL170" s="17" t="s">
        <v>155</v>
      </c>
      <c r="BM170" s="237" t="s">
        <v>204</v>
      </c>
    </row>
    <row r="171" s="2" customFormat="1">
      <c r="A171" s="38"/>
      <c r="B171" s="39"/>
      <c r="C171" s="40"/>
      <c r="D171" s="239" t="s">
        <v>157</v>
      </c>
      <c r="E171" s="40"/>
      <c r="F171" s="240" t="s">
        <v>205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157</v>
      </c>
      <c r="AU171" s="17" t="s">
        <v>82</v>
      </c>
    </row>
    <row r="172" s="2" customFormat="1">
      <c r="A172" s="38"/>
      <c r="B172" s="39"/>
      <c r="C172" s="40"/>
      <c r="D172" s="244" t="s">
        <v>159</v>
      </c>
      <c r="E172" s="40"/>
      <c r="F172" s="245" t="s">
        <v>206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82</v>
      </c>
    </row>
    <row r="173" s="2" customFormat="1" ht="24.15" customHeight="1">
      <c r="A173" s="38"/>
      <c r="B173" s="39"/>
      <c r="C173" s="226" t="s">
        <v>207</v>
      </c>
      <c r="D173" s="226" t="s">
        <v>150</v>
      </c>
      <c r="E173" s="227" t="s">
        <v>208</v>
      </c>
      <c r="F173" s="228" t="s">
        <v>209</v>
      </c>
      <c r="G173" s="229" t="s">
        <v>181</v>
      </c>
      <c r="H173" s="230">
        <v>19.199999999999999</v>
      </c>
      <c r="I173" s="231"/>
      <c r="J173" s="232">
        <f>ROUND(I173*H173,2)</f>
        <v>0</v>
      </c>
      <c r="K173" s="228" t="s">
        <v>154</v>
      </c>
      <c r="L173" s="44"/>
      <c r="M173" s="233" t="s">
        <v>1</v>
      </c>
      <c r="N173" s="234" t="s">
        <v>38</v>
      </c>
      <c r="O173" s="91"/>
      <c r="P173" s="235">
        <f>O173*H173</f>
        <v>0</v>
      </c>
      <c r="Q173" s="235">
        <v>0.0079000000000000008</v>
      </c>
      <c r="R173" s="235">
        <f>Q173*H173</f>
        <v>0.15168000000000001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155</v>
      </c>
      <c r="AT173" s="237" t="s">
        <v>150</v>
      </c>
      <c r="AU173" s="237" t="s">
        <v>82</v>
      </c>
      <c r="AY173" s="17" t="s">
        <v>147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80</v>
      </c>
      <c r="BK173" s="238">
        <f>ROUND(I173*H173,2)</f>
        <v>0</v>
      </c>
      <c r="BL173" s="17" t="s">
        <v>155</v>
      </c>
      <c r="BM173" s="237" t="s">
        <v>210</v>
      </c>
    </row>
    <row r="174" s="2" customFormat="1">
      <c r="A174" s="38"/>
      <c r="B174" s="39"/>
      <c r="C174" s="40"/>
      <c r="D174" s="239" t="s">
        <v>157</v>
      </c>
      <c r="E174" s="40"/>
      <c r="F174" s="240" t="s">
        <v>211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157</v>
      </c>
      <c r="AU174" s="17" t="s">
        <v>82</v>
      </c>
    </row>
    <row r="175" s="2" customFormat="1">
      <c r="A175" s="38"/>
      <c r="B175" s="39"/>
      <c r="C175" s="40"/>
      <c r="D175" s="244" t="s">
        <v>159</v>
      </c>
      <c r="E175" s="40"/>
      <c r="F175" s="245" t="s">
        <v>212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82</v>
      </c>
    </row>
    <row r="176" s="13" customFormat="1">
      <c r="A176" s="13"/>
      <c r="B176" s="246"/>
      <c r="C176" s="247"/>
      <c r="D176" s="239" t="s">
        <v>161</v>
      </c>
      <c r="E176" s="248" t="s">
        <v>1</v>
      </c>
      <c r="F176" s="249" t="s">
        <v>213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161</v>
      </c>
      <c r="AU176" s="255" t="s">
        <v>82</v>
      </c>
      <c r="AV176" s="13" t="s">
        <v>80</v>
      </c>
      <c r="AW176" s="13" t="s">
        <v>30</v>
      </c>
      <c r="AX176" s="13" t="s">
        <v>73</v>
      </c>
      <c r="AY176" s="255" t="s">
        <v>147</v>
      </c>
    </row>
    <row r="177" s="14" customFormat="1">
      <c r="A177" s="14"/>
      <c r="B177" s="256"/>
      <c r="C177" s="257"/>
      <c r="D177" s="239" t="s">
        <v>161</v>
      </c>
      <c r="E177" s="258" t="s">
        <v>1</v>
      </c>
      <c r="F177" s="259" t="s">
        <v>214</v>
      </c>
      <c r="G177" s="257"/>
      <c r="H177" s="260">
        <v>19.199999999999999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161</v>
      </c>
      <c r="AU177" s="266" t="s">
        <v>82</v>
      </c>
      <c r="AV177" s="14" t="s">
        <v>82</v>
      </c>
      <c r="AW177" s="14" t="s">
        <v>30</v>
      </c>
      <c r="AX177" s="14" t="s">
        <v>73</v>
      </c>
      <c r="AY177" s="266" t="s">
        <v>147</v>
      </c>
    </row>
    <row r="178" s="15" customFormat="1">
      <c r="A178" s="15"/>
      <c r="B178" s="267"/>
      <c r="C178" s="268"/>
      <c r="D178" s="239" t="s">
        <v>161</v>
      </c>
      <c r="E178" s="269" t="s">
        <v>1</v>
      </c>
      <c r="F178" s="270" t="s">
        <v>164</v>
      </c>
      <c r="G178" s="268"/>
      <c r="H178" s="271">
        <v>19.199999999999999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161</v>
      </c>
      <c r="AU178" s="277" t="s">
        <v>82</v>
      </c>
      <c r="AV178" s="15" t="s">
        <v>155</v>
      </c>
      <c r="AW178" s="15" t="s">
        <v>30</v>
      </c>
      <c r="AX178" s="15" t="s">
        <v>80</v>
      </c>
      <c r="AY178" s="277" t="s">
        <v>147</v>
      </c>
    </row>
    <row r="179" s="12" customFormat="1" ht="22.8" customHeight="1">
      <c r="A179" s="12"/>
      <c r="B179" s="210"/>
      <c r="C179" s="211"/>
      <c r="D179" s="212" t="s">
        <v>72</v>
      </c>
      <c r="E179" s="224" t="s">
        <v>215</v>
      </c>
      <c r="F179" s="224" t="s">
        <v>216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SUM(P180:P278)</f>
        <v>0</v>
      </c>
      <c r="Q179" s="218"/>
      <c r="R179" s="219">
        <f>SUM(R180:R278)</f>
        <v>3.3313814500000003</v>
      </c>
      <c r="S179" s="218"/>
      <c r="T179" s="220">
        <f>SUM(T180:T278)</f>
        <v>16.22052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80</v>
      </c>
      <c r="AT179" s="222" t="s">
        <v>72</v>
      </c>
      <c r="AU179" s="222" t="s">
        <v>80</v>
      </c>
      <c r="AY179" s="221" t="s">
        <v>147</v>
      </c>
      <c r="BK179" s="223">
        <f>SUM(BK180:BK278)</f>
        <v>0</v>
      </c>
    </row>
    <row r="180" s="2" customFormat="1" ht="37.8" customHeight="1">
      <c r="A180" s="38"/>
      <c r="B180" s="39"/>
      <c r="C180" s="226" t="s">
        <v>215</v>
      </c>
      <c r="D180" s="226" t="s">
        <v>150</v>
      </c>
      <c r="E180" s="227" t="s">
        <v>217</v>
      </c>
      <c r="F180" s="228" t="s">
        <v>218</v>
      </c>
      <c r="G180" s="229" t="s">
        <v>181</v>
      </c>
      <c r="H180" s="230">
        <v>1192.008</v>
      </c>
      <c r="I180" s="231"/>
      <c r="J180" s="232">
        <f>ROUND(I180*H180,2)</f>
        <v>0</v>
      </c>
      <c r="K180" s="228" t="s">
        <v>154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155</v>
      </c>
      <c r="AT180" s="237" t="s">
        <v>150</v>
      </c>
      <c r="AU180" s="237" t="s">
        <v>82</v>
      </c>
      <c r="AY180" s="17" t="s">
        <v>147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80</v>
      </c>
      <c r="BK180" s="238">
        <f>ROUND(I180*H180,2)</f>
        <v>0</v>
      </c>
      <c r="BL180" s="17" t="s">
        <v>155</v>
      </c>
      <c r="BM180" s="237" t="s">
        <v>219</v>
      </c>
    </row>
    <row r="181" s="2" customFormat="1">
      <c r="A181" s="38"/>
      <c r="B181" s="39"/>
      <c r="C181" s="40"/>
      <c r="D181" s="239" t="s">
        <v>157</v>
      </c>
      <c r="E181" s="40"/>
      <c r="F181" s="240" t="s">
        <v>220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157</v>
      </c>
      <c r="AU181" s="17" t="s">
        <v>82</v>
      </c>
    </row>
    <row r="182" s="2" customFormat="1">
      <c r="A182" s="38"/>
      <c r="B182" s="39"/>
      <c r="C182" s="40"/>
      <c r="D182" s="244" t="s">
        <v>159</v>
      </c>
      <c r="E182" s="40"/>
      <c r="F182" s="245" t="s">
        <v>221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82</v>
      </c>
    </row>
    <row r="183" s="13" customFormat="1">
      <c r="A183" s="13"/>
      <c r="B183" s="246"/>
      <c r="C183" s="247"/>
      <c r="D183" s="239" t="s">
        <v>161</v>
      </c>
      <c r="E183" s="248" t="s">
        <v>1</v>
      </c>
      <c r="F183" s="249" t="s">
        <v>222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161</v>
      </c>
      <c r="AU183" s="255" t="s">
        <v>82</v>
      </c>
      <c r="AV183" s="13" t="s">
        <v>80</v>
      </c>
      <c r="AW183" s="13" t="s">
        <v>30</v>
      </c>
      <c r="AX183" s="13" t="s">
        <v>73</v>
      </c>
      <c r="AY183" s="255" t="s">
        <v>147</v>
      </c>
    </row>
    <row r="184" s="14" customFormat="1">
      <c r="A184" s="14"/>
      <c r="B184" s="256"/>
      <c r="C184" s="257"/>
      <c r="D184" s="239" t="s">
        <v>161</v>
      </c>
      <c r="E184" s="258" t="s">
        <v>1</v>
      </c>
      <c r="F184" s="259" t="s">
        <v>223</v>
      </c>
      <c r="G184" s="257"/>
      <c r="H184" s="260">
        <v>415.19999999999999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161</v>
      </c>
      <c r="AU184" s="266" t="s">
        <v>82</v>
      </c>
      <c r="AV184" s="14" t="s">
        <v>82</v>
      </c>
      <c r="AW184" s="14" t="s">
        <v>30</v>
      </c>
      <c r="AX184" s="14" t="s">
        <v>73</v>
      </c>
      <c r="AY184" s="266" t="s">
        <v>147</v>
      </c>
    </row>
    <row r="185" s="13" customFormat="1">
      <c r="A185" s="13"/>
      <c r="B185" s="246"/>
      <c r="C185" s="247"/>
      <c r="D185" s="239" t="s">
        <v>161</v>
      </c>
      <c r="E185" s="248" t="s">
        <v>1</v>
      </c>
      <c r="F185" s="249" t="s">
        <v>224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161</v>
      </c>
      <c r="AU185" s="255" t="s">
        <v>82</v>
      </c>
      <c r="AV185" s="13" t="s">
        <v>80</v>
      </c>
      <c r="AW185" s="13" t="s">
        <v>30</v>
      </c>
      <c r="AX185" s="13" t="s">
        <v>73</v>
      </c>
      <c r="AY185" s="255" t="s">
        <v>147</v>
      </c>
    </row>
    <row r="186" s="14" customFormat="1">
      <c r="A186" s="14"/>
      <c r="B186" s="256"/>
      <c r="C186" s="257"/>
      <c r="D186" s="239" t="s">
        <v>161</v>
      </c>
      <c r="E186" s="258" t="s">
        <v>1</v>
      </c>
      <c r="F186" s="259" t="s">
        <v>225</v>
      </c>
      <c r="G186" s="257"/>
      <c r="H186" s="260">
        <v>103.8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161</v>
      </c>
      <c r="AU186" s="266" t="s">
        <v>82</v>
      </c>
      <c r="AV186" s="14" t="s">
        <v>82</v>
      </c>
      <c r="AW186" s="14" t="s">
        <v>30</v>
      </c>
      <c r="AX186" s="14" t="s">
        <v>73</v>
      </c>
      <c r="AY186" s="266" t="s">
        <v>147</v>
      </c>
    </row>
    <row r="187" s="13" customFormat="1">
      <c r="A187" s="13"/>
      <c r="B187" s="246"/>
      <c r="C187" s="247"/>
      <c r="D187" s="239" t="s">
        <v>161</v>
      </c>
      <c r="E187" s="248" t="s">
        <v>1</v>
      </c>
      <c r="F187" s="249" t="s">
        <v>226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161</v>
      </c>
      <c r="AU187" s="255" t="s">
        <v>82</v>
      </c>
      <c r="AV187" s="13" t="s">
        <v>80</v>
      </c>
      <c r="AW187" s="13" t="s">
        <v>30</v>
      </c>
      <c r="AX187" s="13" t="s">
        <v>73</v>
      </c>
      <c r="AY187" s="255" t="s">
        <v>147</v>
      </c>
    </row>
    <row r="188" s="14" customFormat="1">
      <c r="A188" s="14"/>
      <c r="B188" s="256"/>
      <c r="C188" s="257"/>
      <c r="D188" s="239" t="s">
        <v>161</v>
      </c>
      <c r="E188" s="258" t="s">
        <v>1</v>
      </c>
      <c r="F188" s="259" t="s">
        <v>227</v>
      </c>
      <c r="G188" s="257"/>
      <c r="H188" s="260">
        <v>184.80000000000001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161</v>
      </c>
      <c r="AU188" s="266" t="s">
        <v>82</v>
      </c>
      <c r="AV188" s="14" t="s">
        <v>82</v>
      </c>
      <c r="AW188" s="14" t="s">
        <v>30</v>
      </c>
      <c r="AX188" s="14" t="s">
        <v>73</v>
      </c>
      <c r="AY188" s="266" t="s">
        <v>147</v>
      </c>
    </row>
    <row r="189" s="13" customFormat="1">
      <c r="A189" s="13"/>
      <c r="B189" s="246"/>
      <c r="C189" s="247"/>
      <c r="D189" s="239" t="s">
        <v>161</v>
      </c>
      <c r="E189" s="248" t="s">
        <v>1</v>
      </c>
      <c r="F189" s="249" t="s">
        <v>228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161</v>
      </c>
      <c r="AU189" s="255" t="s">
        <v>82</v>
      </c>
      <c r="AV189" s="13" t="s">
        <v>80</v>
      </c>
      <c r="AW189" s="13" t="s">
        <v>30</v>
      </c>
      <c r="AX189" s="13" t="s">
        <v>73</v>
      </c>
      <c r="AY189" s="255" t="s">
        <v>147</v>
      </c>
    </row>
    <row r="190" s="14" customFormat="1">
      <c r="A190" s="14"/>
      <c r="B190" s="256"/>
      <c r="C190" s="257"/>
      <c r="D190" s="239" t="s">
        <v>161</v>
      </c>
      <c r="E190" s="258" t="s">
        <v>1</v>
      </c>
      <c r="F190" s="259" t="s">
        <v>229</v>
      </c>
      <c r="G190" s="257"/>
      <c r="H190" s="260">
        <v>67.831999999999994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161</v>
      </c>
      <c r="AU190" s="266" t="s">
        <v>82</v>
      </c>
      <c r="AV190" s="14" t="s">
        <v>82</v>
      </c>
      <c r="AW190" s="14" t="s">
        <v>30</v>
      </c>
      <c r="AX190" s="14" t="s">
        <v>73</v>
      </c>
      <c r="AY190" s="266" t="s">
        <v>147</v>
      </c>
    </row>
    <row r="191" s="14" customFormat="1">
      <c r="A191" s="14"/>
      <c r="B191" s="256"/>
      <c r="C191" s="257"/>
      <c r="D191" s="239" t="s">
        <v>161</v>
      </c>
      <c r="E191" s="258" t="s">
        <v>1</v>
      </c>
      <c r="F191" s="259" t="s">
        <v>230</v>
      </c>
      <c r="G191" s="257"/>
      <c r="H191" s="260">
        <v>145.297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161</v>
      </c>
      <c r="AU191" s="266" t="s">
        <v>82</v>
      </c>
      <c r="AV191" s="14" t="s">
        <v>82</v>
      </c>
      <c r="AW191" s="14" t="s">
        <v>30</v>
      </c>
      <c r="AX191" s="14" t="s">
        <v>73</v>
      </c>
      <c r="AY191" s="266" t="s">
        <v>147</v>
      </c>
    </row>
    <row r="192" s="13" customFormat="1">
      <c r="A192" s="13"/>
      <c r="B192" s="246"/>
      <c r="C192" s="247"/>
      <c r="D192" s="239" t="s">
        <v>161</v>
      </c>
      <c r="E192" s="248" t="s">
        <v>1</v>
      </c>
      <c r="F192" s="249" t="s">
        <v>231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161</v>
      </c>
      <c r="AU192" s="255" t="s">
        <v>82</v>
      </c>
      <c r="AV192" s="13" t="s">
        <v>80</v>
      </c>
      <c r="AW192" s="13" t="s">
        <v>30</v>
      </c>
      <c r="AX192" s="13" t="s">
        <v>73</v>
      </c>
      <c r="AY192" s="255" t="s">
        <v>147</v>
      </c>
    </row>
    <row r="193" s="14" customFormat="1">
      <c r="A193" s="14"/>
      <c r="B193" s="256"/>
      <c r="C193" s="257"/>
      <c r="D193" s="239" t="s">
        <v>161</v>
      </c>
      <c r="E193" s="258" t="s">
        <v>1</v>
      </c>
      <c r="F193" s="259" t="s">
        <v>232</v>
      </c>
      <c r="G193" s="257"/>
      <c r="H193" s="260">
        <v>275.07900000000001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161</v>
      </c>
      <c r="AU193" s="266" t="s">
        <v>82</v>
      </c>
      <c r="AV193" s="14" t="s">
        <v>82</v>
      </c>
      <c r="AW193" s="14" t="s">
        <v>30</v>
      </c>
      <c r="AX193" s="14" t="s">
        <v>73</v>
      </c>
      <c r="AY193" s="266" t="s">
        <v>147</v>
      </c>
    </row>
    <row r="194" s="15" customFormat="1">
      <c r="A194" s="15"/>
      <c r="B194" s="267"/>
      <c r="C194" s="268"/>
      <c r="D194" s="239" t="s">
        <v>161</v>
      </c>
      <c r="E194" s="269" t="s">
        <v>1</v>
      </c>
      <c r="F194" s="270" t="s">
        <v>164</v>
      </c>
      <c r="G194" s="268"/>
      <c r="H194" s="271">
        <v>1192.008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161</v>
      </c>
      <c r="AU194" s="277" t="s">
        <v>82</v>
      </c>
      <c r="AV194" s="15" t="s">
        <v>155</v>
      </c>
      <c r="AW194" s="15" t="s">
        <v>30</v>
      </c>
      <c r="AX194" s="15" t="s">
        <v>80</v>
      </c>
      <c r="AY194" s="277" t="s">
        <v>147</v>
      </c>
    </row>
    <row r="195" s="2" customFormat="1" ht="37.8" customHeight="1">
      <c r="A195" s="38"/>
      <c r="B195" s="39"/>
      <c r="C195" s="226" t="s">
        <v>233</v>
      </c>
      <c r="D195" s="226" t="s">
        <v>150</v>
      </c>
      <c r="E195" s="227" t="s">
        <v>234</v>
      </c>
      <c r="F195" s="228" t="s">
        <v>235</v>
      </c>
      <c r="G195" s="229" t="s">
        <v>181</v>
      </c>
      <c r="H195" s="230">
        <v>107280.72</v>
      </c>
      <c r="I195" s="231"/>
      <c r="J195" s="232">
        <f>ROUND(I195*H195,2)</f>
        <v>0</v>
      </c>
      <c r="K195" s="228" t="s">
        <v>154</v>
      </c>
      <c r="L195" s="44"/>
      <c r="M195" s="233" t="s">
        <v>1</v>
      </c>
      <c r="N195" s="234" t="s">
        <v>38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155</v>
      </c>
      <c r="AT195" s="237" t="s">
        <v>150</v>
      </c>
      <c r="AU195" s="237" t="s">
        <v>82</v>
      </c>
      <c r="AY195" s="17" t="s">
        <v>147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80</v>
      </c>
      <c r="BK195" s="238">
        <f>ROUND(I195*H195,2)</f>
        <v>0</v>
      </c>
      <c r="BL195" s="17" t="s">
        <v>155</v>
      </c>
      <c r="BM195" s="237" t="s">
        <v>236</v>
      </c>
    </row>
    <row r="196" s="2" customFormat="1">
      <c r="A196" s="38"/>
      <c r="B196" s="39"/>
      <c r="C196" s="40"/>
      <c r="D196" s="239" t="s">
        <v>157</v>
      </c>
      <c r="E196" s="40"/>
      <c r="F196" s="240" t="s">
        <v>237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157</v>
      </c>
      <c r="AU196" s="17" t="s">
        <v>82</v>
      </c>
    </row>
    <row r="197" s="2" customFormat="1">
      <c r="A197" s="38"/>
      <c r="B197" s="39"/>
      <c r="C197" s="40"/>
      <c r="D197" s="244" t="s">
        <v>159</v>
      </c>
      <c r="E197" s="40"/>
      <c r="F197" s="245" t="s">
        <v>238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82</v>
      </c>
    </row>
    <row r="198" s="14" customFormat="1">
      <c r="A198" s="14"/>
      <c r="B198" s="256"/>
      <c r="C198" s="257"/>
      <c r="D198" s="239" t="s">
        <v>161</v>
      </c>
      <c r="E198" s="257"/>
      <c r="F198" s="259" t="s">
        <v>239</v>
      </c>
      <c r="G198" s="257"/>
      <c r="H198" s="260">
        <v>107280.72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161</v>
      </c>
      <c r="AU198" s="266" t="s">
        <v>82</v>
      </c>
      <c r="AV198" s="14" t="s">
        <v>82</v>
      </c>
      <c r="AW198" s="14" t="s">
        <v>4</v>
      </c>
      <c r="AX198" s="14" t="s">
        <v>80</v>
      </c>
      <c r="AY198" s="266" t="s">
        <v>147</v>
      </c>
    </row>
    <row r="199" s="2" customFormat="1" ht="37.8" customHeight="1">
      <c r="A199" s="38"/>
      <c r="B199" s="39"/>
      <c r="C199" s="226" t="s">
        <v>240</v>
      </c>
      <c r="D199" s="226" t="s">
        <v>150</v>
      </c>
      <c r="E199" s="227" t="s">
        <v>241</v>
      </c>
      <c r="F199" s="228" t="s">
        <v>242</v>
      </c>
      <c r="G199" s="229" t="s">
        <v>181</v>
      </c>
      <c r="H199" s="230">
        <v>1192.008</v>
      </c>
      <c r="I199" s="231"/>
      <c r="J199" s="232">
        <f>ROUND(I199*H199,2)</f>
        <v>0</v>
      </c>
      <c r="K199" s="228" t="s">
        <v>154</v>
      </c>
      <c r="L199" s="44"/>
      <c r="M199" s="233" t="s">
        <v>1</v>
      </c>
      <c r="N199" s="234" t="s">
        <v>38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155</v>
      </c>
      <c r="AT199" s="237" t="s">
        <v>150</v>
      </c>
      <c r="AU199" s="237" t="s">
        <v>82</v>
      </c>
      <c r="AY199" s="17" t="s">
        <v>147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80</v>
      </c>
      <c r="BK199" s="238">
        <f>ROUND(I199*H199,2)</f>
        <v>0</v>
      </c>
      <c r="BL199" s="17" t="s">
        <v>155</v>
      </c>
      <c r="BM199" s="237" t="s">
        <v>243</v>
      </c>
    </row>
    <row r="200" s="2" customFormat="1">
      <c r="A200" s="38"/>
      <c r="B200" s="39"/>
      <c r="C200" s="40"/>
      <c r="D200" s="239" t="s">
        <v>157</v>
      </c>
      <c r="E200" s="40"/>
      <c r="F200" s="240" t="s">
        <v>244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157</v>
      </c>
      <c r="AU200" s="17" t="s">
        <v>82</v>
      </c>
    </row>
    <row r="201" s="2" customFormat="1">
      <c r="A201" s="38"/>
      <c r="B201" s="39"/>
      <c r="C201" s="40"/>
      <c r="D201" s="244" t="s">
        <v>159</v>
      </c>
      <c r="E201" s="40"/>
      <c r="F201" s="245" t="s">
        <v>245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82</v>
      </c>
    </row>
    <row r="202" s="2" customFormat="1" ht="44.25" customHeight="1">
      <c r="A202" s="38"/>
      <c r="B202" s="39"/>
      <c r="C202" s="226" t="s">
        <v>8</v>
      </c>
      <c r="D202" s="226" t="s">
        <v>150</v>
      </c>
      <c r="E202" s="227" t="s">
        <v>246</v>
      </c>
      <c r="F202" s="228" t="s">
        <v>247</v>
      </c>
      <c r="G202" s="229" t="s">
        <v>248</v>
      </c>
      <c r="H202" s="230">
        <v>5</v>
      </c>
      <c r="I202" s="231"/>
      <c r="J202" s="232">
        <f>ROUND(I202*H202,2)</f>
        <v>0</v>
      </c>
      <c r="K202" s="228" t="s">
        <v>154</v>
      </c>
      <c r="L202" s="44"/>
      <c r="M202" s="233" t="s">
        <v>1</v>
      </c>
      <c r="N202" s="234" t="s">
        <v>38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155</v>
      </c>
      <c r="AT202" s="237" t="s">
        <v>150</v>
      </c>
      <c r="AU202" s="237" t="s">
        <v>82</v>
      </c>
      <c r="AY202" s="17" t="s">
        <v>147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80</v>
      </c>
      <c r="BK202" s="238">
        <f>ROUND(I202*H202,2)</f>
        <v>0</v>
      </c>
      <c r="BL202" s="17" t="s">
        <v>155</v>
      </c>
      <c r="BM202" s="237" t="s">
        <v>249</v>
      </c>
    </row>
    <row r="203" s="2" customFormat="1">
      <c r="A203" s="38"/>
      <c r="B203" s="39"/>
      <c r="C203" s="40"/>
      <c r="D203" s="239" t="s">
        <v>157</v>
      </c>
      <c r="E203" s="40"/>
      <c r="F203" s="240" t="s">
        <v>250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157</v>
      </c>
      <c r="AU203" s="17" t="s">
        <v>82</v>
      </c>
    </row>
    <row r="204" s="2" customFormat="1">
      <c r="A204" s="38"/>
      <c r="B204" s="39"/>
      <c r="C204" s="40"/>
      <c r="D204" s="244" t="s">
        <v>159</v>
      </c>
      <c r="E204" s="40"/>
      <c r="F204" s="245" t="s">
        <v>251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159</v>
      </c>
      <c r="AU204" s="17" t="s">
        <v>82</v>
      </c>
    </row>
    <row r="205" s="2" customFormat="1" ht="37.8" customHeight="1">
      <c r="A205" s="38"/>
      <c r="B205" s="39"/>
      <c r="C205" s="226" t="s">
        <v>252</v>
      </c>
      <c r="D205" s="226" t="s">
        <v>150</v>
      </c>
      <c r="E205" s="227" t="s">
        <v>253</v>
      </c>
      <c r="F205" s="228" t="s">
        <v>254</v>
      </c>
      <c r="G205" s="229" t="s">
        <v>181</v>
      </c>
      <c r="H205" s="230">
        <v>170</v>
      </c>
      <c r="I205" s="231"/>
      <c r="J205" s="232">
        <f>ROUND(I205*H205,2)</f>
        <v>0</v>
      </c>
      <c r="K205" s="228" t="s">
        <v>154</v>
      </c>
      <c r="L205" s="44"/>
      <c r="M205" s="233" t="s">
        <v>1</v>
      </c>
      <c r="N205" s="234" t="s">
        <v>38</v>
      </c>
      <c r="O205" s="91"/>
      <c r="P205" s="235">
        <f>O205*H205</f>
        <v>0</v>
      </c>
      <c r="Q205" s="235">
        <v>0.00021000000000000001</v>
      </c>
      <c r="R205" s="235">
        <f>Q205*H205</f>
        <v>0.035700000000000003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155</v>
      </c>
      <c r="AT205" s="237" t="s">
        <v>150</v>
      </c>
      <c r="AU205" s="237" t="s">
        <v>82</v>
      </c>
      <c r="AY205" s="17" t="s">
        <v>147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80</v>
      </c>
      <c r="BK205" s="238">
        <f>ROUND(I205*H205,2)</f>
        <v>0</v>
      </c>
      <c r="BL205" s="17" t="s">
        <v>155</v>
      </c>
      <c r="BM205" s="237" t="s">
        <v>255</v>
      </c>
    </row>
    <row r="206" s="2" customFormat="1">
      <c r="A206" s="38"/>
      <c r="B206" s="39"/>
      <c r="C206" s="40"/>
      <c r="D206" s="239" t="s">
        <v>157</v>
      </c>
      <c r="E206" s="40"/>
      <c r="F206" s="240" t="s">
        <v>256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157</v>
      </c>
      <c r="AU206" s="17" t="s">
        <v>82</v>
      </c>
    </row>
    <row r="207" s="2" customFormat="1">
      <c r="A207" s="38"/>
      <c r="B207" s="39"/>
      <c r="C207" s="40"/>
      <c r="D207" s="244" t="s">
        <v>159</v>
      </c>
      <c r="E207" s="40"/>
      <c r="F207" s="245" t="s">
        <v>257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82</v>
      </c>
    </row>
    <row r="208" s="2" customFormat="1" ht="16.5" customHeight="1">
      <c r="A208" s="38"/>
      <c r="B208" s="39"/>
      <c r="C208" s="226" t="s">
        <v>258</v>
      </c>
      <c r="D208" s="226" t="s">
        <v>150</v>
      </c>
      <c r="E208" s="227" t="s">
        <v>259</v>
      </c>
      <c r="F208" s="228" t="s">
        <v>260</v>
      </c>
      <c r="G208" s="229" t="s">
        <v>181</v>
      </c>
      <c r="H208" s="230">
        <v>585</v>
      </c>
      <c r="I208" s="231"/>
      <c r="J208" s="232">
        <f>ROUND(I208*H208,2)</f>
        <v>0</v>
      </c>
      <c r="K208" s="228" t="s">
        <v>154</v>
      </c>
      <c r="L208" s="44"/>
      <c r="M208" s="233" t="s">
        <v>1</v>
      </c>
      <c r="N208" s="234" t="s">
        <v>38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155</v>
      </c>
      <c r="AT208" s="237" t="s">
        <v>150</v>
      </c>
      <c r="AU208" s="237" t="s">
        <v>82</v>
      </c>
      <c r="AY208" s="17" t="s">
        <v>147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80</v>
      </c>
      <c r="BK208" s="238">
        <f>ROUND(I208*H208,2)</f>
        <v>0</v>
      </c>
      <c r="BL208" s="17" t="s">
        <v>155</v>
      </c>
      <c r="BM208" s="237" t="s">
        <v>261</v>
      </c>
    </row>
    <row r="209" s="2" customFormat="1">
      <c r="A209" s="38"/>
      <c r="B209" s="39"/>
      <c r="C209" s="40"/>
      <c r="D209" s="239" t="s">
        <v>157</v>
      </c>
      <c r="E209" s="40"/>
      <c r="F209" s="240" t="s">
        <v>262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157</v>
      </c>
      <c r="AU209" s="17" t="s">
        <v>82</v>
      </c>
    </row>
    <row r="210" s="2" customFormat="1">
      <c r="A210" s="38"/>
      <c r="B210" s="39"/>
      <c r="C210" s="40"/>
      <c r="D210" s="244" t="s">
        <v>159</v>
      </c>
      <c r="E210" s="40"/>
      <c r="F210" s="245" t="s">
        <v>263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82</v>
      </c>
    </row>
    <row r="211" s="13" customFormat="1">
      <c r="A211" s="13"/>
      <c r="B211" s="246"/>
      <c r="C211" s="247"/>
      <c r="D211" s="239" t="s">
        <v>161</v>
      </c>
      <c r="E211" s="248" t="s">
        <v>1</v>
      </c>
      <c r="F211" s="249" t="s">
        <v>264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161</v>
      </c>
      <c r="AU211" s="255" t="s">
        <v>82</v>
      </c>
      <c r="AV211" s="13" t="s">
        <v>80</v>
      </c>
      <c r="AW211" s="13" t="s">
        <v>30</v>
      </c>
      <c r="AX211" s="13" t="s">
        <v>73</v>
      </c>
      <c r="AY211" s="255" t="s">
        <v>147</v>
      </c>
    </row>
    <row r="212" s="14" customFormat="1">
      <c r="A212" s="14"/>
      <c r="B212" s="256"/>
      <c r="C212" s="257"/>
      <c r="D212" s="239" t="s">
        <v>161</v>
      </c>
      <c r="E212" s="258" t="s">
        <v>1</v>
      </c>
      <c r="F212" s="259" t="s">
        <v>265</v>
      </c>
      <c r="G212" s="257"/>
      <c r="H212" s="260">
        <v>585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161</v>
      </c>
      <c r="AU212" s="266" t="s">
        <v>82</v>
      </c>
      <c r="AV212" s="14" t="s">
        <v>82</v>
      </c>
      <c r="AW212" s="14" t="s">
        <v>30</v>
      </c>
      <c r="AX212" s="14" t="s">
        <v>73</v>
      </c>
      <c r="AY212" s="266" t="s">
        <v>147</v>
      </c>
    </row>
    <row r="213" s="15" customFormat="1">
      <c r="A213" s="15"/>
      <c r="B213" s="267"/>
      <c r="C213" s="268"/>
      <c r="D213" s="239" t="s">
        <v>161</v>
      </c>
      <c r="E213" s="269" t="s">
        <v>1</v>
      </c>
      <c r="F213" s="270" t="s">
        <v>164</v>
      </c>
      <c r="G213" s="268"/>
      <c r="H213" s="271">
        <v>585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161</v>
      </c>
      <c r="AU213" s="277" t="s">
        <v>82</v>
      </c>
      <c r="AV213" s="15" t="s">
        <v>155</v>
      </c>
      <c r="AW213" s="15" t="s">
        <v>30</v>
      </c>
      <c r="AX213" s="15" t="s">
        <v>80</v>
      </c>
      <c r="AY213" s="277" t="s">
        <v>147</v>
      </c>
    </row>
    <row r="214" s="2" customFormat="1" ht="16.5" customHeight="1">
      <c r="A214" s="38"/>
      <c r="B214" s="39"/>
      <c r="C214" s="226" t="s">
        <v>266</v>
      </c>
      <c r="D214" s="226" t="s">
        <v>150</v>
      </c>
      <c r="E214" s="227" t="s">
        <v>267</v>
      </c>
      <c r="F214" s="228" t="s">
        <v>268</v>
      </c>
      <c r="G214" s="229" t="s">
        <v>181</v>
      </c>
      <c r="H214" s="230">
        <v>170</v>
      </c>
      <c r="I214" s="231"/>
      <c r="J214" s="232">
        <f>ROUND(I214*H214,2)</f>
        <v>0</v>
      </c>
      <c r="K214" s="228" t="s">
        <v>154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155</v>
      </c>
      <c r="AT214" s="237" t="s">
        <v>150</v>
      </c>
      <c r="AU214" s="237" t="s">
        <v>82</v>
      </c>
      <c r="AY214" s="17" t="s">
        <v>147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80</v>
      </c>
      <c r="BK214" s="238">
        <f>ROUND(I214*H214,2)</f>
        <v>0</v>
      </c>
      <c r="BL214" s="17" t="s">
        <v>155</v>
      </c>
      <c r="BM214" s="237" t="s">
        <v>269</v>
      </c>
    </row>
    <row r="215" s="2" customFormat="1">
      <c r="A215" s="38"/>
      <c r="B215" s="39"/>
      <c r="C215" s="40"/>
      <c r="D215" s="239" t="s">
        <v>157</v>
      </c>
      <c r="E215" s="40"/>
      <c r="F215" s="240" t="s">
        <v>270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157</v>
      </c>
      <c r="AU215" s="17" t="s">
        <v>82</v>
      </c>
    </row>
    <row r="216" s="2" customFormat="1">
      <c r="A216" s="38"/>
      <c r="B216" s="39"/>
      <c r="C216" s="40"/>
      <c r="D216" s="244" t="s">
        <v>159</v>
      </c>
      <c r="E216" s="40"/>
      <c r="F216" s="245" t="s">
        <v>271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82</v>
      </c>
    </row>
    <row r="217" s="13" customFormat="1">
      <c r="A217" s="13"/>
      <c r="B217" s="246"/>
      <c r="C217" s="247"/>
      <c r="D217" s="239" t="s">
        <v>161</v>
      </c>
      <c r="E217" s="248" t="s">
        <v>1</v>
      </c>
      <c r="F217" s="249" t="s">
        <v>272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161</v>
      </c>
      <c r="AU217" s="255" t="s">
        <v>82</v>
      </c>
      <c r="AV217" s="13" t="s">
        <v>80</v>
      </c>
      <c r="AW217" s="13" t="s">
        <v>30</v>
      </c>
      <c r="AX217" s="13" t="s">
        <v>73</v>
      </c>
      <c r="AY217" s="255" t="s">
        <v>147</v>
      </c>
    </row>
    <row r="218" s="14" customFormat="1">
      <c r="A218" s="14"/>
      <c r="B218" s="256"/>
      <c r="C218" s="257"/>
      <c r="D218" s="239" t="s">
        <v>161</v>
      </c>
      <c r="E218" s="258" t="s">
        <v>1</v>
      </c>
      <c r="F218" s="259" t="s">
        <v>273</v>
      </c>
      <c r="G218" s="257"/>
      <c r="H218" s="260">
        <v>170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161</v>
      </c>
      <c r="AU218" s="266" t="s">
        <v>82</v>
      </c>
      <c r="AV218" s="14" t="s">
        <v>82</v>
      </c>
      <c r="AW218" s="14" t="s">
        <v>30</v>
      </c>
      <c r="AX218" s="14" t="s">
        <v>73</v>
      </c>
      <c r="AY218" s="266" t="s">
        <v>147</v>
      </c>
    </row>
    <row r="219" s="15" customFormat="1">
      <c r="A219" s="15"/>
      <c r="B219" s="267"/>
      <c r="C219" s="268"/>
      <c r="D219" s="239" t="s">
        <v>161</v>
      </c>
      <c r="E219" s="269" t="s">
        <v>1</v>
      </c>
      <c r="F219" s="270" t="s">
        <v>164</v>
      </c>
      <c r="G219" s="268"/>
      <c r="H219" s="271">
        <v>170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161</v>
      </c>
      <c r="AU219" s="277" t="s">
        <v>82</v>
      </c>
      <c r="AV219" s="15" t="s">
        <v>155</v>
      </c>
      <c r="AW219" s="15" t="s">
        <v>30</v>
      </c>
      <c r="AX219" s="15" t="s">
        <v>80</v>
      </c>
      <c r="AY219" s="277" t="s">
        <v>147</v>
      </c>
    </row>
    <row r="220" s="2" customFormat="1" ht="24.15" customHeight="1">
      <c r="A220" s="38"/>
      <c r="B220" s="39"/>
      <c r="C220" s="226" t="s">
        <v>274</v>
      </c>
      <c r="D220" s="226" t="s">
        <v>150</v>
      </c>
      <c r="E220" s="227" t="s">
        <v>275</v>
      </c>
      <c r="F220" s="228" t="s">
        <v>276</v>
      </c>
      <c r="G220" s="229" t="s">
        <v>181</v>
      </c>
      <c r="H220" s="230">
        <v>68</v>
      </c>
      <c r="I220" s="231"/>
      <c r="J220" s="232">
        <f>ROUND(I220*H220,2)</f>
        <v>0</v>
      </c>
      <c r="K220" s="228" t="s">
        <v>154</v>
      </c>
      <c r="L220" s="44"/>
      <c r="M220" s="233" t="s">
        <v>1</v>
      </c>
      <c r="N220" s="234" t="s">
        <v>38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155</v>
      </c>
      <c r="AT220" s="237" t="s">
        <v>150</v>
      </c>
      <c r="AU220" s="237" t="s">
        <v>82</v>
      </c>
      <c r="AY220" s="17" t="s">
        <v>147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80</v>
      </c>
      <c r="BK220" s="238">
        <f>ROUND(I220*H220,2)</f>
        <v>0</v>
      </c>
      <c r="BL220" s="17" t="s">
        <v>155</v>
      </c>
      <c r="BM220" s="237" t="s">
        <v>277</v>
      </c>
    </row>
    <row r="221" s="2" customFormat="1">
      <c r="A221" s="38"/>
      <c r="B221" s="39"/>
      <c r="C221" s="40"/>
      <c r="D221" s="239" t="s">
        <v>157</v>
      </c>
      <c r="E221" s="40"/>
      <c r="F221" s="240" t="s">
        <v>278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157</v>
      </c>
      <c r="AU221" s="17" t="s">
        <v>82</v>
      </c>
    </row>
    <row r="222" s="2" customFormat="1">
      <c r="A222" s="38"/>
      <c r="B222" s="39"/>
      <c r="C222" s="40"/>
      <c r="D222" s="244" t="s">
        <v>159</v>
      </c>
      <c r="E222" s="40"/>
      <c r="F222" s="245" t="s">
        <v>279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159</v>
      </c>
      <c r="AU222" s="17" t="s">
        <v>82</v>
      </c>
    </row>
    <row r="223" s="13" customFormat="1">
      <c r="A223" s="13"/>
      <c r="B223" s="246"/>
      <c r="C223" s="247"/>
      <c r="D223" s="239" t="s">
        <v>161</v>
      </c>
      <c r="E223" s="248" t="s">
        <v>1</v>
      </c>
      <c r="F223" s="249" t="s">
        <v>280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161</v>
      </c>
      <c r="AU223" s="255" t="s">
        <v>82</v>
      </c>
      <c r="AV223" s="13" t="s">
        <v>80</v>
      </c>
      <c r="AW223" s="13" t="s">
        <v>30</v>
      </c>
      <c r="AX223" s="13" t="s">
        <v>73</v>
      </c>
      <c r="AY223" s="255" t="s">
        <v>147</v>
      </c>
    </row>
    <row r="224" s="14" customFormat="1">
      <c r="A224" s="14"/>
      <c r="B224" s="256"/>
      <c r="C224" s="257"/>
      <c r="D224" s="239" t="s">
        <v>161</v>
      </c>
      <c r="E224" s="258" t="s">
        <v>1</v>
      </c>
      <c r="F224" s="259" t="s">
        <v>281</v>
      </c>
      <c r="G224" s="257"/>
      <c r="H224" s="260">
        <v>68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161</v>
      </c>
      <c r="AU224" s="266" t="s">
        <v>82</v>
      </c>
      <c r="AV224" s="14" t="s">
        <v>82</v>
      </c>
      <c r="AW224" s="14" t="s">
        <v>30</v>
      </c>
      <c r="AX224" s="14" t="s">
        <v>73</v>
      </c>
      <c r="AY224" s="266" t="s">
        <v>147</v>
      </c>
    </row>
    <row r="225" s="15" customFormat="1">
      <c r="A225" s="15"/>
      <c r="B225" s="267"/>
      <c r="C225" s="268"/>
      <c r="D225" s="239" t="s">
        <v>161</v>
      </c>
      <c r="E225" s="269" t="s">
        <v>1</v>
      </c>
      <c r="F225" s="270" t="s">
        <v>164</v>
      </c>
      <c r="G225" s="268"/>
      <c r="H225" s="271">
        <v>68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161</v>
      </c>
      <c r="AU225" s="277" t="s">
        <v>82</v>
      </c>
      <c r="AV225" s="15" t="s">
        <v>155</v>
      </c>
      <c r="AW225" s="15" t="s">
        <v>30</v>
      </c>
      <c r="AX225" s="15" t="s">
        <v>80</v>
      </c>
      <c r="AY225" s="277" t="s">
        <v>147</v>
      </c>
    </row>
    <row r="226" s="2" customFormat="1" ht="24.15" customHeight="1">
      <c r="A226" s="38"/>
      <c r="B226" s="39"/>
      <c r="C226" s="226" t="s">
        <v>282</v>
      </c>
      <c r="D226" s="226" t="s">
        <v>150</v>
      </c>
      <c r="E226" s="227" t="s">
        <v>283</v>
      </c>
      <c r="F226" s="228" t="s">
        <v>284</v>
      </c>
      <c r="G226" s="229" t="s">
        <v>181</v>
      </c>
      <c r="H226" s="230">
        <v>117</v>
      </c>
      <c r="I226" s="231"/>
      <c r="J226" s="232">
        <f>ROUND(I226*H226,2)</f>
        <v>0</v>
      </c>
      <c r="K226" s="228" t="s">
        <v>154</v>
      </c>
      <c r="L226" s="44"/>
      <c r="M226" s="233" t="s">
        <v>1</v>
      </c>
      <c r="N226" s="234" t="s">
        <v>38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155</v>
      </c>
      <c r="AT226" s="237" t="s">
        <v>150</v>
      </c>
      <c r="AU226" s="237" t="s">
        <v>82</v>
      </c>
      <c r="AY226" s="17" t="s">
        <v>147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80</v>
      </c>
      <c r="BK226" s="238">
        <f>ROUND(I226*H226,2)</f>
        <v>0</v>
      </c>
      <c r="BL226" s="17" t="s">
        <v>155</v>
      </c>
      <c r="BM226" s="237" t="s">
        <v>285</v>
      </c>
    </row>
    <row r="227" s="2" customFormat="1">
      <c r="A227" s="38"/>
      <c r="B227" s="39"/>
      <c r="C227" s="40"/>
      <c r="D227" s="239" t="s">
        <v>157</v>
      </c>
      <c r="E227" s="40"/>
      <c r="F227" s="240" t="s">
        <v>286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157</v>
      </c>
      <c r="AU227" s="17" t="s">
        <v>82</v>
      </c>
    </row>
    <row r="228" s="2" customFormat="1">
      <c r="A228" s="38"/>
      <c r="B228" s="39"/>
      <c r="C228" s="40"/>
      <c r="D228" s="244" t="s">
        <v>159</v>
      </c>
      <c r="E228" s="40"/>
      <c r="F228" s="245" t="s">
        <v>287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82</v>
      </c>
    </row>
    <row r="229" s="13" customFormat="1">
      <c r="A229" s="13"/>
      <c r="B229" s="246"/>
      <c r="C229" s="247"/>
      <c r="D229" s="239" t="s">
        <v>161</v>
      </c>
      <c r="E229" s="248" t="s">
        <v>1</v>
      </c>
      <c r="F229" s="249" t="s">
        <v>288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161</v>
      </c>
      <c r="AU229" s="255" t="s">
        <v>82</v>
      </c>
      <c r="AV229" s="13" t="s">
        <v>80</v>
      </c>
      <c r="AW229" s="13" t="s">
        <v>30</v>
      </c>
      <c r="AX229" s="13" t="s">
        <v>73</v>
      </c>
      <c r="AY229" s="255" t="s">
        <v>147</v>
      </c>
    </row>
    <row r="230" s="14" customFormat="1">
      <c r="A230" s="14"/>
      <c r="B230" s="256"/>
      <c r="C230" s="257"/>
      <c r="D230" s="239" t="s">
        <v>161</v>
      </c>
      <c r="E230" s="258" t="s">
        <v>1</v>
      </c>
      <c r="F230" s="259" t="s">
        <v>289</v>
      </c>
      <c r="G230" s="257"/>
      <c r="H230" s="260">
        <v>117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161</v>
      </c>
      <c r="AU230" s="266" t="s">
        <v>82</v>
      </c>
      <c r="AV230" s="14" t="s">
        <v>82</v>
      </c>
      <c r="AW230" s="14" t="s">
        <v>30</v>
      </c>
      <c r="AX230" s="14" t="s">
        <v>73</v>
      </c>
      <c r="AY230" s="266" t="s">
        <v>147</v>
      </c>
    </row>
    <row r="231" s="15" customFormat="1">
      <c r="A231" s="15"/>
      <c r="B231" s="267"/>
      <c r="C231" s="268"/>
      <c r="D231" s="239" t="s">
        <v>161</v>
      </c>
      <c r="E231" s="269" t="s">
        <v>1</v>
      </c>
      <c r="F231" s="270" t="s">
        <v>164</v>
      </c>
      <c r="G231" s="268"/>
      <c r="H231" s="271">
        <v>117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7" t="s">
        <v>161</v>
      </c>
      <c r="AU231" s="277" t="s">
        <v>82</v>
      </c>
      <c r="AV231" s="15" t="s">
        <v>155</v>
      </c>
      <c r="AW231" s="15" t="s">
        <v>30</v>
      </c>
      <c r="AX231" s="15" t="s">
        <v>80</v>
      </c>
      <c r="AY231" s="277" t="s">
        <v>147</v>
      </c>
    </row>
    <row r="232" s="2" customFormat="1" ht="33" customHeight="1">
      <c r="A232" s="38"/>
      <c r="B232" s="39"/>
      <c r="C232" s="226" t="s">
        <v>290</v>
      </c>
      <c r="D232" s="226" t="s">
        <v>150</v>
      </c>
      <c r="E232" s="227" t="s">
        <v>291</v>
      </c>
      <c r="F232" s="228" t="s">
        <v>292</v>
      </c>
      <c r="G232" s="229" t="s">
        <v>153</v>
      </c>
      <c r="H232" s="230">
        <v>0.35999999999999999</v>
      </c>
      <c r="I232" s="231"/>
      <c r="J232" s="232">
        <f>ROUND(I232*H232,2)</f>
        <v>0</v>
      </c>
      <c r="K232" s="228" t="s">
        <v>154</v>
      </c>
      <c r="L232" s="44"/>
      <c r="M232" s="233" t="s">
        <v>1</v>
      </c>
      <c r="N232" s="234" t="s">
        <v>38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1.671</v>
      </c>
      <c r="T232" s="236">
        <f>S232*H232</f>
        <v>0.60155999999999998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155</v>
      </c>
      <c r="AT232" s="237" t="s">
        <v>150</v>
      </c>
      <c r="AU232" s="237" t="s">
        <v>82</v>
      </c>
      <c r="AY232" s="17" t="s">
        <v>147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80</v>
      </c>
      <c r="BK232" s="238">
        <f>ROUND(I232*H232,2)</f>
        <v>0</v>
      </c>
      <c r="BL232" s="17" t="s">
        <v>155</v>
      </c>
      <c r="BM232" s="237" t="s">
        <v>293</v>
      </c>
    </row>
    <row r="233" s="2" customFormat="1">
      <c r="A233" s="38"/>
      <c r="B233" s="39"/>
      <c r="C233" s="40"/>
      <c r="D233" s="239" t="s">
        <v>157</v>
      </c>
      <c r="E233" s="40"/>
      <c r="F233" s="240" t="s">
        <v>294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157</v>
      </c>
      <c r="AU233" s="17" t="s">
        <v>82</v>
      </c>
    </row>
    <row r="234" s="2" customFormat="1">
      <c r="A234" s="38"/>
      <c r="B234" s="39"/>
      <c r="C234" s="40"/>
      <c r="D234" s="244" t="s">
        <v>159</v>
      </c>
      <c r="E234" s="40"/>
      <c r="F234" s="245" t="s">
        <v>295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82</v>
      </c>
    </row>
    <row r="235" s="13" customFormat="1">
      <c r="A235" s="13"/>
      <c r="B235" s="246"/>
      <c r="C235" s="247"/>
      <c r="D235" s="239" t="s">
        <v>161</v>
      </c>
      <c r="E235" s="248" t="s">
        <v>1</v>
      </c>
      <c r="F235" s="249" t="s">
        <v>296</v>
      </c>
      <c r="G235" s="247"/>
      <c r="H235" s="248" t="s">
        <v>1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161</v>
      </c>
      <c r="AU235" s="255" t="s">
        <v>82</v>
      </c>
      <c r="AV235" s="13" t="s">
        <v>80</v>
      </c>
      <c r="AW235" s="13" t="s">
        <v>30</v>
      </c>
      <c r="AX235" s="13" t="s">
        <v>73</v>
      </c>
      <c r="AY235" s="255" t="s">
        <v>147</v>
      </c>
    </row>
    <row r="236" s="14" customFormat="1">
      <c r="A236" s="14"/>
      <c r="B236" s="256"/>
      <c r="C236" s="257"/>
      <c r="D236" s="239" t="s">
        <v>161</v>
      </c>
      <c r="E236" s="258" t="s">
        <v>1</v>
      </c>
      <c r="F236" s="259" t="s">
        <v>163</v>
      </c>
      <c r="G236" s="257"/>
      <c r="H236" s="260">
        <v>0.35999999999999999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161</v>
      </c>
      <c r="AU236" s="266" t="s">
        <v>82</v>
      </c>
      <c r="AV236" s="14" t="s">
        <v>82</v>
      </c>
      <c r="AW236" s="14" t="s">
        <v>30</v>
      </c>
      <c r="AX236" s="14" t="s">
        <v>73</v>
      </c>
      <c r="AY236" s="266" t="s">
        <v>147</v>
      </c>
    </row>
    <row r="237" s="15" customFormat="1">
      <c r="A237" s="15"/>
      <c r="B237" s="267"/>
      <c r="C237" s="268"/>
      <c r="D237" s="239" t="s">
        <v>161</v>
      </c>
      <c r="E237" s="269" t="s">
        <v>1</v>
      </c>
      <c r="F237" s="270" t="s">
        <v>164</v>
      </c>
      <c r="G237" s="268"/>
      <c r="H237" s="271">
        <v>0.35999999999999999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161</v>
      </c>
      <c r="AU237" s="277" t="s">
        <v>82</v>
      </c>
      <c r="AV237" s="15" t="s">
        <v>155</v>
      </c>
      <c r="AW237" s="15" t="s">
        <v>30</v>
      </c>
      <c r="AX237" s="15" t="s">
        <v>80</v>
      </c>
      <c r="AY237" s="277" t="s">
        <v>147</v>
      </c>
    </row>
    <row r="238" s="2" customFormat="1" ht="24.15" customHeight="1">
      <c r="A238" s="38"/>
      <c r="B238" s="39"/>
      <c r="C238" s="226" t="s">
        <v>297</v>
      </c>
      <c r="D238" s="226" t="s">
        <v>150</v>
      </c>
      <c r="E238" s="227" t="s">
        <v>298</v>
      </c>
      <c r="F238" s="228" t="s">
        <v>299</v>
      </c>
      <c r="G238" s="229" t="s">
        <v>181</v>
      </c>
      <c r="H238" s="230">
        <v>0.71999999999999997</v>
      </c>
      <c r="I238" s="231"/>
      <c r="J238" s="232">
        <f>ROUND(I238*H238,2)</f>
        <v>0</v>
      </c>
      <c r="K238" s="228" t="s">
        <v>154</v>
      </c>
      <c r="L238" s="44"/>
      <c r="M238" s="233" t="s">
        <v>1</v>
      </c>
      <c r="N238" s="234" t="s">
        <v>38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0.041000000000000002</v>
      </c>
      <c r="T238" s="236">
        <f>S238*H238</f>
        <v>0.029520000000000001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155</v>
      </c>
      <c r="AT238" s="237" t="s">
        <v>150</v>
      </c>
      <c r="AU238" s="237" t="s">
        <v>82</v>
      </c>
      <c r="AY238" s="17" t="s">
        <v>147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80</v>
      </c>
      <c r="BK238" s="238">
        <f>ROUND(I238*H238,2)</f>
        <v>0</v>
      </c>
      <c r="BL238" s="17" t="s">
        <v>155</v>
      </c>
      <c r="BM238" s="237" t="s">
        <v>300</v>
      </c>
    </row>
    <row r="239" s="2" customFormat="1">
      <c r="A239" s="38"/>
      <c r="B239" s="39"/>
      <c r="C239" s="40"/>
      <c r="D239" s="239" t="s">
        <v>157</v>
      </c>
      <c r="E239" s="40"/>
      <c r="F239" s="240" t="s">
        <v>301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157</v>
      </c>
      <c r="AU239" s="17" t="s">
        <v>82</v>
      </c>
    </row>
    <row r="240" s="2" customFormat="1">
      <c r="A240" s="38"/>
      <c r="B240" s="39"/>
      <c r="C240" s="40"/>
      <c r="D240" s="244" t="s">
        <v>159</v>
      </c>
      <c r="E240" s="40"/>
      <c r="F240" s="245" t="s">
        <v>302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82</v>
      </c>
    </row>
    <row r="241" s="13" customFormat="1">
      <c r="A241" s="13"/>
      <c r="B241" s="246"/>
      <c r="C241" s="247"/>
      <c r="D241" s="239" t="s">
        <v>161</v>
      </c>
      <c r="E241" s="248" t="s">
        <v>1</v>
      </c>
      <c r="F241" s="249" t="s">
        <v>303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161</v>
      </c>
      <c r="AU241" s="255" t="s">
        <v>82</v>
      </c>
      <c r="AV241" s="13" t="s">
        <v>80</v>
      </c>
      <c r="AW241" s="13" t="s">
        <v>30</v>
      </c>
      <c r="AX241" s="13" t="s">
        <v>73</v>
      </c>
      <c r="AY241" s="255" t="s">
        <v>147</v>
      </c>
    </row>
    <row r="242" s="14" customFormat="1">
      <c r="A242" s="14"/>
      <c r="B242" s="256"/>
      <c r="C242" s="257"/>
      <c r="D242" s="239" t="s">
        <v>161</v>
      </c>
      <c r="E242" s="258" t="s">
        <v>1</v>
      </c>
      <c r="F242" s="259" t="s">
        <v>304</v>
      </c>
      <c r="G242" s="257"/>
      <c r="H242" s="260">
        <v>0.71999999999999997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161</v>
      </c>
      <c r="AU242" s="266" t="s">
        <v>82</v>
      </c>
      <c r="AV242" s="14" t="s">
        <v>82</v>
      </c>
      <c r="AW242" s="14" t="s">
        <v>30</v>
      </c>
      <c r="AX242" s="14" t="s">
        <v>73</v>
      </c>
      <c r="AY242" s="266" t="s">
        <v>147</v>
      </c>
    </row>
    <row r="243" s="15" customFormat="1">
      <c r="A243" s="15"/>
      <c r="B243" s="267"/>
      <c r="C243" s="268"/>
      <c r="D243" s="239" t="s">
        <v>161</v>
      </c>
      <c r="E243" s="269" t="s">
        <v>1</v>
      </c>
      <c r="F243" s="270" t="s">
        <v>164</v>
      </c>
      <c r="G243" s="268"/>
      <c r="H243" s="271">
        <v>0.71999999999999997</v>
      </c>
      <c r="I243" s="272"/>
      <c r="J243" s="268"/>
      <c r="K243" s="268"/>
      <c r="L243" s="273"/>
      <c r="M243" s="274"/>
      <c r="N243" s="275"/>
      <c r="O243" s="275"/>
      <c r="P243" s="275"/>
      <c r="Q243" s="275"/>
      <c r="R243" s="275"/>
      <c r="S243" s="275"/>
      <c r="T243" s="27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7" t="s">
        <v>161</v>
      </c>
      <c r="AU243" s="277" t="s">
        <v>82</v>
      </c>
      <c r="AV243" s="15" t="s">
        <v>155</v>
      </c>
      <c r="AW243" s="15" t="s">
        <v>30</v>
      </c>
      <c r="AX243" s="15" t="s">
        <v>80</v>
      </c>
      <c r="AY243" s="277" t="s">
        <v>147</v>
      </c>
    </row>
    <row r="244" s="2" customFormat="1" ht="37.8" customHeight="1">
      <c r="A244" s="38"/>
      <c r="B244" s="39"/>
      <c r="C244" s="226" t="s">
        <v>305</v>
      </c>
      <c r="D244" s="226" t="s">
        <v>150</v>
      </c>
      <c r="E244" s="227" t="s">
        <v>306</v>
      </c>
      <c r="F244" s="228" t="s">
        <v>307</v>
      </c>
      <c r="G244" s="229" t="s">
        <v>181</v>
      </c>
      <c r="H244" s="230">
        <v>9.5999999999999996</v>
      </c>
      <c r="I244" s="231"/>
      <c r="J244" s="232">
        <f>ROUND(I244*H244,2)</f>
        <v>0</v>
      </c>
      <c r="K244" s="228" t="s">
        <v>154</v>
      </c>
      <c r="L244" s="44"/>
      <c r="M244" s="233" t="s">
        <v>1</v>
      </c>
      <c r="N244" s="234" t="s">
        <v>38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0.045999999999999999</v>
      </c>
      <c r="T244" s="236">
        <f>S244*H244</f>
        <v>0.44159999999999999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155</v>
      </c>
      <c r="AT244" s="237" t="s">
        <v>150</v>
      </c>
      <c r="AU244" s="237" t="s">
        <v>82</v>
      </c>
      <c r="AY244" s="17" t="s">
        <v>147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80</v>
      </c>
      <c r="BK244" s="238">
        <f>ROUND(I244*H244,2)</f>
        <v>0</v>
      </c>
      <c r="BL244" s="17" t="s">
        <v>155</v>
      </c>
      <c r="BM244" s="237" t="s">
        <v>308</v>
      </c>
    </row>
    <row r="245" s="2" customFormat="1">
      <c r="A245" s="38"/>
      <c r="B245" s="39"/>
      <c r="C245" s="40"/>
      <c r="D245" s="239" t="s">
        <v>157</v>
      </c>
      <c r="E245" s="40"/>
      <c r="F245" s="240" t="s">
        <v>309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157</v>
      </c>
      <c r="AU245" s="17" t="s">
        <v>82</v>
      </c>
    </row>
    <row r="246" s="2" customFormat="1">
      <c r="A246" s="38"/>
      <c r="B246" s="39"/>
      <c r="C246" s="40"/>
      <c r="D246" s="244" t="s">
        <v>159</v>
      </c>
      <c r="E246" s="40"/>
      <c r="F246" s="245" t="s">
        <v>310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159</v>
      </c>
      <c r="AU246" s="17" t="s">
        <v>82</v>
      </c>
    </row>
    <row r="247" s="13" customFormat="1">
      <c r="A247" s="13"/>
      <c r="B247" s="246"/>
      <c r="C247" s="247"/>
      <c r="D247" s="239" t="s">
        <v>161</v>
      </c>
      <c r="E247" s="248" t="s">
        <v>1</v>
      </c>
      <c r="F247" s="249" t="s">
        <v>193</v>
      </c>
      <c r="G247" s="247"/>
      <c r="H247" s="248" t="s">
        <v>1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161</v>
      </c>
      <c r="AU247" s="255" t="s">
        <v>82</v>
      </c>
      <c r="AV247" s="13" t="s">
        <v>80</v>
      </c>
      <c r="AW247" s="13" t="s">
        <v>30</v>
      </c>
      <c r="AX247" s="13" t="s">
        <v>73</v>
      </c>
      <c r="AY247" s="255" t="s">
        <v>147</v>
      </c>
    </row>
    <row r="248" s="14" customFormat="1">
      <c r="A248" s="14"/>
      <c r="B248" s="256"/>
      <c r="C248" s="257"/>
      <c r="D248" s="239" t="s">
        <v>161</v>
      </c>
      <c r="E248" s="258" t="s">
        <v>1</v>
      </c>
      <c r="F248" s="259" t="s">
        <v>194</v>
      </c>
      <c r="G248" s="257"/>
      <c r="H248" s="260">
        <v>9.5999999999999996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161</v>
      </c>
      <c r="AU248" s="266" t="s">
        <v>82</v>
      </c>
      <c r="AV248" s="14" t="s">
        <v>82</v>
      </c>
      <c r="AW248" s="14" t="s">
        <v>30</v>
      </c>
      <c r="AX248" s="14" t="s">
        <v>73</v>
      </c>
      <c r="AY248" s="266" t="s">
        <v>147</v>
      </c>
    </row>
    <row r="249" s="15" customFormat="1">
      <c r="A249" s="15"/>
      <c r="B249" s="267"/>
      <c r="C249" s="268"/>
      <c r="D249" s="239" t="s">
        <v>161</v>
      </c>
      <c r="E249" s="269" t="s">
        <v>1</v>
      </c>
      <c r="F249" s="270" t="s">
        <v>164</v>
      </c>
      <c r="G249" s="268"/>
      <c r="H249" s="271">
        <v>9.5999999999999996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161</v>
      </c>
      <c r="AU249" s="277" t="s">
        <v>82</v>
      </c>
      <c r="AV249" s="15" t="s">
        <v>155</v>
      </c>
      <c r="AW249" s="15" t="s">
        <v>30</v>
      </c>
      <c r="AX249" s="15" t="s">
        <v>80</v>
      </c>
      <c r="AY249" s="277" t="s">
        <v>147</v>
      </c>
    </row>
    <row r="250" s="2" customFormat="1" ht="37.8" customHeight="1">
      <c r="A250" s="38"/>
      <c r="B250" s="39"/>
      <c r="C250" s="226" t="s">
        <v>7</v>
      </c>
      <c r="D250" s="226" t="s">
        <v>150</v>
      </c>
      <c r="E250" s="227" t="s">
        <v>311</v>
      </c>
      <c r="F250" s="228" t="s">
        <v>312</v>
      </c>
      <c r="G250" s="229" t="s">
        <v>181</v>
      </c>
      <c r="H250" s="230">
        <v>69.120000000000005</v>
      </c>
      <c r="I250" s="231"/>
      <c r="J250" s="232">
        <f>ROUND(I250*H250,2)</f>
        <v>0</v>
      </c>
      <c r="K250" s="228" t="s">
        <v>154</v>
      </c>
      <c r="L250" s="44"/>
      <c r="M250" s="233" t="s">
        <v>1</v>
      </c>
      <c r="N250" s="234" t="s">
        <v>38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0.071999999999999995</v>
      </c>
      <c r="T250" s="236">
        <f>S250*H250</f>
        <v>4.9766399999999997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155</v>
      </c>
      <c r="AT250" s="237" t="s">
        <v>150</v>
      </c>
      <c r="AU250" s="237" t="s">
        <v>82</v>
      </c>
      <c r="AY250" s="17" t="s">
        <v>147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80</v>
      </c>
      <c r="BK250" s="238">
        <f>ROUND(I250*H250,2)</f>
        <v>0</v>
      </c>
      <c r="BL250" s="17" t="s">
        <v>155</v>
      </c>
      <c r="BM250" s="237" t="s">
        <v>313</v>
      </c>
    </row>
    <row r="251" s="2" customFormat="1">
      <c r="A251" s="38"/>
      <c r="B251" s="39"/>
      <c r="C251" s="40"/>
      <c r="D251" s="239" t="s">
        <v>157</v>
      </c>
      <c r="E251" s="40"/>
      <c r="F251" s="240" t="s">
        <v>314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157</v>
      </c>
      <c r="AU251" s="17" t="s">
        <v>82</v>
      </c>
    </row>
    <row r="252" s="2" customFormat="1">
      <c r="A252" s="38"/>
      <c r="B252" s="39"/>
      <c r="C252" s="40"/>
      <c r="D252" s="244" t="s">
        <v>159</v>
      </c>
      <c r="E252" s="40"/>
      <c r="F252" s="245" t="s">
        <v>315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159</v>
      </c>
      <c r="AU252" s="17" t="s">
        <v>82</v>
      </c>
    </row>
    <row r="253" s="13" customFormat="1">
      <c r="A253" s="13"/>
      <c r="B253" s="246"/>
      <c r="C253" s="247"/>
      <c r="D253" s="239" t="s">
        <v>161</v>
      </c>
      <c r="E253" s="248" t="s">
        <v>1</v>
      </c>
      <c r="F253" s="249" t="s">
        <v>316</v>
      </c>
      <c r="G253" s="247"/>
      <c r="H253" s="248" t="s">
        <v>1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161</v>
      </c>
      <c r="AU253" s="255" t="s">
        <v>82</v>
      </c>
      <c r="AV253" s="13" t="s">
        <v>80</v>
      </c>
      <c r="AW253" s="13" t="s">
        <v>30</v>
      </c>
      <c r="AX253" s="13" t="s">
        <v>73</v>
      </c>
      <c r="AY253" s="255" t="s">
        <v>147</v>
      </c>
    </row>
    <row r="254" s="14" customFormat="1">
      <c r="A254" s="14"/>
      <c r="B254" s="256"/>
      <c r="C254" s="257"/>
      <c r="D254" s="239" t="s">
        <v>161</v>
      </c>
      <c r="E254" s="258" t="s">
        <v>1</v>
      </c>
      <c r="F254" s="259" t="s">
        <v>317</v>
      </c>
      <c r="G254" s="257"/>
      <c r="H254" s="260">
        <v>69.120000000000005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161</v>
      </c>
      <c r="AU254" s="266" t="s">
        <v>82</v>
      </c>
      <c r="AV254" s="14" t="s">
        <v>82</v>
      </c>
      <c r="AW254" s="14" t="s">
        <v>30</v>
      </c>
      <c r="AX254" s="14" t="s">
        <v>73</v>
      </c>
      <c r="AY254" s="266" t="s">
        <v>147</v>
      </c>
    </row>
    <row r="255" s="15" customFormat="1">
      <c r="A255" s="15"/>
      <c r="B255" s="267"/>
      <c r="C255" s="268"/>
      <c r="D255" s="239" t="s">
        <v>161</v>
      </c>
      <c r="E255" s="269" t="s">
        <v>1</v>
      </c>
      <c r="F255" s="270" t="s">
        <v>164</v>
      </c>
      <c r="G255" s="268"/>
      <c r="H255" s="271">
        <v>69.120000000000005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161</v>
      </c>
      <c r="AU255" s="277" t="s">
        <v>82</v>
      </c>
      <c r="AV255" s="15" t="s">
        <v>155</v>
      </c>
      <c r="AW255" s="15" t="s">
        <v>30</v>
      </c>
      <c r="AX255" s="15" t="s">
        <v>80</v>
      </c>
      <c r="AY255" s="277" t="s">
        <v>147</v>
      </c>
    </row>
    <row r="256" s="2" customFormat="1" ht="24.15" customHeight="1">
      <c r="A256" s="38"/>
      <c r="B256" s="39"/>
      <c r="C256" s="226" t="s">
        <v>318</v>
      </c>
      <c r="D256" s="226" t="s">
        <v>150</v>
      </c>
      <c r="E256" s="227" t="s">
        <v>319</v>
      </c>
      <c r="F256" s="228" t="s">
        <v>320</v>
      </c>
      <c r="G256" s="229" t="s">
        <v>153</v>
      </c>
      <c r="H256" s="230">
        <v>4.1630000000000003</v>
      </c>
      <c r="I256" s="231"/>
      <c r="J256" s="232">
        <f>ROUND(I256*H256,2)</f>
        <v>0</v>
      </c>
      <c r="K256" s="228" t="s">
        <v>154</v>
      </c>
      <c r="L256" s="44"/>
      <c r="M256" s="233" t="s">
        <v>1</v>
      </c>
      <c r="N256" s="234" t="s">
        <v>38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1.95</v>
      </c>
      <c r="T256" s="236">
        <f>S256*H256</f>
        <v>8.1178500000000007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155</v>
      </c>
      <c r="AT256" s="237" t="s">
        <v>150</v>
      </c>
      <c r="AU256" s="237" t="s">
        <v>82</v>
      </c>
      <c r="AY256" s="17" t="s">
        <v>147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80</v>
      </c>
      <c r="BK256" s="238">
        <f>ROUND(I256*H256,2)</f>
        <v>0</v>
      </c>
      <c r="BL256" s="17" t="s">
        <v>155</v>
      </c>
      <c r="BM256" s="237" t="s">
        <v>321</v>
      </c>
    </row>
    <row r="257" s="2" customFormat="1">
      <c r="A257" s="38"/>
      <c r="B257" s="39"/>
      <c r="C257" s="40"/>
      <c r="D257" s="239" t="s">
        <v>157</v>
      </c>
      <c r="E257" s="40"/>
      <c r="F257" s="240" t="s">
        <v>322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157</v>
      </c>
      <c r="AU257" s="17" t="s">
        <v>82</v>
      </c>
    </row>
    <row r="258" s="2" customFormat="1">
      <c r="A258" s="38"/>
      <c r="B258" s="39"/>
      <c r="C258" s="40"/>
      <c r="D258" s="244" t="s">
        <v>159</v>
      </c>
      <c r="E258" s="40"/>
      <c r="F258" s="245" t="s">
        <v>323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159</v>
      </c>
      <c r="AU258" s="17" t="s">
        <v>82</v>
      </c>
    </row>
    <row r="259" s="13" customFormat="1">
      <c r="A259" s="13"/>
      <c r="B259" s="246"/>
      <c r="C259" s="247"/>
      <c r="D259" s="239" t="s">
        <v>161</v>
      </c>
      <c r="E259" s="248" t="s">
        <v>1</v>
      </c>
      <c r="F259" s="249" t="s">
        <v>175</v>
      </c>
      <c r="G259" s="247"/>
      <c r="H259" s="248" t="s">
        <v>1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161</v>
      </c>
      <c r="AU259" s="255" t="s">
        <v>82</v>
      </c>
      <c r="AV259" s="13" t="s">
        <v>80</v>
      </c>
      <c r="AW259" s="13" t="s">
        <v>30</v>
      </c>
      <c r="AX259" s="13" t="s">
        <v>73</v>
      </c>
      <c r="AY259" s="255" t="s">
        <v>147</v>
      </c>
    </row>
    <row r="260" s="14" customFormat="1">
      <c r="A260" s="14"/>
      <c r="B260" s="256"/>
      <c r="C260" s="257"/>
      <c r="D260" s="239" t="s">
        <v>161</v>
      </c>
      <c r="E260" s="258" t="s">
        <v>1</v>
      </c>
      <c r="F260" s="259" t="s">
        <v>324</v>
      </c>
      <c r="G260" s="257"/>
      <c r="H260" s="260">
        <v>3.1103999999999998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161</v>
      </c>
      <c r="AU260" s="266" t="s">
        <v>82</v>
      </c>
      <c r="AV260" s="14" t="s">
        <v>82</v>
      </c>
      <c r="AW260" s="14" t="s">
        <v>30</v>
      </c>
      <c r="AX260" s="14" t="s">
        <v>73</v>
      </c>
      <c r="AY260" s="266" t="s">
        <v>147</v>
      </c>
    </row>
    <row r="261" s="13" customFormat="1">
      <c r="A261" s="13"/>
      <c r="B261" s="246"/>
      <c r="C261" s="247"/>
      <c r="D261" s="239" t="s">
        <v>161</v>
      </c>
      <c r="E261" s="248" t="s">
        <v>1</v>
      </c>
      <c r="F261" s="249" t="s">
        <v>325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161</v>
      </c>
      <c r="AU261" s="255" t="s">
        <v>82</v>
      </c>
      <c r="AV261" s="13" t="s">
        <v>80</v>
      </c>
      <c r="AW261" s="13" t="s">
        <v>30</v>
      </c>
      <c r="AX261" s="13" t="s">
        <v>73</v>
      </c>
      <c r="AY261" s="255" t="s">
        <v>147</v>
      </c>
    </row>
    <row r="262" s="14" customFormat="1">
      <c r="A262" s="14"/>
      <c r="B262" s="256"/>
      <c r="C262" s="257"/>
      <c r="D262" s="239" t="s">
        <v>161</v>
      </c>
      <c r="E262" s="258" t="s">
        <v>1</v>
      </c>
      <c r="F262" s="259" t="s">
        <v>326</v>
      </c>
      <c r="G262" s="257"/>
      <c r="H262" s="260">
        <v>1.0529999999999999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161</v>
      </c>
      <c r="AU262" s="266" t="s">
        <v>82</v>
      </c>
      <c r="AV262" s="14" t="s">
        <v>82</v>
      </c>
      <c r="AW262" s="14" t="s">
        <v>30</v>
      </c>
      <c r="AX262" s="14" t="s">
        <v>73</v>
      </c>
      <c r="AY262" s="266" t="s">
        <v>147</v>
      </c>
    </row>
    <row r="263" s="15" customFormat="1">
      <c r="A263" s="15"/>
      <c r="B263" s="267"/>
      <c r="C263" s="268"/>
      <c r="D263" s="239" t="s">
        <v>161</v>
      </c>
      <c r="E263" s="269" t="s">
        <v>1</v>
      </c>
      <c r="F263" s="270" t="s">
        <v>164</v>
      </c>
      <c r="G263" s="268"/>
      <c r="H263" s="271">
        <v>4.1634000000000002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161</v>
      </c>
      <c r="AU263" s="277" t="s">
        <v>82</v>
      </c>
      <c r="AV263" s="15" t="s">
        <v>155</v>
      </c>
      <c r="AW263" s="15" t="s">
        <v>30</v>
      </c>
      <c r="AX263" s="15" t="s">
        <v>80</v>
      </c>
      <c r="AY263" s="277" t="s">
        <v>147</v>
      </c>
    </row>
    <row r="264" s="2" customFormat="1" ht="24.15" customHeight="1">
      <c r="A264" s="38"/>
      <c r="B264" s="39"/>
      <c r="C264" s="226" t="s">
        <v>327</v>
      </c>
      <c r="D264" s="226" t="s">
        <v>150</v>
      </c>
      <c r="E264" s="227" t="s">
        <v>328</v>
      </c>
      <c r="F264" s="228" t="s">
        <v>329</v>
      </c>
      <c r="G264" s="229" t="s">
        <v>153</v>
      </c>
      <c r="H264" s="230">
        <v>1.0529999999999999</v>
      </c>
      <c r="I264" s="231"/>
      <c r="J264" s="232">
        <f>ROUND(I264*H264,2)</f>
        <v>0</v>
      </c>
      <c r="K264" s="228" t="s">
        <v>154</v>
      </c>
      <c r="L264" s="44"/>
      <c r="M264" s="233" t="s">
        <v>1</v>
      </c>
      <c r="N264" s="234" t="s">
        <v>38</v>
      </c>
      <c r="O264" s="91"/>
      <c r="P264" s="235">
        <f>O264*H264</f>
        <v>0</v>
      </c>
      <c r="Q264" s="235">
        <v>0.50375000000000003</v>
      </c>
      <c r="R264" s="235">
        <f>Q264*H264</f>
        <v>0.53044875000000002</v>
      </c>
      <c r="S264" s="235">
        <v>1.95</v>
      </c>
      <c r="T264" s="236">
        <f>S264*H264</f>
        <v>2.05335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155</v>
      </c>
      <c r="AT264" s="237" t="s">
        <v>150</v>
      </c>
      <c r="AU264" s="237" t="s">
        <v>82</v>
      </c>
      <c r="AY264" s="17" t="s">
        <v>147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80</v>
      </c>
      <c r="BK264" s="238">
        <f>ROUND(I264*H264,2)</f>
        <v>0</v>
      </c>
      <c r="BL264" s="17" t="s">
        <v>155</v>
      </c>
      <c r="BM264" s="237" t="s">
        <v>330</v>
      </c>
    </row>
    <row r="265" s="2" customFormat="1">
      <c r="A265" s="38"/>
      <c r="B265" s="39"/>
      <c r="C265" s="40"/>
      <c r="D265" s="239" t="s">
        <v>157</v>
      </c>
      <c r="E265" s="40"/>
      <c r="F265" s="240" t="s">
        <v>331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157</v>
      </c>
      <c r="AU265" s="17" t="s">
        <v>82</v>
      </c>
    </row>
    <row r="266" s="2" customFormat="1">
      <c r="A266" s="38"/>
      <c r="B266" s="39"/>
      <c r="C266" s="40"/>
      <c r="D266" s="244" t="s">
        <v>159</v>
      </c>
      <c r="E266" s="40"/>
      <c r="F266" s="245" t="s">
        <v>332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82</v>
      </c>
    </row>
    <row r="267" s="13" customFormat="1">
      <c r="A267" s="13"/>
      <c r="B267" s="246"/>
      <c r="C267" s="247"/>
      <c r="D267" s="239" t="s">
        <v>161</v>
      </c>
      <c r="E267" s="248" t="s">
        <v>1</v>
      </c>
      <c r="F267" s="249" t="s">
        <v>333</v>
      </c>
      <c r="G267" s="247"/>
      <c r="H267" s="248" t="s">
        <v>1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161</v>
      </c>
      <c r="AU267" s="255" t="s">
        <v>82</v>
      </c>
      <c r="AV267" s="13" t="s">
        <v>80</v>
      </c>
      <c r="AW267" s="13" t="s">
        <v>30</v>
      </c>
      <c r="AX267" s="13" t="s">
        <v>73</v>
      </c>
      <c r="AY267" s="255" t="s">
        <v>147</v>
      </c>
    </row>
    <row r="268" s="14" customFormat="1">
      <c r="A268" s="14"/>
      <c r="B268" s="256"/>
      <c r="C268" s="257"/>
      <c r="D268" s="239" t="s">
        <v>161</v>
      </c>
      <c r="E268" s="258" t="s">
        <v>1</v>
      </c>
      <c r="F268" s="259" t="s">
        <v>326</v>
      </c>
      <c r="G268" s="257"/>
      <c r="H268" s="260">
        <v>1.0529999999999999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161</v>
      </c>
      <c r="AU268" s="266" t="s">
        <v>82</v>
      </c>
      <c r="AV268" s="14" t="s">
        <v>82</v>
      </c>
      <c r="AW268" s="14" t="s">
        <v>30</v>
      </c>
      <c r="AX268" s="14" t="s">
        <v>73</v>
      </c>
      <c r="AY268" s="266" t="s">
        <v>147</v>
      </c>
    </row>
    <row r="269" s="15" customFormat="1">
      <c r="A269" s="15"/>
      <c r="B269" s="267"/>
      <c r="C269" s="268"/>
      <c r="D269" s="239" t="s">
        <v>161</v>
      </c>
      <c r="E269" s="269" t="s">
        <v>1</v>
      </c>
      <c r="F269" s="270" t="s">
        <v>164</v>
      </c>
      <c r="G269" s="268"/>
      <c r="H269" s="271">
        <v>1.0529999999999999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161</v>
      </c>
      <c r="AU269" s="277" t="s">
        <v>82</v>
      </c>
      <c r="AV269" s="15" t="s">
        <v>155</v>
      </c>
      <c r="AW269" s="15" t="s">
        <v>30</v>
      </c>
      <c r="AX269" s="15" t="s">
        <v>80</v>
      </c>
      <c r="AY269" s="277" t="s">
        <v>147</v>
      </c>
    </row>
    <row r="270" s="2" customFormat="1" ht="16.5" customHeight="1">
      <c r="A270" s="38"/>
      <c r="B270" s="39"/>
      <c r="C270" s="278" t="s">
        <v>334</v>
      </c>
      <c r="D270" s="278" t="s">
        <v>335</v>
      </c>
      <c r="E270" s="279" t="s">
        <v>336</v>
      </c>
      <c r="F270" s="280" t="s">
        <v>337</v>
      </c>
      <c r="G270" s="281" t="s">
        <v>248</v>
      </c>
      <c r="H270" s="282">
        <v>674.447</v>
      </c>
      <c r="I270" s="283"/>
      <c r="J270" s="284">
        <f>ROUND(I270*H270,2)</f>
        <v>0</v>
      </c>
      <c r="K270" s="280" t="s">
        <v>154</v>
      </c>
      <c r="L270" s="285"/>
      <c r="M270" s="286" t="s">
        <v>1</v>
      </c>
      <c r="N270" s="287" t="s">
        <v>38</v>
      </c>
      <c r="O270" s="91"/>
      <c r="P270" s="235">
        <f>O270*H270</f>
        <v>0</v>
      </c>
      <c r="Q270" s="235">
        <v>0.0041000000000000003</v>
      </c>
      <c r="R270" s="235">
        <f>Q270*H270</f>
        <v>2.7652327000000003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207</v>
      </c>
      <c r="AT270" s="237" t="s">
        <v>335</v>
      </c>
      <c r="AU270" s="237" t="s">
        <v>82</v>
      </c>
      <c r="AY270" s="17" t="s">
        <v>147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80</v>
      </c>
      <c r="BK270" s="238">
        <f>ROUND(I270*H270,2)</f>
        <v>0</v>
      </c>
      <c r="BL270" s="17" t="s">
        <v>155</v>
      </c>
      <c r="BM270" s="237" t="s">
        <v>338</v>
      </c>
    </row>
    <row r="271" s="2" customFormat="1">
      <c r="A271" s="38"/>
      <c r="B271" s="39"/>
      <c r="C271" s="40"/>
      <c r="D271" s="239" t="s">
        <v>157</v>
      </c>
      <c r="E271" s="40"/>
      <c r="F271" s="240" t="s">
        <v>337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157</v>
      </c>
      <c r="AU271" s="17" t="s">
        <v>82</v>
      </c>
    </row>
    <row r="272" s="14" customFormat="1">
      <c r="A272" s="14"/>
      <c r="B272" s="256"/>
      <c r="C272" s="257"/>
      <c r="D272" s="239" t="s">
        <v>161</v>
      </c>
      <c r="E272" s="257"/>
      <c r="F272" s="259" t="s">
        <v>339</v>
      </c>
      <c r="G272" s="257"/>
      <c r="H272" s="260">
        <v>674.447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161</v>
      </c>
      <c r="AU272" s="266" t="s">
        <v>82</v>
      </c>
      <c r="AV272" s="14" t="s">
        <v>82</v>
      </c>
      <c r="AW272" s="14" t="s">
        <v>4</v>
      </c>
      <c r="AX272" s="14" t="s">
        <v>80</v>
      </c>
      <c r="AY272" s="266" t="s">
        <v>147</v>
      </c>
    </row>
    <row r="273" s="2" customFormat="1" ht="24.15" customHeight="1">
      <c r="A273" s="38"/>
      <c r="B273" s="39"/>
      <c r="C273" s="226" t="s">
        <v>340</v>
      </c>
      <c r="D273" s="226" t="s">
        <v>150</v>
      </c>
      <c r="E273" s="227" t="s">
        <v>341</v>
      </c>
      <c r="F273" s="228" t="s">
        <v>342</v>
      </c>
      <c r="G273" s="229" t="s">
        <v>181</v>
      </c>
      <c r="H273" s="230">
        <v>1192.008</v>
      </c>
      <c r="I273" s="231"/>
      <c r="J273" s="232">
        <f>ROUND(I273*H273,2)</f>
        <v>0</v>
      </c>
      <c r="K273" s="228" t="s">
        <v>154</v>
      </c>
      <c r="L273" s="44"/>
      <c r="M273" s="233" t="s">
        <v>1</v>
      </c>
      <c r="N273" s="234" t="s">
        <v>38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155</v>
      </c>
      <c r="AT273" s="237" t="s">
        <v>150</v>
      </c>
      <c r="AU273" s="237" t="s">
        <v>82</v>
      </c>
      <c r="AY273" s="17" t="s">
        <v>147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80</v>
      </c>
      <c r="BK273" s="238">
        <f>ROUND(I273*H273,2)</f>
        <v>0</v>
      </c>
      <c r="BL273" s="17" t="s">
        <v>155</v>
      </c>
      <c r="BM273" s="237" t="s">
        <v>343</v>
      </c>
    </row>
    <row r="274" s="2" customFormat="1">
      <c r="A274" s="38"/>
      <c r="B274" s="39"/>
      <c r="C274" s="40"/>
      <c r="D274" s="239" t="s">
        <v>157</v>
      </c>
      <c r="E274" s="40"/>
      <c r="F274" s="240" t="s">
        <v>344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157</v>
      </c>
      <c r="AU274" s="17" t="s">
        <v>82</v>
      </c>
    </row>
    <row r="275" s="2" customFormat="1">
      <c r="A275" s="38"/>
      <c r="B275" s="39"/>
      <c r="C275" s="40"/>
      <c r="D275" s="244" t="s">
        <v>159</v>
      </c>
      <c r="E275" s="40"/>
      <c r="F275" s="245" t="s">
        <v>345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82</v>
      </c>
    </row>
    <row r="276" s="2" customFormat="1" ht="24.15" customHeight="1">
      <c r="A276" s="38"/>
      <c r="B276" s="39"/>
      <c r="C276" s="226" t="s">
        <v>346</v>
      </c>
      <c r="D276" s="226" t="s">
        <v>150</v>
      </c>
      <c r="E276" s="227" t="s">
        <v>347</v>
      </c>
      <c r="F276" s="228" t="s">
        <v>348</v>
      </c>
      <c r="G276" s="229" t="s">
        <v>181</v>
      </c>
      <c r="H276" s="230">
        <v>1192.008</v>
      </c>
      <c r="I276" s="231"/>
      <c r="J276" s="232">
        <f>ROUND(I276*H276,2)</f>
        <v>0</v>
      </c>
      <c r="K276" s="228" t="s">
        <v>154</v>
      </c>
      <c r="L276" s="44"/>
      <c r="M276" s="233" t="s">
        <v>1</v>
      </c>
      <c r="N276" s="234" t="s">
        <v>38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155</v>
      </c>
      <c r="AT276" s="237" t="s">
        <v>150</v>
      </c>
      <c r="AU276" s="237" t="s">
        <v>82</v>
      </c>
      <c r="AY276" s="17" t="s">
        <v>147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80</v>
      </c>
      <c r="BK276" s="238">
        <f>ROUND(I276*H276,2)</f>
        <v>0</v>
      </c>
      <c r="BL276" s="17" t="s">
        <v>155</v>
      </c>
      <c r="BM276" s="237" t="s">
        <v>349</v>
      </c>
    </row>
    <row r="277" s="2" customFormat="1">
      <c r="A277" s="38"/>
      <c r="B277" s="39"/>
      <c r="C277" s="40"/>
      <c r="D277" s="239" t="s">
        <v>157</v>
      </c>
      <c r="E277" s="40"/>
      <c r="F277" s="240" t="s">
        <v>350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157</v>
      </c>
      <c r="AU277" s="17" t="s">
        <v>82</v>
      </c>
    </row>
    <row r="278" s="2" customFormat="1">
      <c r="A278" s="38"/>
      <c r="B278" s="39"/>
      <c r="C278" s="40"/>
      <c r="D278" s="244" t="s">
        <v>159</v>
      </c>
      <c r="E278" s="40"/>
      <c r="F278" s="245" t="s">
        <v>351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82</v>
      </c>
    </row>
    <row r="279" s="12" customFormat="1" ht="22.8" customHeight="1">
      <c r="A279" s="12"/>
      <c r="B279" s="210"/>
      <c r="C279" s="211"/>
      <c r="D279" s="212" t="s">
        <v>72</v>
      </c>
      <c r="E279" s="224" t="s">
        <v>352</v>
      </c>
      <c r="F279" s="224" t="s">
        <v>353</v>
      </c>
      <c r="G279" s="211"/>
      <c r="H279" s="211"/>
      <c r="I279" s="214"/>
      <c r="J279" s="225">
        <f>BK279</f>
        <v>0</v>
      </c>
      <c r="K279" s="211"/>
      <c r="L279" s="216"/>
      <c r="M279" s="217"/>
      <c r="N279" s="218"/>
      <c r="O279" s="218"/>
      <c r="P279" s="219">
        <f>SUM(P280:P322)</f>
        <v>0</v>
      </c>
      <c r="Q279" s="218"/>
      <c r="R279" s="219">
        <f>SUM(R280:R322)</f>
        <v>0</v>
      </c>
      <c r="S279" s="218"/>
      <c r="T279" s="220">
        <f>SUM(T280:T322)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1" t="s">
        <v>80</v>
      </c>
      <c r="AT279" s="222" t="s">
        <v>72</v>
      </c>
      <c r="AU279" s="222" t="s">
        <v>80</v>
      </c>
      <c r="AY279" s="221" t="s">
        <v>147</v>
      </c>
      <c r="BK279" s="223">
        <f>SUM(BK280:BK322)</f>
        <v>0</v>
      </c>
    </row>
    <row r="280" s="2" customFormat="1" ht="24.15" customHeight="1">
      <c r="A280" s="38"/>
      <c r="B280" s="39"/>
      <c r="C280" s="226" t="s">
        <v>354</v>
      </c>
      <c r="D280" s="226" t="s">
        <v>150</v>
      </c>
      <c r="E280" s="227" t="s">
        <v>355</v>
      </c>
      <c r="F280" s="228" t="s">
        <v>356</v>
      </c>
      <c r="G280" s="229" t="s">
        <v>357</v>
      </c>
      <c r="H280" s="230">
        <v>44.813000000000002</v>
      </c>
      <c r="I280" s="231"/>
      <c r="J280" s="232">
        <f>ROUND(I280*H280,2)</f>
        <v>0</v>
      </c>
      <c r="K280" s="228" t="s">
        <v>154</v>
      </c>
      <c r="L280" s="44"/>
      <c r="M280" s="233" t="s">
        <v>1</v>
      </c>
      <c r="N280" s="234" t="s">
        <v>38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155</v>
      </c>
      <c r="AT280" s="237" t="s">
        <v>150</v>
      </c>
      <c r="AU280" s="237" t="s">
        <v>82</v>
      </c>
      <c r="AY280" s="17" t="s">
        <v>147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80</v>
      </c>
      <c r="BK280" s="238">
        <f>ROUND(I280*H280,2)</f>
        <v>0</v>
      </c>
      <c r="BL280" s="17" t="s">
        <v>155</v>
      </c>
      <c r="BM280" s="237" t="s">
        <v>358</v>
      </c>
    </row>
    <row r="281" s="2" customFormat="1">
      <c r="A281" s="38"/>
      <c r="B281" s="39"/>
      <c r="C281" s="40"/>
      <c r="D281" s="239" t="s">
        <v>157</v>
      </c>
      <c r="E281" s="40"/>
      <c r="F281" s="240" t="s">
        <v>359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157</v>
      </c>
      <c r="AU281" s="17" t="s">
        <v>82</v>
      </c>
    </row>
    <row r="282" s="2" customFormat="1">
      <c r="A282" s="38"/>
      <c r="B282" s="39"/>
      <c r="C282" s="40"/>
      <c r="D282" s="244" t="s">
        <v>159</v>
      </c>
      <c r="E282" s="40"/>
      <c r="F282" s="245" t="s">
        <v>360</v>
      </c>
      <c r="G282" s="40"/>
      <c r="H282" s="40"/>
      <c r="I282" s="241"/>
      <c r="J282" s="40"/>
      <c r="K282" s="40"/>
      <c r="L282" s="44"/>
      <c r="M282" s="242"/>
      <c r="N282" s="243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82</v>
      </c>
    </row>
    <row r="283" s="2" customFormat="1" ht="33" customHeight="1">
      <c r="A283" s="38"/>
      <c r="B283" s="39"/>
      <c r="C283" s="226" t="s">
        <v>361</v>
      </c>
      <c r="D283" s="226" t="s">
        <v>150</v>
      </c>
      <c r="E283" s="227" t="s">
        <v>362</v>
      </c>
      <c r="F283" s="228" t="s">
        <v>363</v>
      </c>
      <c r="G283" s="229" t="s">
        <v>357</v>
      </c>
      <c r="H283" s="230">
        <v>89.626000000000005</v>
      </c>
      <c r="I283" s="231"/>
      <c r="J283" s="232">
        <f>ROUND(I283*H283,2)</f>
        <v>0</v>
      </c>
      <c r="K283" s="228" t="s">
        <v>154</v>
      </c>
      <c r="L283" s="44"/>
      <c r="M283" s="233" t="s">
        <v>1</v>
      </c>
      <c r="N283" s="234" t="s">
        <v>38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155</v>
      </c>
      <c r="AT283" s="237" t="s">
        <v>150</v>
      </c>
      <c r="AU283" s="237" t="s">
        <v>82</v>
      </c>
      <c r="AY283" s="17" t="s">
        <v>147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80</v>
      </c>
      <c r="BK283" s="238">
        <f>ROUND(I283*H283,2)</f>
        <v>0</v>
      </c>
      <c r="BL283" s="17" t="s">
        <v>155</v>
      </c>
      <c r="BM283" s="237" t="s">
        <v>364</v>
      </c>
    </row>
    <row r="284" s="2" customFormat="1">
      <c r="A284" s="38"/>
      <c r="B284" s="39"/>
      <c r="C284" s="40"/>
      <c r="D284" s="239" t="s">
        <v>157</v>
      </c>
      <c r="E284" s="40"/>
      <c r="F284" s="240" t="s">
        <v>365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157</v>
      </c>
      <c r="AU284" s="17" t="s">
        <v>82</v>
      </c>
    </row>
    <row r="285" s="2" customFormat="1">
      <c r="A285" s="38"/>
      <c r="B285" s="39"/>
      <c r="C285" s="40"/>
      <c r="D285" s="244" t="s">
        <v>159</v>
      </c>
      <c r="E285" s="40"/>
      <c r="F285" s="245" t="s">
        <v>366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159</v>
      </c>
      <c r="AU285" s="17" t="s">
        <v>82</v>
      </c>
    </row>
    <row r="286" s="14" customFormat="1">
      <c r="A286" s="14"/>
      <c r="B286" s="256"/>
      <c r="C286" s="257"/>
      <c r="D286" s="239" t="s">
        <v>161</v>
      </c>
      <c r="E286" s="257"/>
      <c r="F286" s="259" t="s">
        <v>367</v>
      </c>
      <c r="G286" s="257"/>
      <c r="H286" s="260">
        <v>89.626000000000005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161</v>
      </c>
      <c r="AU286" s="266" t="s">
        <v>82</v>
      </c>
      <c r="AV286" s="14" t="s">
        <v>82</v>
      </c>
      <c r="AW286" s="14" t="s">
        <v>4</v>
      </c>
      <c r="AX286" s="14" t="s">
        <v>80</v>
      </c>
      <c r="AY286" s="266" t="s">
        <v>147</v>
      </c>
    </row>
    <row r="287" s="2" customFormat="1" ht="21.75" customHeight="1">
      <c r="A287" s="38"/>
      <c r="B287" s="39"/>
      <c r="C287" s="226" t="s">
        <v>368</v>
      </c>
      <c r="D287" s="226" t="s">
        <v>150</v>
      </c>
      <c r="E287" s="227" t="s">
        <v>369</v>
      </c>
      <c r="F287" s="228" t="s">
        <v>370</v>
      </c>
      <c r="G287" s="229" t="s">
        <v>167</v>
      </c>
      <c r="H287" s="230">
        <v>12</v>
      </c>
      <c r="I287" s="231"/>
      <c r="J287" s="232">
        <f>ROUND(I287*H287,2)</f>
        <v>0</v>
      </c>
      <c r="K287" s="228" t="s">
        <v>154</v>
      </c>
      <c r="L287" s="44"/>
      <c r="M287" s="233" t="s">
        <v>1</v>
      </c>
      <c r="N287" s="234" t="s">
        <v>38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155</v>
      </c>
      <c r="AT287" s="237" t="s">
        <v>150</v>
      </c>
      <c r="AU287" s="237" t="s">
        <v>82</v>
      </c>
      <c r="AY287" s="17" t="s">
        <v>147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80</v>
      </c>
      <c r="BK287" s="238">
        <f>ROUND(I287*H287,2)</f>
        <v>0</v>
      </c>
      <c r="BL287" s="17" t="s">
        <v>155</v>
      </c>
      <c r="BM287" s="237" t="s">
        <v>371</v>
      </c>
    </row>
    <row r="288" s="2" customFormat="1">
      <c r="A288" s="38"/>
      <c r="B288" s="39"/>
      <c r="C288" s="40"/>
      <c r="D288" s="239" t="s">
        <v>157</v>
      </c>
      <c r="E288" s="40"/>
      <c r="F288" s="240" t="s">
        <v>372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157</v>
      </c>
      <c r="AU288" s="17" t="s">
        <v>82</v>
      </c>
    </row>
    <row r="289" s="2" customFormat="1">
      <c r="A289" s="38"/>
      <c r="B289" s="39"/>
      <c r="C289" s="40"/>
      <c r="D289" s="244" t="s">
        <v>159</v>
      </c>
      <c r="E289" s="40"/>
      <c r="F289" s="245" t="s">
        <v>373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159</v>
      </c>
      <c r="AU289" s="17" t="s">
        <v>82</v>
      </c>
    </row>
    <row r="290" s="2" customFormat="1" ht="24.15" customHeight="1">
      <c r="A290" s="38"/>
      <c r="B290" s="39"/>
      <c r="C290" s="226" t="s">
        <v>374</v>
      </c>
      <c r="D290" s="226" t="s">
        <v>150</v>
      </c>
      <c r="E290" s="227" t="s">
        <v>375</v>
      </c>
      <c r="F290" s="228" t="s">
        <v>376</v>
      </c>
      <c r="G290" s="229" t="s">
        <v>167</v>
      </c>
      <c r="H290" s="230">
        <v>720</v>
      </c>
      <c r="I290" s="231"/>
      <c r="J290" s="232">
        <f>ROUND(I290*H290,2)</f>
        <v>0</v>
      </c>
      <c r="K290" s="228" t="s">
        <v>154</v>
      </c>
      <c r="L290" s="44"/>
      <c r="M290" s="233" t="s">
        <v>1</v>
      </c>
      <c r="N290" s="234" t="s">
        <v>38</v>
      </c>
      <c r="O290" s="91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155</v>
      </c>
      <c r="AT290" s="237" t="s">
        <v>150</v>
      </c>
      <c r="AU290" s="237" t="s">
        <v>82</v>
      </c>
      <c r="AY290" s="17" t="s">
        <v>147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80</v>
      </c>
      <c r="BK290" s="238">
        <f>ROUND(I290*H290,2)</f>
        <v>0</v>
      </c>
      <c r="BL290" s="17" t="s">
        <v>155</v>
      </c>
      <c r="BM290" s="237" t="s">
        <v>377</v>
      </c>
    </row>
    <row r="291" s="2" customFormat="1">
      <c r="A291" s="38"/>
      <c r="B291" s="39"/>
      <c r="C291" s="40"/>
      <c r="D291" s="239" t="s">
        <v>157</v>
      </c>
      <c r="E291" s="40"/>
      <c r="F291" s="240" t="s">
        <v>378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157</v>
      </c>
      <c r="AU291" s="17" t="s">
        <v>82</v>
      </c>
    </row>
    <row r="292" s="2" customFormat="1">
      <c r="A292" s="38"/>
      <c r="B292" s="39"/>
      <c r="C292" s="40"/>
      <c r="D292" s="244" t="s">
        <v>159</v>
      </c>
      <c r="E292" s="40"/>
      <c r="F292" s="245" t="s">
        <v>379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159</v>
      </c>
      <c r="AU292" s="17" t="s">
        <v>82</v>
      </c>
    </row>
    <row r="293" s="14" customFormat="1">
      <c r="A293" s="14"/>
      <c r="B293" s="256"/>
      <c r="C293" s="257"/>
      <c r="D293" s="239" t="s">
        <v>161</v>
      </c>
      <c r="E293" s="257"/>
      <c r="F293" s="259" t="s">
        <v>380</v>
      </c>
      <c r="G293" s="257"/>
      <c r="H293" s="260">
        <v>720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161</v>
      </c>
      <c r="AU293" s="266" t="s">
        <v>82</v>
      </c>
      <c r="AV293" s="14" t="s">
        <v>82</v>
      </c>
      <c r="AW293" s="14" t="s">
        <v>4</v>
      </c>
      <c r="AX293" s="14" t="s">
        <v>80</v>
      </c>
      <c r="AY293" s="266" t="s">
        <v>147</v>
      </c>
    </row>
    <row r="294" s="2" customFormat="1" ht="24.15" customHeight="1">
      <c r="A294" s="38"/>
      <c r="B294" s="39"/>
      <c r="C294" s="226" t="s">
        <v>381</v>
      </c>
      <c r="D294" s="226" t="s">
        <v>150</v>
      </c>
      <c r="E294" s="227" t="s">
        <v>382</v>
      </c>
      <c r="F294" s="228" t="s">
        <v>383</v>
      </c>
      <c r="G294" s="229" t="s">
        <v>357</v>
      </c>
      <c r="H294" s="230">
        <v>44.813000000000002</v>
      </c>
      <c r="I294" s="231"/>
      <c r="J294" s="232">
        <f>ROUND(I294*H294,2)</f>
        <v>0</v>
      </c>
      <c r="K294" s="228" t="s">
        <v>154</v>
      </c>
      <c r="L294" s="44"/>
      <c r="M294" s="233" t="s">
        <v>1</v>
      </c>
      <c r="N294" s="234" t="s">
        <v>38</v>
      </c>
      <c r="O294" s="91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155</v>
      </c>
      <c r="AT294" s="237" t="s">
        <v>150</v>
      </c>
      <c r="AU294" s="237" t="s">
        <v>82</v>
      </c>
      <c r="AY294" s="17" t="s">
        <v>147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80</v>
      </c>
      <c r="BK294" s="238">
        <f>ROUND(I294*H294,2)</f>
        <v>0</v>
      </c>
      <c r="BL294" s="17" t="s">
        <v>155</v>
      </c>
      <c r="BM294" s="237" t="s">
        <v>384</v>
      </c>
    </row>
    <row r="295" s="2" customFormat="1">
      <c r="A295" s="38"/>
      <c r="B295" s="39"/>
      <c r="C295" s="40"/>
      <c r="D295" s="239" t="s">
        <v>157</v>
      </c>
      <c r="E295" s="40"/>
      <c r="F295" s="240" t="s">
        <v>385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157</v>
      </c>
      <c r="AU295" s="17" t="s">
        <v>82</v>
      </c>
    </row>
    <row r="296" s="2" customFormat="1">
      <c r="A296" s="38"/>
      <c r="B296" s="39"/>
      <c r="C296" s="40"/>
      <c r="D296" s="244" t="s">
        <v>159</v>
      </c>
      <c r="E296" s="40"/>
      <c r="F296" s="245" t="s">
        <v>386</v>
      </c>
      <c r="G296" s="40"/>
      <c r="H296" s="40"/>
      <c r="I296" s="241"/>
      <c r="J296" s="40"/>
      <c r="K296" s="40"/>
      <c r="L296" s="44"/>
      <c r="M296" s="242"/>
      <c r="N296" s="243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82</v>
      </c>
    </row>
    <row r="297" s="2" customFormat="1" ht="24.15" customHeight="1">
      <c r="A297" s="38"/>
      <c r="B297" s="39"/>
      <c r="C297" s="226" t="s">
        <v>387</v>
      </c>
      <c r="D297" s="226" t="s">
        <v>150</v>
      </c>
      <c r="E297" s="227" t="s">
        <v>388</v>
      </c>
      <c r="F297" s="228" t="s">
        <v>389</v>
      </c>
      <c r="G297" s="229" t="s">
        <v>357</v>
      </c>
      <c r="H297" s="230">
        <v>672.19500000000005</v>
      </c>
      <c r="I297" s="231"/>
      <c r="J297" s="232">
        <f>ROUND(I297*H297,2)</f>
        <v>0</v>
      </c>
      <c r="K297" s="228" t="s">
        <v>154</v>
      </c>
      <c r="L297" s="44"/>
      <c r="M297" s="233" t="s">
        <v>1</v>
      </c>
      <c r="N297" s="234" t="s">
        <v>38</v>
      </c>
      <c r="O297" s="91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155</v>
      </c>
      <c r="AT297" s="237" t="s">
        <v>150</v>
      </c>
      <c r="AU297" s="237" t="s">
        <v>82</v>
      </c>
      <c r="AY297" s="17" t="s">
        <v>147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80</v>
      </c>
      <c r="BK297" s="238">
        <f>ROUND(I297*H297,2)</f>
        <v>0</v>
      </c>
      <c r="BL297" s="17" t="s">
        <v>155</v>
      </c>
      <c r="BM297" s="237" t="s">
        <v>390</v>
      </c>
    </row>
    <row r="298" s="2" customFormat="1">
      <c r="A298" s="38"/>
      <c r="B298" s="39"/>
      <c r="C298" s="40"/>
      <c r="D298" s="239" t="s">
        <v>157</v>
      </c>
      <c r="E298" s="40"/>
      <c r="F298" s="240" t="s">
        <v>391</v>
      </c>
      <c r="G298" s="40"/>
      <c r="H298" s="40"/>
      <c r="I298" s="241"/>
      <c r="J298" s="40"/>
      <c r="K298" s="40"/>
      <c r="L298" s="44"/>
      <c r="M298" s="242"/>
      <c r="N298" s="243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157</v>
      </c>
      <c r="AU298" s="17" t="s">
        <v>82</v>
      </c>
    </row>
    <row r="299" s="2" customFormat="1">
      <c r="A299" s="38"/>
      <c r="B299" s="39"/>
      <c r="C299" s="40"/>
      <c r="D299" s="244" t="s">
        <v>159</v>
      </c>
      <c r="E299" s="40"/>
      <c r="F299" s="245" t="s">
        <v>392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82</v>
      </c>
    </row>
    <row r="300" s="14" customFormat="1">
      <c r="A300" s="14"/>
      <c r="B300" s="256"/>
      <c r="C300" s="257"/>
      <c r="D300" s="239" t="s">
        <v>161</v>
      </c>
      <c r="E300" s="257"/>
      <c r="F300" s="259" t="s">
        <v>393</v>
      </c>
      <c r="G300" s="257"/>
      <c r="H300" s="260">
        <v>672.19500000000005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161</v>
      </c>
      <c r="AU300" s="266" t="s">
        <v>82</v>
      </c>
      <c r="AV300" s="14" t="s">
        <v>82</v>
      </c>
      <c r="AW300" s="14" t="s">
        <v>4</v>
      </c>
      <c r="AX300" s="14" t="s">
        <v>80</v>
      </c>
      <c r="AY300" s="266" t="s">
        <v>147</v>
      </c>
    </row>
    <row r="301" s="2" customFormat="1" ht="24.15" customHeight="1">
      <c r="A301" s="38"/>
      <c r="B301" s="39"/>
      <c r="C301" s="278" t="s">
        <v>394</v>
      </c>
      <c r="D301" s="278" t="s">
        <v>335</v>
      </c>
      <c r="E301" s="279" t="s">
        <v>395</v>
      </c>
      <c r="F301" s="280" t="s">
        <v>396</v>
      </c>
      <c r="G301" s="281" t="s">
        <v>357</v>
      </c>
      <c r="H301" s="282">
        <v>3.613</v>
      </c>
      <c r="I301" s="283"/>
      <c r="J301" s="284">
        <f>ROUND(I301*H301,2)</f>
        <v>0</v>
      </c>
      <c r="K301" s="280" t="s">
        <v>154</v>
      </c>
      <c r="L301" s="285"/>
      <c r="M301" s="286" t="s">
        <v>1</v>
      </c>
      <c r="N301" s="287" t="s">
        <v>38</v>
      </c>
      <c r="O301" s="91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207</v>
      </c>
      <c r="AT301" s="237" t="s">
        <v>335</v>
      </c>
      <c r="AU301" s="237" t="s">
        <v>82</v>
      </c>
      <c r="AY301" s="17" t="s">
        <v>147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80</v>
      </c>
      <c r="BK301" s="238">
        <f>ROUND(I301*H301,2)</f>
        <v>0</v>
      </c>
      <c r="BL301" s="17" t="s">
        <v>155</v>
      </c>
      <c r="BM301" s="237" t="s">
        <v>397</v>
      </c>
    </row>
    <row r="302" s="2" customFormat="1">
      <c r="A302" s="38"/>
      <c r="B302" s="39"/>
      <c r="C302" s="40"/>
      <c r="D302" s="239" t="s">
        <v>157</v>
      </c>
      <c r="E302" s="40"/>
      <c r="F302" s="240" t="s">
        <v>396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157</v>
      </c>
      <c r="AU302" s="17" t="s">
        <v>82</v>
      </c>
    </row>
    <row r="303" s="14" customFormat="1">
      <c r="A303" s="14"/>
      <c r="B303" s="256"/>
      <c r="C303" s="257"/>
      <c r="D303" s="239" t="s">
        <v>161</v>
      </c>
      <c r="E303" s="258" t="s">
        <v>1</v>
      </c>
      <c r="F303" s="259" t="s">
        <v>398</v>
      </c>
      <c r="G303" s="257"/>
      <c r="H303" s="260">
        <v>3.613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161</v>
      </c>
      <c r="AU303" s="266" t="s">
        <v>82</v>
      </c>
      <c r="AV303" s="14" t="s">
        <v>82</v>
      </c>
      <c r="AW303" s="14" t="s">
        <v>30</v>
      </c>
      <c r="AX303" s="14" t="s">
        <v>73</v>
      </c>
      <c r="AY303" s="266" t="s">
        <v>147</v>
      </c>
    </row>
    <row r="304" s="15" customFormat="1">
      <c r="A304" s="15"/>
      <c r="B304" s="267"/>
      <c r="C304" s="268"/>
      <c r="D304" s="239" t="s">
        <v>161</v>
      </c>
      <c r="E304" s="269" t="s">
        <v>1</v>
      </c>
      <c r="F304" s="270" t="s">
        <v>164</v>
      </c>
      <c r="G304" s="268"/>
      <c r="H304" s="271">
        <v>3.613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7" t="s">
        <v>161</v>
      </c>
      <c r="AU304" s="277" t="s">
        <v>82</v>
      </c>
      <c r="AV304" s="15" t="s">
        <v>155</v>
      </c>
      <c r="AW304" s="15" t="s">
        <v>30</v>
      </c>
      <c r="AX304" s="15" t="s">
        <v>80</v>
      </c>
      <c r="AY304" s="277" t="s">
        <v>147</v>
      </c>
    </row>
    <row r="305" s="2" customFormat="1" ht="33" customHeight="1">
      <c r="A305" s="38"/>
      <c r="B305" s="39"/>
      <c r="C305" s="278" t="s">
        <v>399</v>
      </c>
      <c r="D305" s="278" t="s">
        <v>335</v>
      </c>
      <c r="E305" s="279" t="s">
        <v>400</v>
      </c>
      <c r="F305" s="280" t="s">
        <v>401</v>
      </c>
      <c r="G305" s="281" t="s">
        <v>357</v>
      </c>
      <c r="H305" s="282">
        <v>1.629</v>
      </c>
      <c r="I305" s="283"/>
      <c r="J305" s="284">
        <f>ROUND(I305*H305,2)</f>
        <v>0</v>
      </c>
      <c r="K305" s="280" t="s">
        <v>154</v>
      </c>
      <c r="L305" s="285"/>
      <c r="M305" s="286" t="s">
        <v>1</v>
      </c>
      <c r="N305" s="287" t="s">
        <v>38</v>
      </c>
      <c r="O305" s="91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207</v>
      </c>
      <c r="AT305" s="237" t="s">
        <v>335</v>
      </c>
      <c r="AU305" s="237" t="s">
        <v>82</v>
      </c>
      <c r="AY305" s="17" t="s">
        <v>147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80</v>
      </c>
      <c r="BK305" s="238">
        <f>ROUND(I305*H305,2)</f>
        <v>0</v>
      </c>
      <c r="BL305" s="17" t="s">
        <v>155</v>
      </c>
      <c r="BM305" s="237" t="s">
        <v>402</v>
      </c>
    </row>
    <row r="306" s="2" customFormat="1">
      <c r="A306" s="38"/>
      <c r="B306" s="39"/>
      <c r="C306" s="40"/>
      <c r="D306" s="239" t="s">
        <v>157</v>
      </c>
      <c r="E306" s="40"/>
      <c r="F306" s="240" t="s">
        <v>401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157</v>
      </c>
      <c r="AU306" s="17" t="s">
        <v>82</v>
      </c>
    </row>
    <row r="307" s="14" customFormat="1">
      <c r="A307" s="14"/>
      <c r="B307" s="256"/>
      <c r="C307" s="257"/>
      <c r="D307" s="239" t="s">
        <v>161</v>
      </c>
      <c r="E307" s="258" t="s">
        <v>1</v>
      </c>
      <c r="F307" s="259" t="s">
        <v>403</v>
      </c>
      <c r="G307" s="257"/>
      <c r="H307" s="260">
        <v>1.629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161</v>
      </c>
      <c r="AU307" s="266" t="s">
        <v>82</v>
      </c>
      <c r="AV307" s="14" t="s">
        <v>82</v>
      </c>
      <c r="AW307" s="14" t="s">
        <v>30</v>
      </c>
      <c r="AX307" s="14" t="s">
        <v>73</v>
      </c>
      <c r="AY307" s="266" t="s">
        <v>147</v>
      </c>
    </row>
    <row r="308" s="15" customFormat="1">
      <c r="A308" s="15"/>
      <c r="B308" s="267"/>
      <c r="C308" s="268"/>
      <c r="D308" s="239" t="s">
        <v>161</v>
      </c>
      <c r="E308" s="269" t="s">
        <v>1</v>
      </c>
      <c r="F308" s="270" t="s">
        <v>164</v>
      </c>
      <c r="G308" s="268"/>
      <c r="H308" s="271">
        <v>1.629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7" t="s">
        <v>161</v>
      </c>
      <c r="AU308" s="277" t="s">
        <v>82</v>
      </c>
      <c r="AV308" s="15" t="s">
        <v>155</v>
      </c>
      <c r="AW308" s="15" t="s">
        <v>30</v>
      </c>
      <c r="AX308" s="15" t="s">
        <v>80</v>
      </c>
      <c r="AY308" s="277" t="s">
        <v>147</v>
      </c>
    </row>
    <row r="309" s="2" customFormat="1" ht="24.15" customHeight="1">
      <c r="A309" s="38"/>
      <c r="B309" s="39"/>
      <c r="C309" s="278" t="s">
        <v>404</v>
      </c>
      <c r="D309" s="278" t="s">
        <v>335</v>
      </c>
      <c r="E309" s="279" t="s">
        <v>405</v>
      </c>
      <c r="F309" s="280" t="s">
        <v>406</v>
      </c>
      <c r="G309" s="281" t="s">
        <v>357</v>
      </c>
      <c r="H309" s="282">
        <v>10.686999999999999</v>
      </c>
      <c r="I309" s="283"/>
      <c r="J309" s="284">
        <f>ROUND(I309*H309,2)</f>
        <v>0</v>
      </c>
      <c r="K309" s="280" t="s">
        <v>154</v>
      </c>
      <c r="L309" s="285"/>
      <c r="M309" s="286" t="s">
        <v>1</v>
      </c>
      <c r="N309" s="287" t="s">
        <v>38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207</v>
      </c>
      <c r="AT309" s="237" t="s">
        <v>335</v>
      </c>
      <c r="AU309" s="237" t="s">
        <v>82</v>
      </c>
      <c r="AY309" s="17" t="s">
        <v>147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80</v>
      </c>
      <c r="BK309" s="238">
        <f>ROUND(I309*H309,2)</f>
        <v>0</v>
      </c>
      <c r="BL309" s="17" t="s">
        <v>155</v>
      </c>
      <c r="BM309" s="237" t="s">
        <v>407</v>
      </c>
    </row>
    <row r="310" s="2" customFormat="1">
      <c r="A310" s="38"/>
      <c r="B310" s="39"/>
      <c r="C310" s="40"/>
      <c r="D310" s="239" t="s">
        <v>157</v>
      </c>
      <c r="E310" s="40"/>
      <c r="F310" s="240" t="s">
        <v>406</v>
      </c>
      <c r="G310" s="40"/>
      <c r="H310" s="40"/>
      <c r="I310" s="241"/>
      <c r="J310" s="40"/>
      <c r="K310" s="40"/>
      <c r="L310" s="44"/>
      <c r="M310" s="242"/>
      <c r="N310" s="24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157</v>
      </c>
      <c r="AU310" s="17" t="s">
        <v>82</v>
      </c>
    </row>
    <row r="311" s="14" customFormat="1">
      <c r="A311" s="14"/>
      <c r="B311" s="256"/>
      <c r="C311" s="257"/>
      <c r="D311" s="239" t="s">
        <v>161</v>
      </c>
      <c r="E311" s="258" t="s">
        <v>1</v>
      </c>
      <c r="F311" s="259" t="s">
        <v>408</v>
      </c>
      <c r="G311" s="257"/>
      <c r="H311" s="260">
        <v>10.686999999999999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161</v>
      </c>
      <c r="AU311" s="266" t="s">
        <v>82</v>
      </c>
      <c r="AV311" s="14" t="s">
        <v>82</v>
      </c>
      <c r="AW311" s="14" t="s">
        <v>30</v>
      </c>
      <c r="AX311" s="14" t="s">
        <v>73</v>
      </c>
      <c r="AY311" s="266" t="s">
        <v>147</v>
      </c>
    </row>
    <row r="312" s="15" customFormat="1">
      <c r="A312" s="15"/>
      <c r="B312" s="267"/>
      <c r="C312" s="268"/>
      <c r="D312" s="239" t="s">
        <v>161</v>
      </c>
      <c r="E312" s="269" t="s">
        <v>1</v>
      </c>
      <c r="F312" s="270" t="s">
        <v>164</v>
      </c>
      <c r="G312" s="268"/>
      <c r="H312" s="271">
        <v>10.686999999999999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7" t="s">
        <v>161</v>
      </c>
      <c r="AU312" s="277" t="s">
        <v>82</v>
      </c>
      <c r="AV312" s="15" t="s">
        <v>155</v>
      </c>
      <c r="AW312" s="15" t="s">
        <v>30</v>
      </c>
      <c r="AX312" s="15" t="s">
        <v>80</v>
      </c>
      <c r="AY312" s="277" t="s">
        <v>147</v>
      </c>
    </row>
    <row r="313" s="2" customFormat="1" ht="33" customHeight="1">
      <c r="A313" s="38"/>
      <c r="B313" s="39"/>
      <c r="C313" s="278" t="s">
        <v>409</v>
      </c>
      <c r="D313" s="278" t="s">
        <v>335</v>
      </c>
      <c r="E313" s="279" t="s">
        <v>410</v>
      </c>
      <c r="F313" s="280" t="s">
        <v>411</v>
      </c>
      <c r="G313" s="281" t="s">
        <v>357</v>
      </c>
      <c r="H313" s="282">
        <v>24.934999999999999</v>
      </c>
      <c r="I313" s="283"/>
      <c r="J313" s="284">
        <f>ROUND(I313*H313,2)</f>
        <v>0</v>
      </c>
      <c r="K313" s="280" t="s">
        <v>154</v>
      </c>
      <c r="L313" s="285"/>
      <c r="M313" s="286" t="s">
        <v>1</v>
      </c>
      <c r="N313" s="287" t="s">
        <v>38</v>
      </c>
      <c r="O313" s="91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207</v>
      </c>
      <c r="AT313" s="237" t="s">
        <v>335</v>
      </c>
      <c r="AU313" s="237" t="s">
        <v>82</v>
      </c>
      <c r="AY313" s="17" t="s">
        <v>147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80</v>
      </c>
      <c r="BK313" s="238">
        <f>ROUND(I313*H313,2)</f>
        <v>0</v>
      </c>
      <c r="BL313" s="17" t="s">
        <v>155</v>
      </c>
      <c r="BM313" s="237" t="s">
        <v>412</v>
      </c>
    </row>
    <row r="314" s="2" customFormat="1">
      <c r="A314" s="38"/>
      <c r="B314" s="39"/>
      <c r="C314" s="40"/>
      <c r="D314" s="239" t="s">
        <v>157</v>
      </c>
      <c r="E314" s="40"/>
      <c r="F314" s="240" t="s">
        <v>411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157</v>
      </c>
      <c r="AU314" s="17" t="s">
        <v>82</v>
      </c>
    </row>
    <row r="315" s="14" customFormat="1">
      <c r="A315" s="14"/>
      <c r="B315" s="256"/>
      <c r="C315" s="257"/>
      <c r="D315" s="239" t="s">
        <v>161</v>
      </c>
      <c r="E315" s="258" t="s">
        <v>1</v>
      </c>
      <c r="F315" s="259" t="s">
        <v>413</v>
      </c>
      <c r="G315" s="257"/>
      <c r="H315" s="260">
        <v>24.934999999999999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161</v>
      </c>
      <c r="AU315" s="266" t="s">
        <v>82</v>
      </c>
      <c r="AV315" s="14" t="s">
        <v>82</v>
      </c>
      <c r="AW315" s="14" t="s">
        <v>30</v>
      </c>
      <c r="AX315" s="14" t="s">
        <v>73</v>
      </c>
      <c r="AY315" s="266" t="s">
        <v>147</v>
      </c>
    </row>
    <row r="316" s="15" customFormat="1">
      <c r="A316" s="15"/>
      <c r="B316" s="267"/>
      <c r="C316" s="268"/>
      <c r="D316" s="239" t="s">
        <v>161</v>
      </c>
      <c r="E316" s="269" t="s">
        <v>1</v>
      </c>
      <c r="F316" s="270" t="s">
        <v>164</v>
      </c>
      <c r="G316" s="268"/>
      <c r="H316" s="271">
        <v>24.934999999999999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7" t="s">
        <v>161</v>
      </c>
      <c r="AU316" s="277" t="s">
        <v>82</v>
      </c>
      <c r="AV316" s="15" t="s">
        <v>155</v>
      </c>
      <c r="AW316" s="15" t="s">
        <v>30</v>
      </c>
      <c r="AX316" s="15" t="s">
        <v>80</v>
      </c>
      <c r="AY316" s="277" t="s">
        <v>147</v>
      </c>
    </row>
    <row r="317" s="2" customFormat="1" ht="37.8" customHeight="1">
      <c r="A317" s="38"/>
      <c r="B317" s="39"/>
      <c r="C317" s="278" t="s">
        <v>414</v>
      </c>
      <c r="D317" s="278" t="s">
        <v>335</v>
      </c>
      <c r="E317" s="279" t="s">
        <v>415</v>
      </c>
      <c r="F317" s="280" t="s">
        <v>416</v>
      </c>
      <c r="G317" s="281" t="s">
        <v>357</v>
      </c>
      <c r="H317" s="282">
        <v>3.7930000000000001</v>
      </c>
      <c r="I317" s="283"/>
      <c r="J317" s="284">
        <f>ROUND(I317*H317,2)</f>
        <v>0</v>
      </c>
      <c r="K317" s="280" t="s">
        <v>154</v>
      </c>
      <c r="L317" s="285"/>
      <c r="M317" s="286" t="s">
        <v>1</v>
      </c>
      <c r="N317" s="287" t="s">
        <v>38</v>
      </c>
      <c r="O317" s="91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207</v>
      </c>
      <c r="AT317" s="237" t="s">
        <v>335</v>
      </c>
      <c r="AU317" s="237" t="s">
        <v>82</v>
      </c>
      <c r="AY317" s="17" t="s">
        <v>147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80</v>
      </c>
      <c r="BK317" s="238">
        <f>ROUND(I317*H317,2)</f>
        <v>0</v>
      </c>
      <c r="BL317" s="17" t="s">
        <v>155</v>
      </c>
      <c r="BM317" s="237" t="s">
        <v>417</v>
      </c>
    </row>
    <row r="318" s="2" customFormat="1">
      <c r="A318" s="38"/>
      <c r="B318" s="39"/>
      <c r="C318" s="40"/>
      <c r="D318" s="239" t="s">
        <v>157</v>
      </c>
      <c r="E318" s="40"/>
      <c r="F318" s="240" t="s">
        <v>416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157</v>
      </c>
      <c r="AU318" s="17" t="s">
        <v>82</v>
      </c>
    </row>
    <row r="319" s="14" customFormat="1">
      <c r="A319" s="14"/>
      <c r="B319" s="256"/>
      <c r="C319" s="257"/>
      <c r="D319" s="239" t="s">
        <v>161</v>
      </c>
      <c r="E319" s="258" t="s">
        <v>1</v>
      </c>
      <c r="F319" s="259" t="s">
        <v>418</v>
      </c>
      <c r="G319" s="257"/>
      <c r="H319" s="260">
        <v>3.7930000000000001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161</v>
      </c>
      <c r="AU319" s="266" t="s">
        <v>82</v>
      </c>
      <c r="AV319" s="14" t="s">
        <v>82</v>
      </c>
      <c r="AW319" s="14" t="s">
        <v>30</v>
      </c>
      <c r="AX319" s="14" t="s">
        <v>73</v>
      </c>
      <c r="AY319" s="266" t="s">
        <v>147</v>
      </c>
    </row>
    <row r="320" s="15" customFormat="1">
      <c r="A320" s="15"/>
      <c r="B320" s="267"/>
      <c r="C320" s="268"/>
      <c r="D320" s="239" t="s">
        <v>161</v>
      </c>
      <c r="E320" s="269" t="s">
        <v>1</v>
      </c>
      <c r="F320" s="270" t="s">
        <v>164</v>
      </c>
      <c r="G320" s="268"/>
      <c r="H320" s="271">
        <v>3.7930000000000001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7" t="s">
        <v>161</v>
      </c>
      <c r="AU320" s="277" t="s">
        <v>82</v>
      </c>
      <c r="AV320" s="15" t="s">
        <v>155</v>
      </c>
      <c r="AW320" s="15" t="s">
        <v>30</v>
      </c>
      <c r="AX320" s="15" t="s">
        <v>80</v>
      </c>
      <c r="AY320" s="277" t="s">
        <v>147</v>
      </c>
    </row>
    <row r="321" s="2" customFormat="1" ht="16.5" customHeight="1">
      <c r="A321" s="38"/>
      <c r="B321" s="39"/>
      <c r="C321" s="278" t="s">
        <v>419</v>
      </c>
      <c r="D321" s="278" t="s">
        <v>335</v>
      </c>
      <c r="E321" s="279" t="s">
        <v>420</v>
      </c>
      <c r="F321" s="280" t="s">
        <v>421</v>
      </c>
      <c r="G321" s="281" t="s">
        <v>357</v>
      </c>
      <c r="H321" s="282">
        <v>0.16</v>
      </c>
      <c r="I321" s="283"/>
      <c r="J321" s="284">
        <f>ROUND(I321*H321,2)</f>
        <v>0</v>
      </c>
      <c r="K321" s="280" t="s">
        <v>1</v>
      </c>
      <c r="L321" s="285"/>
      <c r="M321" s="286" t="s">
        <v>1</v>
      </c>
      <c r="N321" s="287" t="s">
        <v>38</v>
      </c>
      <c r="O321" s="91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7" t="s">
        <v>207</v>
      </c>
      <c r="AT321" s="237" t="s">
        <v>335</v>
      </c>
      <c r="AU321" s="237" t="s">
        <v>82</v>
      </c>
      <c r="AY321" s="17" t="s">
        <v>147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7" t="s">
        <v>80</v>
      </c>
      <c r="BK321" s="238">
        <f>ROUND(I321*H321,2)</f>
        <v>0</v>
      </c>
      <c r="BL321" s="17" t="s">
        <v>155</v>
      </c>
      <c r="BM321" s="237" t="s">
        <v>422</v>
      </c>
    </row>
    <row r="322" s="2" customFormat="1">
      <c r="A322" s="38"/>
      <c r="B322" s="39"/>
      <c r="C322" s="40"/>
      <c r="D322" s="239" t="s">
        <v>157</v>
      </c>
      <c r="E322" s="40"/>
      <c r="F322" s="240" t="s">
        <v>421</v>
      </c>
      <c r="G322" s="40"/>
      <c r="H322" s="40"/>
      <c r="I322" s="241"/>
      <c r="J322" s="40"/>
      <c r="K322" s="40"/>
      <c r="L322" s="44"/>
      <c r="M322" s="242"/>
      <c r="N322" s="24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157</v>
      </c>
      <c r="AU322" s="17" t="s">
        <v>82</v>
      </c>
    </row>
    <row r="323" s="12" customFormat="1" ht="22.8" customHeight="1">
      <c r="A323" s="12"/>
      <c r="B323" s="210"/>
      <c r="C323" s="211"/>
      <c r="D323" s="212" t="s">
        <v>72</v>
      </c>
      <c r="E323" s="224" t="s">
        <v>423</v>
      </c>
      <c r="F323" s="224" t="s">
        <v>424</v>
      </c>
      <c r="G323" s="211"/>
      <c r="H323" s="211"/>
      <c r="I323" s="214"/>
      <c r="J323" s="225">
        <f>BK323</f>
        <v>0</v>
      </c>
      <c r="K323" s="211"/>
      <c r="L323" s="216"/>
      <c r="M323" s="217"/>
      <c r="N323" s="218"/>
      <c r="O323" s="218"/>
      <c r="P323" s="219">
        <f>SUM(P324:P326)</f>
        <v>0</v>
      </c>
      <c r="Q323" s="218"/>
      <c r="R323" s="219">
        <f>SUM(R324:R326)</f>
        <v>0</v>
      </c>
      <c r="S323" s="218"/>
      <c r="T323" s="220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1" t="s">
        <v>80</v>
      </c>
      <c r="AT323" s="222" t="s">
        <v>72</v>
      </c>
      <c r="AU323" s="222" t="s">
        <v>80</v>
      </c>
      <c r="AY323" s="221" t="s">
        <v>147</v>
      </c>
      <c r="BK323" s="223">
        <f>SUM(BK324:BK326)</f>
        <v>0</v>
      </c>
    </row>
    <row r="324" s="2" customFormat="1" ht="24.15" customHeight="1">
      <c r="A324" s="38"/>
      <c r="B324" s="39"/>
      <c r="C324" s="226" t="s">
        <v>425</v>
      </c>
      <c r="D324" s="226" t="s">
        <v>150</v>
      </c>
      <c r="E324" s="227" t="s">
        <v>426</v>
      </c>
      <c r="F324" s="228" t="s">
        <v>427</v>
      </c>
      <c r="G324" s="229" t="s">
        <v>357</v>
      </c>
      <c r="H324" s="230">
        <v>21.241</v>
      </c>
      <c r="I324" s="231"/>
      <c r="J324" s="232">
        <f>ROUND(I324*H324,2)</f>
        <v>0</v>
      </c>
      <c r="K324" s="228" t="s">
        <v>154</v>
      </c>
      <c r="L324" s="44"/>
      <c r="M324" s="233" t="s">
        <v>1</v>
      </c>
      <c r="N324" s="234" t="s">
        <v>38</v>
      </c>
      <c r="O324" s="91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155</v>
      </c>
      <c r="AT324" s="237" t="s">
        <v>150</v>
      </c>
      <c r="AU324" s="237" t="s">
        <v>82</v>
      </c>
      <c r="AY324" s="17" t="s">
        <v>147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80</v>
      </c>
      <c r="BK324" s="238">
        <f>ROUND(I324*H324,2)</f>
        <v>0</v>
      </c>
      <c r="BL324" s="17" t="s">
        <v>155</v>
      </c>
      <c r="BM324" s="237" t="s">
        <v>428</v>
      </c>
    </row>
    <row r="325" s="2" customFormat="1">
      <c r="A325" s="38"/>
      <c r="B325" s="39"/>
      <c r="C325" s="40"/>
      <c r="D325" s="239" t="s">
        <v>157</v>
      </c>
      <c r="E325" s="40"/>
      <c r="F325" s="240" t="s">
        <v>429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157</v>
      </c>
      <c r="AU325" s="17" t="s">
        <v>82</v>
      </c>
    </row>
    <row r="326" s="2" customFormat="1">
      <c r="A326" s="38"/>
      <c r="B326" s="39"/>
      <c r="C326" s="40"/>
      <c r="D326" s="244" t="s">
        <v>159</v>
      </c>
      <c r="E326" s="40"/>
      <c r="F326" s="245" t="s">
        <v>430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159</v>
      </c>
      <c r="AU326" s="17" t="s">
        <v>82</v>
      </c>
    </row>
    <row r="327" s="12" customFormat="1" ht="25.92" customHeight="1">
      <c r="A327" s="12"/>
      <c r="B327" s="210"/>
      <c r="C327" s="211"/>
      <c r="D327" s="212" t="s">
        <v>72</v>
      </c>
      <c r="E327" s="213" t="s">
        <v>431</v>
      </c>
      <c r="F327" s="213" t="s">
        <v>432</v>
      </c>
      <c r="G327" s="211"/>
      <c r="H327" s="211"/>
      <c r="I327" s="214"/>
      <c r="J327" s="215">
        <f>BK327</f>
        <v>0</v>
      </c>
      <c r="K327" s="211"/>
      <c r="L327" s="216"/>
      <c r="M327" s="217"/>
      <c r="N327" s="218"/>
      <c r="O327" s="218"/>
      <c r="P327" s="219">
        <f>P328+P672+P722+P801+P816</f>
        <v>0</v>
      </c>
      <c r="Q327" s="218"/>
      <c r="R327" s="219">
        <f>R328+R672+R722+R801+R816</f>
        <v>39.490436519999989</v>
      </c>
      <c r="S327" s="218"/>
      <c r="T327" s="220">
        <f>T328+T672+T722+T801+T816</f>
        <v>28.592271700000005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1" t="s">
        <v>82</v>
      </c>
      <c r="AT327" s="222" t="s">
        <v>72</v>
      </c>
      <c r="AU327" s="222" t="s">
        <v>73</v>
      </c>
      <c r="AY327" s="221" t="s">
        <v>147</v>
      </c>
      <c r="BK327" s="223">
        <f>BK328+BK672+BK722+BK801+BK816</f>
        <v>0</v>
      </c>
    </row>
    <row r="328" s="12" customFormat="1" ht="22.8" customHeight="1">
      <c r="A328" s="12"/>
      <c r="B328" s="210"/>
      <c r="C328" s="211"/>
      <c r="D328" s="212" t="s">
        <v>72</v>
      </c>
      <c r="E328" s="224" t="s">
        <v>433</v>
      </c>
      <c r="F328" s="224" t="s">
        <v>434</v>
      </c>
      <c r="G328" s="211"/>
      <c r="H328" s="211"/>
      <c r="I328" s="214"/>
      <c r="J328" s="225">
        <f>BK328</f>
        <v>0</v>
      </c>
      <c r="K328" s="211"/>
      <c r="L328" s="216"/>
      <c r="M328" s="217"/>
      <c r="N328" s="218"/>
      <c r="O328" s="218"/>
      <c r="P328" s="219">
        <f>SUM(P329:P671)</f>
        <v>0</v>
      </c>
      <c r="Q328" s="218"/>
      <c r="R328" s="219">
        <f>SUM(R329:R671)</f>
        <v>13.698530220000002</v>
      </c>
      <c r="S328" s="218"/>
      <c r="T328" s="220">
        <f>SUM(T329:T671)</f>
        <v>3.5831793000000003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1" t="s">
        <v>82</v>
      </c>
      <c r="AT328" s="222" t="s">
        <v>72</v>
      </c>
      <c r="AU328" s="222" t="s">
        <v>80</v>
      </c>
      <c r="AY328" s="221" t="s">
        <v>147</v>
      </c>
      <c r="BK328" s="223">
        <f>SUM(BK329:BK671)</f>
        <v>0</v>
      </c>
    </row>
    <row r="329" s="2" customFormat="1" ht="33" customHeight="1">
      <c r="A329" s="38"/>
      <c r="B329" s="39"/>
      <c r="C329" s="226" t="s">
        <v>435</v>
      </c>
      <c r="D329" s="226" t="s">
        <v>150</v>
      </c>
      <c r="E329" s="227" t="s">
        <v>436</v>
      </c>
      <c r="F329" s="228" t="s">
        <v>437</v>
      </c>
      <c r="G329" s="229" t="s">
        <v>153</v>
      </c>
      <c r="H329" s="230">
        <v>8.2550000000000008</v>
      </c>
      <c r="I329" s="231"/>
      <c r="J329" s="232">
        <f>ROUND(I329*H329,2)</f>
        <v>0</v>
      </c>
      <c r="K329" s="228" t="s">
        <v>154</v>
      </c>
      <c r="L329" s="44"/>
      <c r="M329" s="233" t="s">
        <v>1</v>
      </c>
      <c r="N329" s="234" t="s">
        <v>38</v>
      </c>
      <c r="O329" s="91"/>
      <c r="P329" s="235">
        <f>O329*H329</f>
        <v>0</v>
      </c>
      <c r="Q329" s="235">
        <v>0.00108</v>
      </c>
      <c r="R329" s="235">
        <f>Q329*H329</f>
        <v>0.0089154000000000004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274</v>
      </c>
      <c r="AT329" s="237" t="s">
        <v>150</v>
      </c>
      <c r="AU329" s="237" t="s">
        <v>82</v>
      </c>
      <c r="AY329" s="17" t="s">
        <v>147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80</v>
      </c>
      <c r="BK329" s="238">
        <f>ROUND(I329*H329,2)</f>
        <v>0</v>
      </c>
      <c r="BL329" s="17" t="s">
        <v>274</v>
      </c>
      <c r="BM329" s="237" t="s">
        <v>438</v>
      </c>
    </row>
    <row r="330" s="2" customFormat="1">
      <c r="A330" s="38"/>
      <c r="B330" s="39"/>
      <c r="C330" s="40"/>
      <c r="D330" s="239" t="s">
        <v>157</v>
      </c>
      <c r="E330" s="40"/>
      <c r="F330" s="240" t="s">
        <v>439</v>
      </c>
      <c r="G330" s="40"/>
      <c r="H330" s="40"/>
      <c r="I330" s="241"/>
      <c r="J330" s="40"/>
      <c r="K330" s="40"/>
      <c r="L330" s="44"/>
      <c r="M330" s="242"/>
      <c r="N330" s="243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157</v>
      </c>
      <c r="AU330" s="17" t="s">
        <v>82</v>
      </c>
    </row>
    <row r="331" s="2" customFormat="1">
      <c r="A331" s="38"/>
      <c r="B331" s="39"/>
      <c r="C331" s="40"/>
      <c r="D331" s="244" t="s">
        <v>159</v>
      </c>
      <c r="E331" s="40"/>
      <c r="F331" s="245" t="s">
        <v>440</v>
      </c>
      <c r="G331" s="40"/>
      <c r="H331" s="40"/>
      <c r="I331" s="241"/>
      <c r="J331" s="40"/>
      <c r="K331" s="40"/>
      <c r="L331" s="44"/>
      <c r="M331" s="242"/>
      <c r="N331" s="243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159</v>
      </c>
      <c r="AU331" s="17" t="s">
        <v>82</v>
      </c>
    </row>
    <row r="332" s="13" customFormat="1">
      <c r="A332" s="13"/>
      <c r="B332" s="246"/>
      <c r="C332" s="247"/>
      <c r="D332" s="239" t="s">
        <v>161</v>
      </c>
      <c r="E332" s="248" t="s">
        <v>1</v>
      </c>
      <c r="F332" s="249" t="s">
        <v>441</v>
      </c>
      <c r="G332" s="247"/>
      <c r="H332" s="248" t="s">
        <v>1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161</v>
      </c>
      <c r="AU332" s="255" t="s">
        <v>82</v>
      </c>
      <c r="AV332" s="13" t="s">
        <v>80</v>
      </c>
      <c r="AW332" s="13" t="s">
        <v>30</v>
      </c>
      <c r="AX332" s="13" t="s">
        <v>73</v>
      </c>
      <c r="AY332" s="255" t="s">
        <v>147</v>
      </c>
    </row>
    <row r="333" s="14" customFormat="1">
      <c r="A333" s="14"/>
      <c r="B333" s="256"/>
      <c r="C333" s="257"/>
      <c r="D333" s="239" t="s">
        <v>161</v>
      </c>
      <c r="E333" s="258" t="s">
        <v>1</v>
      </c>
      <c r="F333" s="259" t="s">
        <v>442</v>
      </c>
      <c r="G333" s="257"/>
      <c r="H333" s="260">
        <v>8.2550000000000008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161</v>
      </c>
      <c r="AU333" s="266" t="s">
        <v>82</v>
      </c>
      <c r="AV333" s="14" t="s">
        <v>82</v>
      </c>
      <c r="AW333" s="14" t="s">
        <v>30</v>
      </c>
      <c r="AX333" s="14" t="s">
        <v>73</v>
      </c>
      <c r="AY333" s="266" t="s">
        <v>147</v>
      </c>
    </row>
    <row r="334" s="15" customFormat="1">
      <c r="A334" s="15"/>
      <c r="B334" s="267"/>
      <c r="C334" s="268"/>
      <c r="D334" s="239" t="s">
        <v>161</v>
      </c>
      <c r="E334" s="269" t="s">
        <v>1</v>
      </c>
      <c r="F334" s="270" t="s">
        <v>164</v>
      </c>
      <c r="G334" s="268"/>
      <c r="H334" s="271">
        <v>8.2550000000000008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161</v>
      </c>
      <c r="AU334" s="277" t="s">
        <v>82</v>
      </c>
      <c r="AV334" s="15" t="s">
        <v>155</v>
      </c>
      <c r="AW334" s="15" t="s">
        <v>30</v>
      </c>
      <c r="AX334" s="15" t="s">
        <v>80</v>
      </c>
      <c r="AY334" s="277" t="s">
        <v>147</v>
      </c>
    </row>
    <row r="335" s="2" customFormat="1" ht="24.15" customHeight="1">
      <c r="A335" s="38"/>
      <c r="B335" s="39"/>
      <c r="C335" s="226" t="s">
        <v>443</v>
      </c>
      <c r="D335" s="226" t="s">
        <v>150</v>
      </c>
      <c r="E335" s="227" t="s">
        <v>444</v>
      </c>
      <c r="F335" s="228" t="s">
        <v>445</v>
      </c>
      <c r="G335" s="229" t="s">
        <v>248</v>
      </c>
      <c r="H335" s="230">
        <v>54</v>
      </c>
      <c r="I335" s="231"/>
      <c r="J335" s="232">
        <f>ROUND(I335*H335,2)</f>
        <v>0</v>
      </c>
      <c r="K335" s="228" t="s">
        <v>154</v>
      </c>
      <c r="L335" s="44"/>
      <c r="M335" s="233" t="s">
        <v>1</v>
      </c>
      <c r="N335" s="234" t="s">
        <v>38</v>
      </c>
      <c r="O335" s="91"/>
      <c r="P335" s="235">
        <f>O335*H335</f>
        <v>0</v>
      </c>
      <c r="Q335" s="235">
        <v>0.00029999999999999997</v>
      </c>
      <c r="R335" s="235">
        <f>Q335*H335</f>
        <v>0.016199999999999999</v>
      </c>
      <c r="S335" s="235">
        <v>0</v>
      </c>
      <c r="T335" s="23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7" t="s">
        <v>274</v>
      </c>
      <c r="AT335" s="237" t="s">
        <v>150</v>
      </c>
      <c r="AU335" s="237" t="s">
        <v>82</v>
      </c>
      <c r="AY335" s="17" t="s">
        <v>147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7" t="s">
        <v>80</v>
      </c>
      <c r="BK335" s="238">
        <f>ROUND(I335*H335,2)</f>
        <v>0</v>
      </c>
      <c r="BL335" s="17" t="s">
        <v>274</v>
      </c>
      <c r="BM335" s="237" t="s">
        <v>446</v>
      </c>
    </row>
    <row r="336" s="2" customFormat="1">
      <c r="A336" s="38"/>
      <c r="B336" s="39"/>
      <c r="C336" s="40"/>
      <c r="D336" s="239" t="s">
        <v>157</v>
      </c>
      <c r="E336" s="40"/>
      <c r="F336" s="240" t="s">
        <v>447</v>
      </c>
      <c r="G336" s="40"/>
      <c r="H336" s="40"/>
      <c r="I336" s="241"/>
      <c r="J336" s="40"/>
      <c r="K336" s="40"/>
      <c r="L336" s="44"/>
      <c r="M336" s="242"/>
      <c r="N336" s="243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157</v>
      </c>
      <c r="AU336" s="17" t="s">
        <v>82</v>
      </c>
    </row>
    <row r="337" s="2" customFormat="1">
      <c r="A337" s="38"/>
      <c r="B337" s="39"/>
      <c r="C337" s="40"/>
      <c r="D337" s="244" t="s">
        <v>159</v>
      </c>
      <c r="E337" s="40"/>
      <c r="F337" s="245" t="s">
        <v>448</v>
      </c>
      <c r="G337" s="40"/>
      <c r="H337" s="40"/>
      <c r="I337" s="241"/>
      <c r="J337" s="40"/>
      <c r="K337" s="40"/>
      <c r="L337" s="44"/>
      <c r="M337" s="242"/>
      <c r="N337" s="243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82</v>
      </c>
    </row>
    <row r="338" s="14" customFormat="1">
      <c r="A338" s="14"/>
      <c r="B338" s="256"/>
      <c r="C338" s="257"/>
      <c r="D338" s="239" t="s">
        <v>161</v>
      </c>
      <c r="E338" s="258" t="s">
        <v>1</v>
      </c>
      <c r="F338" s="259" t="s">
        <v>449</v>
      </c>
      <c r="G338" s="257"/>
      <c r="H338" s="260">
        <v>54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161</v>
      </c>
      <c r="AU338" s="266" t="s">
        <v>82</v>
      </c>
      <c r="AV338" s="14" t="s">
        <v>82</v>
      </c>
      <c r="AW338" s="14" t="s">
        <v>30</v>
      </c>
      <c r="AX338" s="14" t="s">
        <v>73</v>
      </c>
      <c r="AY338" s="266" t="s">
        <v>147</v>
      </c>
    </row>
    <row r="339" s="15" customFormat="1">
      <c r="A339" s="15"/>
      <c r="B339" s="267"/>
      <c r="C339" s="268"/>
      <c r="D339" s="239" t="s">
        <v>161</v>
      </c>
      <c r="E339" s="269" t="s">
        <v>1</v>
      </c>
      <c r="F339" s="270" t="s">
        <v>164</v>
      </c>
      <c r="G339" s="268"/>
      <c r="H339" s="271">
        <v>54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7" t="s">
        <v>161</v>
      </c>
      <c r="AU339" s="277" t="s">
        <v>82</v>
      </c>
      <c r="AV339" s="15" t="s">
        <v>155</v>
      </c>
      <c r="AW339" s="15" t="s">
        <v>30</v>
      </c>
      <c r="AX339" s="15" t="s">
        <v>80</v>
      </c>
      <c r="AY339" s="277" t="s">
        <v>147</v>
      </c>
    </row>
    <row r="340" s="2" customFormat="1" ht="24.15" customHeight="1">
      <c r="A340" s="38"/>
      <c r="B340" s="39"/>
      <c r="C340" s="226" t="s">
        <v>450</v>
      </c>
      <c r="D340" s="226" t="s">
        <v>150</v>
      </c>
      <c r="E340" s="227" t="s">
        <v>451</v>
      </c>
      <c r="F340" s="228" t="s">
        <v>452</v>
      </c>
      <c r="G340" s="229" t="s">
        <v>248</v>
      </c>
      <c r="H340" s="230">
        <v>30</v>
      </c>
      <c r="I340" s="231"/>
      <c r="J340" s="232">
        <f>ROUND(I340*H340,2)</f>
        <v>0</v>
      </c>
      <c r="K340" s="228" t="s">
        <v>154</v>
      </c>
      <c r="L340" s="44"/>
      <c r="M340" s="233" t="s">
        <v>1</v>
      </c>
      <c r="N340" s="234" t="s">
        <v>38</v>
      </c>
      <c r="O340" s="91"/>
      <c r="P340" s="235">
        <f>O340*H340</f>
        <v>0</v>
      </c>
      <c r="Q340" s="235">
        <v>0.00029999999999999997</v>
      </c>
      <c r="R340" s="235">
        <f>Q340*H340</f>
        <v>0.0089999999999999993</v>
      </c>
      <c r="S340" s="235">
        <v>0</v>
      </c>
      <c r="T340" s="23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7" t="s">
        <v>274</v>
      </c>
      <c r="AT340" s="237" t="s">
        <v>150</v>
      </c>
      <c r="AU340" s="237" t="s">
        <v>82</v>
      </c>
      <c r="AY340" s="17" t="s">
        <v>147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7" t="s">
        <v>80</v>
      </c>
      <c r="BK340" s="238">
        <f>ROUND(I340*H340,2)</f>
        <v>0</v>
      </c>
      <c r="BL340" s="17" t="s">
        <v>274</v>
      </c>
      <c r="BM340" s="237" t="s">
        <v>453</v>
      </c>
    </row>
    <row r="341" s="2" customFormat="1">
      <c r="A341" s="38"/>
      <c r="B341" s="39"/>
      <c r="C341" s="40"/>
      <c r="D341" s="239" t="s">
        <v>157</v>
      </c>
      <c r="E341" s="40"/>
      <c r="F341" s="240" t="s">
        <v>454</v>
      </c>
      <c r="G341" s="40"/>
      <c r="H341" s="40"/>
      <c r="I341" s="241"/>
      <c r="J341" s="40"/>
      <c r="K341" s="40"/>
      <c r="L341" s="44"/>
      <c r="M341" s="242"/>
      <c r="N341" s="243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157</v>
      </c>
      <c r="AU341" s="17" t="s">
        <v>82</v>
      </c>
    </row>
    <row r="342" s="2" customFormat="1">
      <c r="A342" s="38"/>
      <c r="B342" s="39"/>
      <c r="C342" s="40"/>
      <c r="D342" s="244" t="s">
        <v>159</v>
      </c>
      <c r="E342" s="40"/>
      <c r="F342" s="245" t="s">
        <v>455</v>
      </c>
      <c r="G342" s="40"/>
      <c r="H342" s="40"/>
      <c r="I342" s="241"/>
      <c r="J342" s="40"/>
      <c r="K342" s="40"/>
      <c r="L342" s="44"/>
      <c r="M342" s="242"/>
      <c r="N342" s="243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159</v>
      </c>
      <c r="AU342" s="17" t="s">
        <v>82</v>
      </c>
    </row>
    <row r="343" s="14" customFormat="1">
      <c r="A343" s="14"/>
      <c r="B343" s="256"/>
      <c r="C343" s="257"/>
      <c r="D343" s="239" t="s">
        <v>161</v>
      </c>
      <c r="E343" s="258" t="s">
        <v>1</v>
      </c>
      <c r="F343" s="259" t="s">
        <v>456</v>
      </c>
      <c r="G343" s="257"/>
      <c r="H343" s="260">
        <v>30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161</v>
      </c>
      <c r="AU343" s="266" t="s">
        <v>82</v>
      </c>
      <c r="AV343" s="14" t="s">
        <v>82</v>
      </c>
      <c r="AW343" s="14" t="s">
        <v>30</v>
      </c>
      <c r="AX343" s="14" t="s">
        <v>73</v>
      </c>
      <c r="AY343" s="266" t="s">
        <v>147</v>
      </c>
    </row>
    <row r="344" s="15" customFormat="1">
      <c r="A344" s="15"/>
      <c r="B344" s="267"/>
      <c r="C344" s="268"/>
      <c r="D344" s="239" t="s">
        <v>161</v>
      </c>
      <c r="E344" s="269" t="s">
        <v>1</v>
      </c>
      <c r="F344" s="270" t="s">
        <v>164</v>
      </c>
      <c r="G344" s="268"/>
      <c r="H344" s="271">
        <v>30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7" t="s">
        <v>161</v>
      </c>
      <c r="AU344" s="277" t="s">
        <v>82</v>
      </c>
      <c r="AV344" s="15" t="s">
        <v>155</v>
      </c>
      <c r="AW344" s="15" t="s">
        <v>30</v>
      </c>
      <c r="AX344" s="15" t="s">
        <v>80</v>
      </c>
      <c r="AY344" s="277" t="s">
        <v>147</v>
      </c>
    </row>
    <row r="345" s="2" customFormat="1" ht="16.5" customHeight="1">
      <c r="A345" s="38"/>
      <c r="B345" s="39"/>
      <c r="C345" s="226" t="s">
        <v>457</v>
      </c>
      <c r="D345" s="226" t="s">
        <v>150</v>
      </c>
      <c r="E345" s="227" t="s">
        <v>458</v>
      </c>
      <c r="F345" s="228" t="s">
        <v>459</v>
      </c>
      <c r="G345" s="229" t="s">
        <v>460</v>
      </c>
      <c r="H345" s="230">
        <v>12</v>
      </c>
      <c r="I345" s="231"/>
      <c r="J345" s="232">
        <f>ROUND(I345*H345,2)</f>
        <v>0</v>
      </c>
      <c r="K345" s="228" t="s">
        <v>1</v>
      </c>
      <c r="L345" s="44"/>
      <c r="M345" s="233" t="s">
        <v>1</v>
      </c>
      <c r="N345" s="234" t="s">
        <v>38</v>
      </c>
      <c r="O345" s="91"/>
      <c r="P345" s="235">
        <f>O345*H345</f>
        <v>0</v>
      </c>
      <c r="Q345" s="235">
        <v>0</v>
      </c>
      <c r="R345" s="235">
        <f>Q345*H345</f>
        <v>0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274</v>
      </c>
      <c r="AT345" s="237" t="s">
        <v>150</v>
      </c>
      <c r="AU345" s="237" t="s">
        <v>82</v>
      </c>
      <c r="AY345" s="17" t="s">
        <v>147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80</v>
      </c>
      <c r="BK345" s="238">
        <f>ROUND(I345*H345,2)</f>
        <v>0</v>
      </c>
      <c r="BL345" s="17" t="s">
        <v>274</v>
      </c>
      <c r="BM345" s="237" t="s">
        <v>461</v>
      </c>
    </row>
    <row r="346" s="2" customFormat="1">
      <c r="A346" s="38"/>
      <c r="B346" s="39"/>
      <c r="C346" s="40"/>
      <c r="D346" s="239" t="s">
        <v>157</v>
      </c>
      <c r="E346" s="40"/>
      <c r="F346" s="240" t="s">
        <v>459</v>
      </c>
      <c r="G346" s="40"/>
      <c r="H346" s="40"/>
      <c r="I346" s="241"/>
      <c r="J346" s="40"/>
      <c r="K346" s="40"/>
      <c r="L346" s="44"/>
      <c r="M346" s="242"/>
      <c r="N346" s="243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157</v>
      </c>
      <c r="AU346" s="17" t="s">
        <v>82</v>
      </c>
    </row>
    <row r="347" s="14" customFormat="1">
      <c r="A347" s="14"/>
      <c r="B347" s="256"/>
      <c r="C347" s="257"/>
      <c r="D347" s="239" t="s">
        <v>161</v>
      </c>
      <c r="E347" s="258" t="s">
        <v>1</v>
      </c>
      <c r="F347" s="259" t="s">
        <v>462</v>
      </c>
      <c r="G347" s="257"/>
      <c r="H347" s="260">
        <v>12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161</v>
      </c>
      <c r="AU347" s="266" t="s">
        <v>82</v>
      </c>
      <c r="AV347" s="14" t="s">
        <v>82</v>
      </c>
      <c r="AW347" s="14" t="s">
        <v>30</v>
      </c>
      <c r="AX347" s="14" t="s">
        <v>73</v>
      </c>
      <c r="AY347" s="266" t="s">
        <v>147</v>
      </c>
    </row>
    <row r="348" s="15" customFormat="1">
      <c r="A348" s="15"/>
      <c r="B348" s="267"/>
      <c r="C348" s="268"/>
      <c r="D348" s="239" t="s">
        <v>161</v>
      </c>
      <c r="E348" s="269" t="s">
        <v>1</v>
      </c>
      <c r="F348" s="270" t="s">
        <v>164</v>
      </c>
      <c r="G348" s="268"/>
      <c r="H348" s="271">
        <v>12</v>
      </c>
      <c r="I348" s="272"/>
      <c r="J348" s="268"/>
      <c r="K348" s="268"/>
      <c r="L348" s="273"/>
      <c r="M348" s="274"/>
      <c r="N348" s="275"/>
      <c r="O348" s="275"/>
      <c r="P348" s="275"/>
      <c r="Q348" s="275"/>
      <c r="R348" s="275"/>
      <c r="S348" s="275"/>
      <c r="T348" s="27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7" t="s">
        <v>161</v>
      </c>
      <c r="AU348" s="277" t="s">
        <v>82</v>
      </c>
      <c r="AV348" s="15" t="s">
        <v>155</v>
      </c>
      <c r="AW348" s="15" t="s">
        <v>30</v>
      </c>
      <c r="AX348" s="15" t="s">
        <v>80</v>
      </c>
      <c r="AY348" s="277" t="s">
        <v>147</v>
      </c>
    </row>
    <row r="349" s="2" customFormat="1" ht="24.15" customHeight="1">
      <c r="A349" s="38"/>
      <c r="B349" s="39"/>
      <c r="C349" s="226" t="s">
        <v>463</v>
      </c>
      <c r="D349" s="226" t="s">
        <v>150</v>
      </c>
      <c r="E349" s="227" t="s">
        <v>464</v>
      </c>
      <c r="F349" s="228" t="s">
        <v>465</v>
      </c>
      <c r="G349" s="229" t="s">
        <v>167</v>
      </c>
      <c r="H349" s="230">
        <v>45.200000000000003</v>
      </c>
      <c r="I349" s="231"/>
      <c r="J349" s="232">
        <f>ROUND(I349*H349,2)</f>
        <v>0</v>
      </c>
      <c r="K349" s="228" t="s">
        <v>154</v>
      </c>
      <c r="L349" s="44"/>
      <c r="M349" s="233" t="s">
        <v>1</v>
      </c>
      <c r="N349" s="234" t="s">
        <v>38</v>
      </c>
      <c r="O349" s="91"/>
      <c r="P349" s="235">
        <f>O349*H349</f>
        <v>0</v>
      </c>
      <c r="Q349" s="235">
        <v>0</v>
      </c>
      <c r="R349" s="235">
        <f>Q349*H349</f>
        <v>0</v>
      </c>
      <c r="S349" s="235">
        <v>0.012319999999999999</v>
      </c>
      <c r="T349" s="236">
        <f>S349*H349</f>
        <v>0.55686400000000003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274</v>
      </c>
      <c r="AT349" s="237" t="s">
        <v>150</v>
      </c>
      <c r="AU349" s="237" t="s">
        <v>82</v>
      </c>
      <c r="AY349" s="17" t="s">
        <v>147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80</v>
      </c>
      <c r="BK349" s="238">
        <f>ROUND(I349*H349,2)</f>
        <v>0</v>
      </c>
      <c r="BL349" s="17" t="s">
        <v>274</v>
      </c>
      <c r="BM349" s="237" t="s">
        <v>466</v>
      </c>
    </row>
    <row r="350" s="2" customFormat="1">
      <c r="A350" s="38"/>
      <c r="B350" s="39"/>
      <c r="C350" s="40"/>
      <c r="D350" s="239" t="s">
        <v>157</v>
      </c>
      <c r="E350" s="40"/>
      <c r="F350" s="240" t="s">
        <v>467</v>
      </c>
      <c r="G350" s="40"/>
      <c r="H350" s="40"/>
      <c r="I350" s="241"/>
      <c r="J350" s="40"/>
      <c r="K350" s="40"/>
      <c r="L350" s="44"/>
      <c r="M350" s="242"/>
      <c r="N350" s="243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157</v>
      </c>
      <c r="AU350" s="17" t="s">
        <v>82</v>
      </c>
    </row>
    <row r="351" s="2" customFormat="1">
      <c r="A351" s="38"/>
      <c r="B351" s="39"/>
      <c r="C351" s="40"/>
      <c r="D351" s="244" t="s">
        <v>159</v>
      </c>
      <c r="E351" s="40"/>
      <c r="F351" s="245" t="s">
        <v>468</v>
      </c>
      <c r="G351" s="40"/>
      <c r="H351" s="40"/>
      <c r="I351" s="241"/>
      <c r="J351" s="40"/>
      <c r="K351" s="40"/>
      <c r="L351" s="44"/>
      <c r="M351" s="242"/>
      <c r="N351" s="243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159</v>
      </c>
      <c r="AU351" s="17" t="s">
        <v>82</v>
      </c>
    </row>
    <row r="352" s="13" customFormat="1">
      <c r="A352" s="13"/>
      <c r="B352" s="246"/>
      <c r="C352" s="247"/>
      <c r="D352" s="239" t="s">
        <v>161</v>
      </c>
      <c r="E352" s="248" t="s">
        <v>1</v>
      </c>
      <c r="F352" s="249" t="s">
        <v>469</v>
      </c>
      <c r="G352" s="247"/>
      <c r="H352" s="248" t="s">
        <v>1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161</v>
      </c>
      <c r="AU352" s="255" t="s">
        <v>82</v>
      </c>
      <c r="AV352" s="13" t="s">
        <v>80</v>
      </c>
      <c r="AW352" s="13" t="s">
        <v>30</v>
      </c>
      <c r="AX352" s="13" t="s">
        <v>73</v>
      </c>
      <c r="AY352" s="255" t="s">
        <v>147</v>
      </c>
    </row>
    <row r="353" s="14" customFormat="1">
      <c r="A353" s="14"/>
      <c r="B353" s="256"/>
      <c r="C353" s="257"/>
      <c r="D353" s="239" t="s">
        <v>161</v>
      </c>
      <c r="E353" s="258" t="s">
        <v>1</v>
      </c>
      <c r="F353" s="259" t="s">
        <v>470</v>
      </c>
      <c r="G353" s="257"/>
      <c r="H353" s="260">
        <v>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161</v>
      </c>
      <c r="AU353" s="266" t="s">
        <v>82</v>
      </c>
      <c r="AV353" s="14" t="s">
        <v>82</v>
      </c>
      <c r="AW353" s="14" t="s">
        <v>30</v>
      </c>
      <c r="AX353" s="14" t="s">
        <v>73</v>
      </c>
      <c r="AY353" s="266" t="s">
        <v>147</v>
      </c>
    </row>
    <row r="354" s="14" customFormat="1">
      <c r="A354" s="14"/>
      <c r="B354" s="256"/>
      <c r="C354" s="257"/>
      <c r="D354" s="239" t="s">
        <v>161</v>
      </c>
      <c r="E354" s="258" t="s">
        <v>1</v>
      </c>
      <c r="F354" s="259" t="s">
        <v>471</v>
      </c>
      <c r="G354" s="257"/>
      <c r="H354" s="260">
        <v>2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161</v>
      </c>
      <c r="AU354" s="266" t="s">
        <v>82</v>
      </c>
      <c r="AV354" s="14" t="s">
        <v>82</v>
      </c>
      <c r="AW354" s="14" t="s">
        <v>30</v>
      </c>
      <c r="AX354" s="14" t="s">
        <v>73</v>
      </c>
      <c r="AY354" s="266" t="s">
        <v>147</v>
      </c>
    </row>
    <row r="355" s="14" customFormat="1">
      <c r="A355" s="14"/>
      <c r="B355" s="256"/>
      <c r="C355" s="257"/>
      <c r="D355" s="239" t="s">
        <v>161</v>
      </c>
      <c r="E355" s="258" t="s">
        <v>1</v>
      </c>
      <c r="F355" s="259" t="s">
        <v>472</v>
      </c>
      <c r="G355" s="257"/>
      <c r="H355" s="260">
        <v>2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161</v>
      </c>
      <c r="AU355" s="266" t="s">
        <v>82</v>
      </c>
      <c r="AV355" s="14" t="s">
        <v>82</v>
      </c>
      <c r="AW355" s="14" t="s">
        <v>30</v>
      </c>
      <c r="AX355" s="14" t="s">
        <v>73</v>
      </c>
      <c r="AY355" s="266" t="s">
        <v>147</v>
      </c>
    </row>
    <row r="356" s="14" customFormat="1">
      <c r="A356" s="14"/>
      <c r="B356" s="256"/>
      <c r="C356" s="257"/>
      <c r="D356" s="239" t="s">
        <v>161</v>
      </c>
      <c r="E356" s="258" t="s">
        <v>1</v>
      </c>
      <c r="F356" s="259" t="s">
        <v>473</v>
      </c>
      <c r="G356" s="257"/>
      <c r="H356" s="260">
        <v>2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161</v>
      </c>
      <c r="AU356" s="266" t="s">
        <v>82</v>
      </c>
      <c r="AV356" s="14" t="s">
        <v>82</v>
      </c>
      <c r="AW356" s="14" t="s">
        <v>30</v>
      </c>
      <c r="AX356" s="14" t="s">
        <v>73</v>
      </c>
      <c r="AY356" s="266" t="s">
        <v>147</v>
      </c>
    </row>
    <row r="357" s="14" customFormat="1">
      <c r="A357" s="14"/>
      <c r="B357" s="256"/>
      <c r="C357" s="257"/>
      <c r="D357" s="239" t="s">
        <v>161</v>
      </c>
      <c r="E357" s="258" t="s">
        <v>1</v>
      </c>
      <c r="F357" s="259" t="s">
        <v>474</v>
      </c>
      <c r="G357" s="257"/>
      <c r="H357" s="260">
        <v>2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161</v>
      </c>
      <c r="AU357" s="266" t="s">
        <v>82</v>
      </c>
      <c r="AV357" s="14" t="s">
        <v>82</v>
      </c>
      <c r="AW357" s="14" t="s">
        <v>30</v>
      </c>
      <c r="AX357" s="14" t="s">
        <v>73</v>
      </c>
      <c r="AY357" s="266" t="s">
        <v>147</v>
      </c>
    </row>
    <row r="358" s="14" customFormat="1">
      <c r="A358" s="14"/>
      <c r="B358" s="256"/>
      <c r="C358" s="257"/>
      <c r="D358" s="239" t="s">
        <v>161</v>
      </c>
      <c r="E358" s="258" t="s">
        <v>1</v>
      </c>
      <c r="F358" s="259" t="s">
        <v>475</v>
      </c>
      <c r="G358" s="257"/>
      <c r="H358" s="260">
        <v>2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161</v>
      </c>
      <c r="AU358" s="266" t="s">
        <v>82</v>
      </c>
      <c r="AV358" s="14" t="s">
        <v>82</v>
      </c>
      <c r="AW358" s="14" t="s">
        <v>30</v>
      </c>
      <c r="AX358" s="14" t="s">
        <v>73</v>
      </c>
      <c r="AY358" s="266" t="s">
        <v>147</v>
      </c>
    </row>
    <row r="359" s="14" customFormat="1">
      <c r="A359" s="14"/>
      <c r="B359" s="256"/>
      <c r="C359" s="257"/>
      <c r="D359" s="239" t="s">
        <v>161</v>
      </c>
      <c r="E359" s="258" t="s">
        <v>1</v>
      </c>
      <c r="F359" s="259" t="s">
        <v>476</v>
      </c>
      <c r="G359" s="257"/>
      <c r="H359" s="260">
        <v>2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161</v>
      </c>
      <c r="AU359" s="266" t="s">
        <v>82</v>
      </c>
      <c r="AV359" s="14" t="s">
        <v>82</v>
      </c>
      <c r="AW359" s="14" t="s">
        <v>30</v>
      </c>
      <c r="AX359" s="14" t="s">
        <v>73</v>
      </c>
      <c r="AY359" s="266" t="s">
        <v>147</v>
      </c>
    </row>
    <row r="360" s="14" customFormat="1">
      <c r="A360" s="14"/>
      <c r="B360" s="256"/>
      <c r="C360" s="257"/>
      <c r="D360" s="239" t="s">
        <v>161</v>
      </c>
      <c r="E360" s="258" t="s">
        <v>1</v>
      </c>
      <c r="F360" s="259" t="s">
        <v>477</v>
      </c>
      <c r="G360" s="257"/>
      <c r="H360" s="260">
        <v>2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161</v>
      </c>
      <c r="AU360" s="266" t="s">
        <v>82</v>
      </c>
      <c r="AV360" s="14" t="s">
        <v>82</v>
      </c>
      <c r="AW360" s="14" t="s">
        <v>30</v>
      </c>
      <c r="AX360" s="14" t="s">
        <v>73</v>
      </c>
      <c r="AY360" s="266" t="s">
        <v>147</v>
      </c>
    </row>
    <row r="361" s="14" customFormat="1">
      <c r="A361" s="14"/>
      <c r="B361" s="256"/>
      <c r="C361" s="257"/>
      <c r="D361" s="239" t="s">
        <v>161</v>
      </c>
      <c r="E361" s="258" t="s">
        <v>1</v>
      </c>
      <c r="F361" s="259" t="s">
        <v>478</v>
      </c>
      <c r="G361" s="257"/>
      <c r="H361" s="260">
        <v>2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161</v>
      </c>
      <c r="AU361" s="266" t="s">
        <v>82</v>
      </c>
      <c r="AV361" s="14" t="s">
        <v>82</v>
      </c>
      <c r="AW361" s="14" t="s">
        <v>30</v>
      </c>
      <c r="AX361" s="14" t="s">
        <v>73</v>
      </c>
      <c r="AY361" s="266" t="s">
        <v>147</v>
      </c>
    </row>
    <row r="362" s="14" customFormat="1">
      <c r="A362" s="14"/>
      <c r="B362" s="256"/>
      <c r="C362" s="257"/>
      <c r="D362" s="239" t="s">
        <v>161</v>
      </c>
      <c r="E362" s="258" t="s">
        <v>1</v>
      </c>
      <c r="F362" s="259" t="s">
        <v>479</v>
      </c>
      <c r="G362" s="257"/>
      <c r="H362" s="260">
        <v>2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161</v>
      </c>
      <c r="AU362" s="266" t="s">
        <v>82</v>
      </c>
      <c r="AV362" s="14" t="s">
        <v>82</v>
      </c>
      <c r="AW362" s="14" t="s">
        <v>30</v>
      </c>
      <c r="AX362" s="14" t="s">
        <v>73</v>
      </c>
      <c r="AY362" s="266" t="s">
        <v>147</v>
      </c>
    </row>
    <row r="363" s="14" customFormat="1">
      <c r="A363" s="14"/>
      <c r="B363" s="256"/>
      <c r="C363" s="257"/>
      <c r="D363" s="239" t="s">
        <v>161</v>
      </c>
      <c r="E363" s="258" t="s">
        <v>1</v>
      </c>
      <c r="F363" s="259" t="s">
        <v>480</v>
      </c>
      <c r="G363" s="257"/>
      <c r="H363" s="260">
        <v>2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161</v>
      </c>
      <c r="AU363" s="266" t="s">
        <v>82</v>
      </c>
      <c r="AV363" s="14" t="s">
        <v>82</v>
      </c>
      <c r="AW363" s="14" t="s">
        <v>30</v>
      </c>
      <c r="AX363" s="14" t="s">
        <v>73</v>
      </c>
      <c r="AY363" s="266" t="s">
        <v>147</v>
      </c>
    </row>
    <row r="364" s="14" customFormat="1">
      <c r="A364" s="14"/>
      <c r="B364" s="256"/>
      <c r="C364" s="257"/>
      <c r="D364" s="239" t="s">
        <v>161</v>
      </c>
      <c r="E364" s="258" t="s">
        <v>1</v>
      </c>
      <c r="F364" s="259" t="s">
        <v>481</v>
      </c>
      <c r="G364" s="257"/>
      <c r="H364" s="260">
        <v>2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161</v>
      </c>
      <c r="AU364" s="266" t="s">
        <v>82</v>
      </c>
      <c r="AV364" s="14" t="s">
        <v>82</v>
      </c>
      <c r="AW364" s="14" t="s">
        <v>30</v>
      </c>
      <c r="AX364" s="14" t="s">
        <v>73</v>
      </c>
      <c r="AY364" s="266" t="s">
        <v>147</v>
      </c>
    </row>
    <row r="365" s="14" customFormat="1">
      <c r="A365" s="14"/>
      <c r="B365" s="256"/>
      <c r="C365" s="257"/>
      <c r="D365" s="239" t="s">
        <v>161</v>
      </c>
      <c r="E365" s="258" t="s">
        <v>1</v>
      </c>
      <c r="F365" s="259" t="s">
        <v>482</v>
      </c>
      <c r="G365" s="257"/>
      <c r="H365" s="260">
        <v>2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161</v>
      </c>
      <c r="AU365" s="266" t="s">
        <v>82</v>
      </c>
      <c r="AV365" s="14" t="s">
        <v>82</v>
      </c>
      <c r="AW365" s="14" t="s">
        <v>30</v>
      </c>
      <c r="AX365" s="14" t="s">
        <v>73</v>
      </c>
      <c r="AY365" s="266" t="s">
        <v>147</v>
      </c>
    </row>
    <row r="366" s="14" customFormat="1">
      <c r="A366" s="14"/>
      <c r="B366" s="256"/>
      <c r="C366" s="257"/>
      <c r="D366" s="239" t="s">
        <v>161</v>
      </c>
      <c r="E366" s="258" t="s">
        <v>1</v>
      </c>
      <c r="F366" s="259" t="s">
        <v>483</v>
      </c>
      <c r="G366" s="257"/>
      <c r="H366" s="260">
        <v>2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161</v>
      </c>
      <c r="AU366" s="266" t="s">
        <v>82</v>
      </c>
      <c r="AV366" s="14" t="s">
        <v>82</v>
      </c>
      <c r="AW366" s="14" t="s">
        <v>30</v>
      </c>
      <c r="AX366" s="14" t="s">
        <v>73</v>
      </c>
      <c r="AY366" s="266" t="s">
        <v>147</v>
      </c>
    </row>
    <row r="367" s="14" customFormat="1">
      <c r="A367" s="14"/>
      <c r="B367" s="256"/>
      <c r="C367" s="257"/>
      <c r="D367" s="239" t="s">
        <v>161</v>
      </c>
      <c r="E367" s="258" t="s">
        <v>1</v>
      </c>
      <c r="F367" s="259" t="s">
        <v>484</v>
      </c>
      <c r="G367" s="257"/>
      <c r="H367" s="260">
        <v>2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161</v>
      </c>
      <c r="AU367" s="266" t="s">
        <v>82</v>
      </c>
      <c r="AV367" s="14" t="s">
        <v>82</v>
      </c>
      <c r="AW367" s="14" t="s">
        <v>30</v>
      </c>
      <c r="AX367" s="14" t="s">
        <v>73</v>
      </c>
      <c r="AY367" s="266" t="s">
        <v>147</v>
      </c>
    </row>
    <row r="368" s="14" customFormat="1">
      <c r="A368" s="14"/>
      <c r="B368" s="256"/>
      <c r="C368" s="257"/>
      <c r="D368" s="239" t="s">
        <v>161</v>
      </c>
      <c r="E368" s="258" t="s">
        <v>1</v>
      </c>
      <c r="F368" s="259" t="s">
        <v>485</v>
      </c>
      <c r="G368" s="257"/>
      <c r="H368" s="260">
        <v>2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161</v>
      </c>
      <c r="AU368" s="266" t="s">
        <v>82</v>
      </c>
      <c r="AV368" s="14" t="s">
        <v>82</v>
      </c>
      <c r="AW368" s="14" t="s">
        <v>30</v>
      </c>
      <c r="AX368" s="14" t="s">
        <v>73</v>
      </c>
      <c r="AY368" s="266" t="s">
        <v>147</v>
      </c>
    </row>
    <row r="369" s="14" customFormat="1">
      <c r="A369" s="14"/>
      <c r="B369" s="256"/>
      <c r="C369" s="257"/>
      <c r="D369" s="239" t="s">
        <v>161</v>
      </c>
      <c r="E369" s="258" t="s">
        <v>1</v>
      </c>
      <c r="F369" s="259" t="s">
        <v>486</v>
      </c>
      <c r="G369" s="257"/>
      <c r="H369" s="260">
        <v>2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161</v>
      </c>
      <c r="AU369" s="266" t="s">
        <v>82</v>
      </c>
      <c r="AV369" s="14" t="s">
        <v>82</v>
      </c>
      <c r="AW369" s="14" t="s">
        <v>30</v>
      </c>
      <c r="AX369" s="14" t="s">
        <v>73</v>
      </c>
      <c r="AY369" s="266" t="s">
        <v>147</v>
      </c>
    </row>
    <row r="370" s="14" customFormat="1">
      <c r="A370" s="14"/>
      <c r="B370" s="256"/>
      <c r="C370" s="257"/>
      <c r="D370" s="239" t="s">
        <v>161</v>
      </c>
      <c r="E370" s="258" t="s">
        <v>1</v>
      </c>
      <c r="F370" s="259" t="s">
        <v>487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161</v>
      </c>
      <c r="AU370" s="266" t="s">
        <v>82</v>
      </c>
      <c r="AV370" s="14" t="s">
        <v>82</v>
      </c>
      <c r="AW370" s="14" t="s">
        <v>30</v>
      </c>
      <c r="AX370" s="14" t="s">
        <v>73</v>
      </c>
      <c r="AY370" s="266" t="s">
        <v>147</v>
      </c>
    </row>
    <row r="371" s="14" customFormat="1">
      <c r="A371" s="14"/>
      <c r="B371" s="256"/>
      <c r="C371" s="257"/>
      <c r="D371" s="239" t="s">
        <v>161</v>
      </c>
      <c r="E371" s="258" t="s">
        <v>1</v>
      </c>
      <c r="F371" s="259" t="s">
        <v>488</v>
      </c>
      <c r="G371" s="257"/>
      <c r="H371" s="260">
        <v>3.2999999999999998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161</v>
      </c>
      <c r="AU371" s="266" t="s">
        <v>82</v>
      </c>
      <c r="AV371" s="14" t="s">
        <v>82</v>
      </c>
      <c r="AW371" s="14" t="s">
        <v>30</v>
      </c>
      <c r="AX371" s="14" t="s">
        <v>73</v>
      </c>
      <c r="AY371" s="266" t="s">
        <v>147</v>
      </c>
    </row>
    <row r="372" s="14" customFormat="1">
      <c r="A372" s="14"/>
      <c r="B372" s="256"/>
      <c r="C372" s="257"/>
      <c r="D372" s="239" t="s">
        <v>161</v>
      </c>
      <c r="E372" s="258" t="s">
        <v>1</v>
      </c>
      <c r="F372" s="259" t="s">
        <v>489</v>
      </c>
      <c r="G372" s="257"/>
      <c r="H372" s="260">
        <v>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161</v>
      </c>
      <c r="AU372" s="266" t="s">
        <v>82</v>
      </c>
      <c r="AV372" s="14" t="s">
        <v>82</v>
      </c>
      <c r="AW372" s="14" t="s">
        <v>30</v>
      </c>
      <c r="AX372" s="14" t="s">
        <v>73</v>
      </c>
      <c r="AY372" s="266" t="s">
        <v>147</v>
      </c>
    </row>
    <row r="373" s="14" customFormat="1">
      <c r="A373" s="14"/>
      <c r="B373" s="256"/>
      <c r="C373" s="257"/>
      <c r="D373" s="239" t="s">
        <v>161</v>
      </c>
      <c r="E373" s="258" t="s">
        <v>1</v>
      </c>
      <c r="F373" s="259" t="s">
        <v>490</v>
      </c>
      <c r="G373" s="257"/>
      <c r="H373" s="260">
        <v>5.9000000000000004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161</v>
      </c>
      <c r="AU373" s="266" t="s">
        <v>82</v>
      </c>
      <c r="AV373" s="14" t="s">
        <v>82</v>
      </c>
      <c r="AW373" s="14" t="s">
        <v>30</v>
      </c>
      <c r="AX373" s="14" t="s">
        <v>73</v>
      </c>
      <c r="AY373" s="266" t="s">
        <v>147</v>
      </c>
    </row>
    <row r="374" s="15" customFormat="1">
      <c r="A374" s="15"/>
      <c r="B374" s="267"/>
      <c r="C374" s="268"/>
      <c r="D374" s="239" t="s">
        <v>161</v>
      </c>
      <c r="E374" s="269" t="s">
        <v>1</v>
      </c>
      <c r="F374" s="270" t="s">
        <v>164</v>
      </c>
      <c r="G374" s="268"/>
      <c r="H374" s="271">
        <v>45.200000000000003</v>
      </c>
      <c r="I374" s="272"/>
      <c r="J374" s="268"/>
      <c r="K374" s="268"/>
      <c r="L374" s="273"/>
      <c r="M374" s="274"/>
      <c r="N374" s="275"/>
      <c r="O374" s="275"/>
      <c r="P374" s="275"/>
      <c r="Q374" s="275"/>
      <c r="R374" s="275"/>
      <c r="S374" s="275"/>
      <c r="T374" s="27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7" t="s">
        <v>161</v>
      </c>
      <c r="AU374" s="277" t="s">
        <v>82</v>
      </c>
      <c r="AV374" s="15" t="s">
        <v>155</v>
      </c>
      <c r="AW374" s="15" t="s">
        <v>30</v>
      </c>
      <c r="AX374" s="15" t="s">
        <v>80</v>
      </c>
      <c r="AY374" s="277" t="s">
        <v>147</v>
      </c>
    </row>
    <row r="375" s="2" customFormat="1" ht="24.15" customHeight="1">
      <c r="A375" s="38"/>
      <c r="B375" s="39"/>
      <c r="C375" s="226" t="s">
        <v>491</v>
      </c>
      <c r="D375" s="226" t="s">
        <v>150</v>
      </c>
      <c r="E375" s="227" t="s">
        <v>492</v>
      </c>
      <c r="F375" s="228" t="s">
        <v>493</v>
      </c>
      <c r="G375" s="229" t="s">
        <v>167</v>
      </c>
      <c r="H375" s="230">
        <v>34.795000000000002</v>
      </c>
      <c r="I375" s="231"/>
      <c r="J375" s="232">
        <f>ROUND(I375*H375,2)</f>
        <v>0</v>
      </c>
      <c r="K375" s="228" t="s">
        <v>154</v>
      </c>
      <c r="L375" s="44"/>
      <c r="M375" s="233" t="s">
        <v>1</v>
      </c>
      <c r="N375" s="234" t="s">
        <v>38</v>
      </c>
      <c r="O375" s="91"/>
      <c r="P375" s="235">
        <f>O375*H375</f>
        <v>0</v>
      </c>
      <c r="Q375" s="235">
        <v>0</v>
      </c>
      <c r="R375" s="235">
        <f>Q375*H375</f>
        <v>0</v>
      </c>
      <c r="S375" s="235">
        <v>0.01584</v>
      </c>
      <c r="T375" s="236">
        <f>S375*H375</f>
        <v>0.5511528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274</v>
      </c>
      <c r="AT375" s="237" t="s">
        <v>150</v>
      </c>
      <c r="AU375" s="237" t="s">
        <v>82</v>
      </c>
      <c r="AY375" s="17" t="s">
        <v>147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7" t="s">
        <v>80</v>
      </c>
      <c r="BK375" s="238">
        <f>ROUND(I375*H375,2)</f>
        <v>0</v>
      </c>
      <c r="BL375" s="17" t="s">
        <v>274</v>
      </c>
      <c r="BM375" s="237" t="s">
        <v>494</v>
      </c>
    </row>
    <row r="376" s="2" customFormat="1">
      <c r="A376" s="38"/>
      <c r="B376" s="39"/>
      <c r="C376" s="40"/>
      <c r="D376" s="239" t="s">
        <v>157</v>
      </c>
      <c r="E376" s="40"/>
      <c r="F376" s="240" t="s">
        <v>495</v>
      </c>
      <c r="G376" s="40"/>
      <c r="H376" s="40"/>
      <c r="I376" s="241"/>
      <c r="J376" s="40"/>
      <c r="K376" s="40"/>
      <c r="L376" s="44"/>
      <c r="M376" s="242"/>
      <c r="N376" s="243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157</v>
      </c>
      <c r="AU376" s="17" t="s">
        <v>82</v>
      </c>
    </row>
    <row r="377" s="2" customFormat="1">
      <c r="A377" s="38"/>
      <c r="B377" s="39"/>
      <c r="C377" s="40"/>
      <c r="D377" s="244" t="s">
        <v>159</v>
      </c>
      <c r="E377" s="40"/>
      <c r="F377" s="245" t="s">
        <v>496</v>
      </c>
      <c r="G377" s="40"/>
      <c r="H377" s="40"/>
      <c r="I377" s="241"/>
      <c r="J377" s="40"/>
      <c r="K377" s="40"/>
      <c r="L377" s="44"/>
      <c r="M377" s="242"/>
      <c r="N377" s="243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159</v>
      </c>
      <c r="AU377" s="17" t="s">
        <v>82</v>
      </c>
    </row>
    <row r="378" s="13" customFormat="1">
      <c r="A378" s="13"/>
      <c r="B378" s="246"/>
      <c r="C378" s="247"/>
      <c r="D378" s="239" t="s">
        <v>161</v>
      </c>
      <c r="E378" s="248" t="s">
        <v>1</v>
      </c>
      <c r="F378" s="249" t="s">
        <v>497</v>
      </c>
      <c r="G378" s="247"/>
      <c r="H378" s="248" t="s">
        <v>1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161</v>
      </c>
      <c r="AU378" s="255" t="s">
        <v>82</v>
      </c>
      <c r="AV378" s="13" t="s">
        <v>80</v>
      </c>
      <c r="AW378" s="13" t="s">
        <v>30</v>
      </c>
      <c r="AX378" s="13" t="s">
        <v>73</v>
      </c>
      <c r="AY378" s="255" t="s">
        <v>147</v>
      </c>
    </row>
    <row r="379" s="14" customFormat="1">
      <c r="A379" s="14"/>
      <c r="B379" s="256"/>
      <c r="C379" s="257"/>
      <c r="D379" s="239" t="s">
        <v>161</v>
      </c>
      <c r="E379" s="258" t="s">
        <v>1</v>
      </c>
      <c r="F379" s="259" t="s">
        <v>498</v>
      </c>
      <c r="G379" s="257"/>
      <c r="H379" s="260">
        <v>17.274999999999999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161</v>
      </c>
      <c r="AU379" s="266" t="s">
        <v>82</v>
      </c>
      <c r="AV379" s="14" t="s">
        <v>82</v>
      </c>
      <c r="AW379" s="14" t="s">
        <v>30</v>
      </c>
      <c r="AX379" s="14" t="s">
        <v>73</v>
      </c>
      <c r="AY379" s="266" t="s">
        <v>147</v>
      </c>
    </row>
    <row r="380" s="14" customFormat="1">
      <c r="A380" s="14"/>
      <c r="B380" s="256"/>
      <c r="C380" s="257"/>
      <c r="D380" s="239" t="s">
        <v>161</v>
      </c>
      <c r="E380" s="258" t="s">
        <v>1</v>
      </c>
      <c r="F380" s="259" t="s">
        <v>499</v>
      </c>
      <c r="G380" s="257"/>
      <c r="H380" s="260">
        <v>17.52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161</v>
      </c>
      <c r="AU380" s="266" t="s">
        <v>82</v>
      </c>
      <c r="AV380" s="14" t="s">
        <v>82</v>
      </c>
      <c r="AW380" s="14" t="s">
        <v>30</v>
      </c>
      <c r="AX380" s="14" t="s">
        <v>73</v>
      </c>
      <c r="AY380" s="266" t="s">
        <v>147</v>
      </c>
    </row>
    <row r="381" s="15" customFormat="1">
      <c r="A381" s="15"/>
      <c r="B381" s="267"/>
      <c r="C381" s="268"/>
      <c r="D381" s="239" t="s">
        <v>161</v>
      </c>
      <c r="E381" s="269" t="s">
        <v>1</v>
      </c>
      <c r="F381" s="270" t="s">
        <v>164</v>
      </c>
      <c r="G381" s="268"/>
      <c r="H381" s="271">
        <v>34.795000000000002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7" t="s">
        <v>161</v>
      </c>
      <c r="AU381" s="277" t="s">
        <v>82</v>
      </c>
      <c r="AV381" s="15" t="s">
        <v>155</v>
      </c>
      <c r="AW381" s="15" t="s">
        <v>30</v>
      </c>
      <c r="AX381" s="15" t="s">
        <v>80</v>
      </c>
      <c r="AY381" s="277" t="s">
        <v>147</v>
      </c>
    </row>
    <row r="382" s="2" customFormat="1" ht="24.15" customHeight="1">
      <c r="A382" s="38"/>
      <c r="B382" s="39"/>
      <c r="C382" s="226" t="s">
        <v>500</v>
      </c>
      <c r="D382" s="226" t="s">
        <v>150</v>
      </c>
      <c r="E382" s="227" t="s">
        <v>501</v>
      </c>
      <c r="F382" s="228" t="s">
        <v>502</v>
      </c>
      <c r="G382" s="229" t="s">
        <v>167</v>
      </c>
      <c r="H382" s="230">
        <v>34.350000000000001</v>
      </c>
      <c r="I382" s="231"/>
      <c r="J382" s="232">
        <f>ROUND(I382*H382,2)</f>
        <v>0</v>
      </c>
      <c r="K382" s="228" t="s">
        <v>154</v>
      </c>
      <c r="L382" s="44"/>
      <c r="M382" s="233" t="s">
        <v>1</v>
      </c>
      <c r="N382" s="234" t="s">
        <v>38</v>
      </c>
      <c r="O382" s="91"/>
      <c r="P382" s="235">
        <f>O382*H382</f>
        <v>0</v>
      </c>
      <c r="Q382" s="235">
        <v>0</v>
      </c>
      <c r="R382" s="235">
        <f>Q382*H382</f>
        <v>0</v>
      </c>
      <c r="S382" s="235">
        <v>0.024750000000000001</v>
      </c>
      <c r="T382" s="236">
        <f>S382*H382</f>
        <v>0.85016250000000004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274</v>
      </c>
      <c r="AT382" s="237" t="s">
        <v>150</v>
      </c>
      <c r="AU382" s="237" t="s">
        <v>82</v>
      </c>
      <c r="AY382" s="17" t="s">
        <v>147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80</v>
      </c>
      <c r="BK382" s="238">
        <f>ROUND(I382*H382,2)</f>
        <v>0</v>
      </c>
      <c r="BL382" s="17" t="s">
        <v>274</v>
      </c>
      <c r="BM382" s="237" t="s">
        <v>503</v>
      </c>
    </row>
    <row r="383" s="2" customFormat="1">
      <c r="A383" s="38"/>
      <c r="B383" s="39"/>
      <c r="C383" s="40"/>
      <c r="D383" s="239" t="s">
        <v>157</v>
      </c>
      <c r="E383" s="40"/>
      <c r="F383" s="240" t="s">
        <v>504</v>
      </c>
      <c r="G383" s="40"/>
      <c r="H383" s="40"/>
      <c r="I383" s="241"/>
      <c r="J383" s="40"/>
      <c r="K383" s="40"/>
      <c r="L383" s="44"/>
      <c r="M383" s="242"/>
      <c r="N383" s="24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157</v>
      </c>
      <c r="AU383" s="17" t="s">
        <v>82</v>
      </c>
    </row>
    <row r="384" s="2" customFormat="1">
      <c r="A384" s="38"/>
      <c r="B384" s="39"/>
      <c r="C384" s="40"/>
      <c r="D384" s="244" t="s">
        <v>159</v>
      </c>
      <c r="E384" s="40"/>
      <c r="F384" s="245" t="s">
        <v>505</v>
      </c>
      <c r="G384" s="40"/>
      <c r="H384" s="40"/>
      <c r="I384" s="241"/>
      <c r="J384" s="40"/>
      <c r="K384" s="40"/>
      <c r="L384" s="44"/>
      <c r="M384" s="242"/>
      <c r="N384" s="243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159</v>
      </c>
      <c r="AU384" s="17" t="s">
        <v>82</v>
      </c>
    </row>
    <row r="385" s="13" customFormat="1">
      <c r="A385" s="13"/>
      <c r="B385" s="246"/>
      <c r="C385" s="247"/>
      <c r="D385" s="239" t="s">
        <v>161</v>
      </c>
      <c r="E385" s="248" t="s">
        <v>1</v>
      </c>
      <c r="F385" s="249" t="s">
        <v>506</v>
      </c>
      <c r="G385" s="247"/>
      <c r="H385" s="248" t="s">
        <v>1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161</v>
      </c>
      <c r="AU385" s="255" t="s">
        <v>82</v>
      </c>
      <c r="AV385" s="13" t="s">
        <v>80</v>
      </c>
      <c r="AW385" s="13" t="s">
        <v>30</v>
      </c>
      <c r="AX385" s="13" t="s">
        <v>73</v>
      </c>
      <c r="AY385" s="255" t="s">
        <v>147</v>
      </c>
    </row>
    <row r="386" s="14" customFormat="1">
      <c r="A386" s="14"/>
      <c r="B386" s="256"/>
      <c r="C386" s="257"/>
      <c r="D386" s="239" t="s">
        <v>161</v>
      </c>
      <c r="E386" s="258" t="s">
        <v>1</v>
      </c>
      <c r="F386" s="259" t="s">
        <v>507</v>
      </c>
      <c r="G386" s="257"/>
      <c r="H386" s="260">
        <v>1.5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161</v>
      </c>
      <c r="AU386" s="266" t="s">
        <v>82</v>
      </c>
      <c r="AV386" s="14" t="s">
        <v>82</v>
      </c>
      <c r="AW386" s="14" t="s">
        <v>30</v>
      </c>
      <c r="AX386" s="14" t="s">
        <v>73</v>
      </c>
      <c r="AY386" s="266" t="s">
        <v>147</v>
      </c>
    </row>
    <row r="387" s="14" customFormat="1">
      <c r="A387" s="14"/>
      <c r="B387" s="256"/>
      <c r="C387" s="257"/>
      <c r="D387" s="239" t="s">
        <v>161</v>
      </c>
      <c r="E387" s="258" t="s">
        <v>1</v>
      </c>
      <c r="F387" s="259" t="s">
        <v>508</v>
      </c>
      <c r="G387" s="257"/>
      <c r="H387" s="260">
        <v>1.5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161</v>
      </c>
      <c r="AU387" s="266" t="s">
        <v>82</v>
      </c>
      <c r="AV387" s="14" t="s">
        <v>82</v>
      </c>
      <c r="AW387" s="14" t="s">
        <v>30</v>
      </c>
      <c r="AX387" s="14" t="s">
        <v>73</v>
      </c>
      <c r="AY387" s="266" t="s">
        <v>147</v>
      </c>
    </row>
    <row r="388" s="13" customFormat="1">
      <c r="A388" s="13"/>
      <c r="B388" s="246"/>
      <c r="C388" s="247"/>
      <c r="D388" s="239" t="s">
        <v>161</v>
      </c>
      <c r="E388" s="248" t="s">
        <v>1</v>
      </c>
      <c r="F388" s="249" t="s">
        <v>509</v>
      </c>
      <c r="G388" s="247"/>
      <c r="H388" s="248" t="s">
        <v>1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161</v>
      </c>
      <c r="AU388" s="255" t="s">
        <v>82</v>
      </c>
      <c r="AV388" s="13" t="s">
        <v>80</v>
      </c>
      <c r="AW388" s="13" t="s">
        <v>30</v>
      </c>
      <c r="AX388" s="13" t="s">
        <v>73</v>
      </c>
      <c r="AY388" s="255" t="s">
        <v>147</v>
      </c>
    </row>
    <row r="389" s="14" customFormat="1">
      <c r="A389" s="14"/>
      <c r="B389" s="256"/>
      <c r="C389" s="257"/>
      <c r="D389" s="239" t="s">
        <v>161</v>
      </c>
      <c r="E389" s="258" t="s">
        <v>1</v>
      </c>
      <c r="F389" s="259" t="s">
        <v>510</v>
      </c>
      <c r="G389" s="257"/>
      <c r="H389" s="260">
        <v>2.3999999999999999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161</v>
      </c>
      <c r="AU389" s="266" t="s">
        <v>82</v>
      </c>
      <c r="AV389" s="14" t="s">
        <v>82</v>
      </c>
      <c r="AW389" s="14" t="s">
        <v>30</v>
      </c>
      <c r="AX389" s="14" t="s">
        <v>73</v>
      </c>
      <c r="AY389" s="266" t="s">
        <v>147</v>
      </c>
    </row>
    <row r="390" s="13" customFormat="1">
      <c r="A390" s="13"/>
      <c r="B390" s="246"/>
      <c r="C390" s="247"/>
      <c r="D390" s="239" t="s">
        <v>161</v>
      </c>
      <c r="E390" s="248" t="s">
        <v>1</v>
      </c>
      <c r="F390" s="249" t="s">
        <v>506</v>
      </c>
      <c r="G390" s="247"/>
      <c r="H390" s="248" t="s">
        <v>1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161</v>
      </c>
      <c r="AU390" s="255" t="s">
        <v>82</v>
      </c>
      <c r="AV390" s="13" t="s">
        <v>80</v>
      </c>
      <c r="AW390" s="13" t="s">
        <v>30</v>
      </c>
      <c r="AX390" s="13" t="s">
        <v>73</v>
      </c>
      <c r="AY390" s="255" t="s">
        <v>147</v>
      </c>
    </row>
    <row r="391" s="14" customFormat="1">
      <c r="A391" s="14"/>
      <c r="B391" s="256"/>
      <c r="C391" s="257"/>
      <c r="D391" s="239" t="s">
        <v>161</v>
      </c>
      <c r="E391" s="258" t="s">
        <v>1</v>
      </c>
      <c r="F391" s="259" t="s">
        <v>511</v>
      </c>
      <c r="G391" s="257"/>
      <c r="H391" s="260">
        <v>1.5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161</v>
      </c>
      <c r="AU391" s="266" t="s">
        <v>82</v>
      </c>
      <c r="AV391" s="14" t="s">
        <v>82</v>
      </c>
      <c r="AW391" s="14" t="s">
        <v>30</v>
      </c>
      <c r="AX391" s="14" t="s">
        <v>73</v>
      </c>
      <c r="AY391" s="266" t="s">
        <v>147</v>
      </c>
    </row>
    <row r="392" s="13" customFormat="1">
      <c r="A392" s="13"/>
      <c r="B392" s="246"/>
      <c r="C392" s="247"/>
      <c r="D392" s="239" t="s">
        <v>161</v>
      </c>
      <c r="E392" s="248" t="s">
        <v>1</v>
      </c>
      <c r="F392" s="249" t="s">
        <v>509</v>
      </c>
      <c r="G392" s="247"/>
      <c r="H392" s="248" t="s">
        <v>1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161</v>
      </c>
      <c r="AU392" s="255" t="s">
        <v>82</v>
      </c>
      <c r="AV392" s="13" t="s">
        <v>80</v>
      </c>
      <c r="AW392" s="13" t="s">
        <v>30</v>
      </c>
      <c r="AX392" s="13" t="s">
        <v>73</v>
      </c>
      <c r="AY392" s="255" t="s">
        <v>147</v>
      </c>
    </row>
    <row r="393" s="14" customFormat="1">
      <c r="A393" s="14"/>
      <c r="B393" s="256"/>
      <c r="C393" s="257"/>
      <c r="D393" s="239" t="s">
        <v>161</v>
      </c>
      <c r="E393" s="258" t="s">
        <v>1</v>
      </c>
      <c r="F393" s="259" t="s">
        <v>512</v>
      </c>
      <c r="G393" s="257"/>
      <c r="H393" s="260">
        <v>4.7999999999999998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161</v>
      </c>
      <c r="AU393" s="266" t="s">
        <v>82</v>
      </c>
      <c r="AV393" s="14" t="s">
        <v>82</v>
      </c>
      <c r="AW393" s="14" t="s">
        <v>30</v>
      </c>
      <c r="AX393" s="14" t="s">
        <v>73</v>
      </c>
      <c r="AY393" s="266" t="s">
        <v>147</v>
      </c>
    </row>
    <row r="394" s="13" customFormat="1">
      <c r="A394" s="13"/>
      <c r="B394" s="246"/>
      <c r="C394" s="247"/>
      <c r="D394" s="239" t="s">
        <v>161</v>
      </c>
      <c r="E394" s="248" t="s">
        <v>1</v>
      </c>
      <c r="F394" s="249" t="s">
        <v>506</v>
      </c>
      <c r="G394" s="247"/>
      <c r="H394" s="248" t="s">
        <v>1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161</v>
      </c>
      <c r="AU394" s="255" t="s">
        <v>82</v>
      </c>
      <c r="AV394" s="13" t="s">
        <v>80</v>
      </c>
      <c r="AW394" s="13" t="s">
        <v>30</v>
      </c>
      <c r="AX394" s="13" t="s">
        <v>73</v>
      </c>
      <c r="AY394" s="255" t="s">
        <v>147</v>
      </c>
    </row>
    <row r="395" s="14" customFormat="1">
      <c r="A395" s="14"/>
      <c r="B395" s="256"/>
      <c r="C395" s="257"/>
      <c r="D395" s="239" t="s">
        <v>161</v>
      </c>
      <c r="E395" s="258" t="s">
        <v>1</v>
      </c>
      <c r="F395" s="259" t="s">
        <v>513</v>
      </c>
      <c r="G395" s="257"/>
      <c r="H395" s="260">
        <v>1.5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161</v>
      </c>
      <c r="AU395" s="266" t="s">
        <v>82</v>
      </c>
      <c r="AV395" s="14" t="s">
        <v>82</v>
      </c>
      <c r="AW395" s="14" t="s">
        <v>30</v>
      </c>
      <c r="AX395" s="14" t="s">
        <v>73</v>
      </c>
      <c r="AY395" s="266" t="s">
        <v>147</v>
      </c>
    </row>
    <row r="396" s="14" customFormat="1">
      <c r="A396" s="14"/>
      <c r="B396" s="256"/>
      <c r="C396" s="257"/>
      <c r="D396" s="239" t="s">
        <v>161</v>
      </c>
      <c r="E396" s="258" t="s">
        <v>1</v>
      </c>
      <c r="F396" s="259" t="s">
        <v>514</v>
      </c>
      <c r="G396" s="257"/>
      <c r="H396" s="260">
        <v>1.5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161</v>
      </c>
      <c r="AU396" s="266" t="s">
        <v>82</v>
      </c>
      <c r="AV396" s="14" t="s">
        <v>82</v>
      </c>
      <c r="AW396" s="14" t="s">
        <v>30</v>
      </c>
      <c r="AX396" s="14" t="s">
        <v>73</v>
      </c>
      <c r="AY396" s="266" t="s">
        <v>147</v>
      </c>
    </row>
    <row r="397" s="14" customFormat="1">
      <c r="A397" s="14"/>
      <c r="B397" s="256"/>
      <c r="C397" s="257"/>
      <c r="D397" s="239" t="s">
        <v>161</v>
      </c>
      <c r="E397" s="258" t="s">
        <v>1</v>
      </c>
      <c r="F397" s="259" t="s">
        <v>515</v>
      </c>
      <c r="G397" s="257"/>
      <c r="H397" s="260">
        <v>1.5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161</v>
      </c>
      <c r="AU397" s="266" t="s">
        <v>82</v>
      </c>
      <c r="AV397" s="14" t="s">
        <v>82</v>
      </c>
      <c r="AW397" s="14" t="s">
        <v>30</v>
      </c>
      <c r="AX397" s="14" t="s">
        <v>73</v>
      </c>
      <c r="AY397" s="266" t="s">
        <v>147</v>
      </c>
    </row>
    <row r="398" s="14" customFormat="1">
      <c r="A398" s="14"/>
      <c r="B398" s="256"/>
      <c r="C398" s="257"/>
      <c r="D398" s="239" t="s">
        <v>161</v>
      </c>
      <c r="E398" s="258" t="s">
        <v>1</v>
      </c>
      <c r="F398" s="259" t="s">
        <v>516</v>
      </c>
      <c r="G398" s="257"/>
      <c r="H398" s="260">
        <v>1.5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161</v>
      </c>
      <c r="AU398" s="266" t="s">
        <v>82</v>
      </c>
      <c r="AV398" s="14" t="s">
        <v>82</v>
      </c>
      <c r="AW398" s="14" t="s">
        <v>30</v>
      </c>
      <c r="AX398" s="14" t="s">
        <v>73</v>
      </c>
      <c r="AY398" s="266" t="s">
        <v>147</v>
      </c>
    </row>
    <row r="399" s="13" customFormat="1">
      <c r="A399" s="13"/>
      <c r="B399" s="246"/>
      <c r="C399" s="247"/>
      <c r="D399" s="239" t="s">
        <v>161</v>
      </c>
      <c r="E399" s="248" t="s">
        <v>1</v>
      </c>
      <c r="F399" s="249" t="s">
        <v>509</v>
      </c>
      <c r="G399" s="247"/>
      <c r="H399" s="248" t="s">
        <v>1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161</v>
      </c>
      <c r="AU399" s="255" t="s">
        <v>82</v>
      </c>
      <c r="AV399" s="13" t="s">
        <v>80</v>
      </c>
      <c r="AW399" s="13" t="s">
        <v>30</v>
      </c>
      <c r="AX399" s="13" t="s">
        <v>73</v>
      </c>
      <c r="AY399" s="255" t="s">
        <v>147</v>
      </c>
    </row>
    <row r="400" s="14" customFormat="1">
      <c r="A400" s="14"/>
      <c r="B400" s="256"/>
      <c r="C400" s="257"/>
      <c r="D400" s="239" t="s">
        <v>161</v>
      </c>
      <c r="E400" s="258" t="s">
        <v>1</v>
      </c>
      <c r="F400" s="259" t="s">
        <v>517</v>
      </c>
      <c r="G400" s="257"/>
      <c r="H400" s="260">
        <v>2.3999999999999999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161</v>
      </c>
      <c r="AU400" s="266" t="s">
        <v>82</v>
      </c>
      <c r="AV400" s="14" t="s">
        <v>82</v>
      </c>
      <c r="AW400" s="14" t="s">
        <v>30</v>
      </c>
      <c r="AX400" s="14" t="s">
        <v>73</v>
      </c>
      <c r="AY400" s="266" t="s">
        <v>147</v>
      </c>
    </row>
    <row r="401" s="13" customFormat="1">
      <c r="A401" s="13"/>
      <c r="B401" s="246"/>
      <c r="C401" s="247"/>
      <c r="D401" s="239" t="s">
        <v>161</v>
      </c>
      <c r="E401" s="248" t="s">
        <v>1</v>
      </c>
      <c r="F401" s="249" t="s">
        <v>518</v>
      </c>
      <c r="G401" s="247"/>
      <c r="H401" s="248" t="s">
        <v>1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161</v>
      </c>
      <c r="AU401" s="255" t="s">
        <v>82</v>
      </c>
      <c r="AV401" s="13" t="s">
        <v>80</v>
      </c>
      <c r="AW401" s="13" t="s">
        <v>30</v>
      </c>
      <c r="AX401" s="13" t="s">
        <v>73</v>
      </c>
      <c r="AY401" s="255" t="s">
        <v>147</v>
      </c>
    </row>
    <row r="402" s="14" customFormat="1">
      <c r="A402" s="14"/>
      <c r="B402" s="256"/>
      <c r="C402" s="257"/>
      <c r="D402" s="239" t="s">
        <v>161</v>
      </c>
      <c r="E402" s="258" t="s">
        <v>1</v>
      </c>
      <c r="F402" s="259" t="s">
        <v>519</v>
      </c>
      <c r="G402" s="257"/>
      <c r="H402" s="260">
        <v>2.25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161</v>
      </c>
      <c r="AU402" s="266" t="s">
        <v>82</v>
      </c>
      <c r="AV402" s="14" t="s">
        <v>82</v>
      </c>
      <c r="AW402" s="14" t="s">
        <v>30</v>
      </c>
      <c r="AX402" s="14" t="s">
        <v>73</v>
      </c>
      <c r="AY402" s="266" t="s">
        <v>147</v>
      </c>
    </row>
    <row r="403" s="13" customFormat="1">
      <c r="A403" s="13"/>
      <c r="B403" s="246"/>
      <c r="C403" s="247"/>
      <c r="D403" s="239" t="s">
        <v>161</v>
      </c>
      <c r="E403" s="248" t="s">
        <v>1</v>
      </c>
      <c r="F403" s="249" t="s">
        <v>520</v>
      </c>
      <c r="G403" s="247"/>
      <c r="H403" s="248" t="s">
        <v>1</v>
      </c>
      <c r="I403" s="250"/>
      <c r="J403" s="247"/>
      <c r="K403" s="247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161</v>
      </c>
      <c r="AU403" s="255" t="s">
        <v>82</v>
      </c>
      <c r="AV403" s="13" t="s">
        <v>80</v>
      </c>
      <c r="AW403" s="13" t="s">
        <v>30</v>
      </c>
      <c r="AX403" s="13" t="s">
        <v>73</v>
      </c>
      <c r="AY403" s="255" t="s">
        <v>147</v>
      </c>
    </row>
    <row r="404" s="14" customFormat="1">
      <c r="A404" s="14"/>
      <c r="B404" s="256"/>
      <c r="C404" s="257"/>
      <c r="D404" s="239" t="s">
        <v>161</v>
      </c>
      <c r="E404" s="258" t="s">
        <v>1</v>
      </c>
      <c r="F404" s="259" t="s">
        <v>521</v>
      </c>
      <c r="G404" s="257"/>
      <c r="H404" s="260">
        <v>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161</v>
      </c>
      <c r="AU404" s="266" t="s">
        <v>82</v>
      </c>
      <c r="AV404" s="14" t="s">
        <v>82</v>
      </c>
      <c r="AW404" s="14" t="s">
        <v>30</v>
      </c>
      <c r="AX404" s="14" t="s">
        <v>73</v>
      </c>
      <c r="AY404" s="266" t="s">
        <v>147</v>
      </c>
    </row>
    <row r="405" s="13" customFormat="1">
      <c r="A405" s="13"/>
      <c r="B405" s="246"/>
      <c r="C405" s="247"/>
      <c r="D405" s="239" t="s">
        <v>161</v>
      </c>
      <c r="E405" s="248" t="s">
        <v>1</v>
      </c>
      <c r="F405" s="249" t="s">
        <v>522</v>
      </c>
      <c r="G405" s="247"/>
      <c r="H405" s="248" t="s">
        <v>1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161</v>
      </c>
      <c r="AU405" s="255" t="s">
        <v>82</v>
      </c>
      <c r="AV405" s="13" t="s">
        <v>80</v>
      </c>
      <c r="AW405" s="13" t="s">
        <v>30</v>
      </c>
      <c r="AX405" s="13" t="s">
        <v>73</v>
      </c>
      <c r="AY405" s="255" t="s">
        <v>147</v>
      </c>
    </row>
    <row r="406" s="14" customFormat="1">
      <c r="A406" s="14"/>
      <c r="B406" s="256"/>
      <c r="C406" s="257"/>
      <c r="D406" s="239" t="s">
        <v>161</v>
      </c>
      <c r="E406" s="258" t="s">
        <v>1</v>
      </c>
      <c r="F406" s="259" t="s">
        <v>523</v>
      </c>
      <c r="G406" s="257"/>
      <c r="H406" s="260">
        <v>2.7999999999999998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161</v>
      </c>
      <c r="AU406" s="266" t="s">
        <v>82</v>
      </c>
      <c r="AV406" s="14" t="s">
        <v>82</v>
      </c>
      <c r="AW406" s="14" t="s">
        <v>30</v>
      </c>
      <c r="AX406" s="14" t="s">
        <v>73</v>
      </c>
      <c r="AY406" s="266" t="s">
        <v>147</v>
      </c>
    </row>
    <row r="407" s="13" customFormat="1">
      <c r="A407" s="13"/>
      <c r="B407" s="246"/>
      <c r="C407" s="247"/>
      <c r="D407" s="239" t="s">
        <v>161</v>
      </c>
      <c r="E407" s="248" t="s">
        <v>1</v>
      </c>
      <c r="F407" s="249" t="s">
        <v>520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161</v>
      </c>
      <c r="AU407" s="255" t="s">
        <v>82</v>
      </c>
      <c r="AV407" s="13" t="s">
        <v>80</v>
      </c>
      <c r="AW407" s="13" t="s">
        <v>30</v>
      </c>
      <c r="AX407" s="13" t="s">
        <v>73</v>
      </c>
      <c r="AY407" s="255" t="s">
        <v>147</v>
      </c>
    </row>
    <row r="408" s="14" customFormat="1">
      <c r="A408" s="14"/>
      <c r="B408" s="256"/>
      <c r="C408" s="257"/>
      <c r="D408" s="239" t="s">
        <v>161</v>
      </c>
      <c r="E408" s="258" t="s">
        <v>1</v>
      </c>
      <c r="F408" s="259" t="s">
        <v>524</v>
      </c>
      <c r="G408" s="257"/>
      <c r="H408" s="260">
        <v>4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161</v>
      </c>
      <c r="AU408" s="266" t="s">
        <v>82</v>
      </c>
      <c r="AV408" s="14" t="s">
        <v>82</v>
      </c>
      <c r="AW408" s="14" t="s">
        <v>30</v>
      </c>
      <c r="AX408" s="14" t="s">
        <v>73</v>
      </c>
      <c r="AY408" s="266" t="s">
        <v>147</v>
      </c>
    </row>
    <row r="409" s="14" customFormat="1">
      <c r="A409" s="14"/>
      <c r="B409" s="256"/>
      <c r="C409" s="257"/>
      <c r="D409" s="239" t="s">
        <v>161</v>
      </c>
      <c r="E409" s="258" t="s">
        <v>1</v>
      </c>
      <c r="F409" s="259" t="s">
        <v>525</v>
      </c>
      <c r="G409" s="257"/>
      <c r="H409" s="260">
        <v>4.2000000000000002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161</v>
      </c>
      <c r="AU409" s="266" t="s">
        <v>82</v>
      </c>
      <c r="AV409" s="14" t="s">
        <v>82</v>
      </c>
      <c r="AW409" s="14" t="s">
        <v>30</v>
      </c>
      <c r="AX409" s="14" t="s">
        <v>73</v>
      </c>
      <c r="AY409" s="266" t="s">
        <v>147</v>
      </c>
    </row>
    <row r="410" s="15" customFormat="1">
      <c r="A410" s="15"/>
      <c r="B410" s="267"/>
      <c r="C410" s="268"/>
      <c r="D410" s="239" t="s">
        <v>161</v>
      </c>
      <c r="E410" s="269" t="s">
        <v>1</v>
      </c>
      <c r="F410" s="270" t="s">
        <v>164</v>
      </c>
      <c r="G410" s="268"/>
      <c r="H410" s="271">
        <v>34.350000000000001</v>
      </c>
      <c r="I410" s="272"/>
      <c r="J410" s="268"/>
      <c r="K410" s="268"/>
      <c r="L410" s="273"/>
      <c r="M410" s="274"/>
      <c r="N410" s="275"/>
      <c r="O410" s="275"/>
      <c r="P410" s="275"/>
      <c r="Q410" s="275"/>
      <c r="R410" s="275"/>
      <c r="S410" s="275"/>
      <c r="T410" s="27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7" t="s">
        <v>161</v>
      </c>
      <c r="AU410" s="277" t="s">
        <v>82</v>
      </c>
      <c r="AV410" s="15" t="s">
        <v>155</v>
      </c>
      <c r="AW410" s="15" t="s">
        <v>30</v>
      </c>
      <c r="AX410" s="15" t="s">
        <v>80</v>
      </c>
      <c r="AY410" s="277" t="s">
        <v>147</v>
      </c>
    </row>
    <row r="411" s="2" customFormat="1" ht="24.15" customHeight="1">
      <c r="A411" s="38"/>
      <c r="B411" s="39"/>
      <c r="C411" s="226" t="s">
        <v>526</v>
      </c>
      <c r="D411" s="226" t="s">
        <v>150</v>
      </c>
      <c r="E411" s="227" t="s">
        <v>527</v>
      </c>
      <c r="F411" s="228" t="s">
        <v>528</v>
      </c>
      <c r="G411" s="229" t="s">
        <v>167</v>
      </c>
      <c r="H411" s="230">
        <v>76</v>
      </c>
      <c r="I411" s="231"/>
      <c r="J411" s="232">
        <f>ROUND(I411*H411,2)</f>
        <v>0</v>
      </c>
      <c r="K411" s="228" t="s">
        <v>154</v>
      </c>
      <c r="L411" s="44"/>
      <c r="M411" s="233" t="s">
        <v>1</v>
      </c>
      <c r="N411" s="234" t="s">
        <v>38</v>
      </c>
      <c r="O411" s="91"/>
      <c r="P411" s="235">
        <f>O411*H411</f>
        <v>0</v>
      </c>
      <c r="Q411" s="235">
        <v>0.0073200000000000001</v>
      </c>
      <c r="R411" s="235">
        <f>Q411*H411</f>
        <v>0.55632000000000004</v>
      </c>
      <c r="S411" s="235">
        <v>0</v>
      </c>
      <c r="T411" s="23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7" t="s">
        <v>274</v>
      </c>
      <c r="AT411" s="237" t="s">
        <v>150</v>
      </c>
      <c r="AU411" s="237" t="s">
        <v>82</v>
      </c>
      <c r="AY411" s="17" t="s">
        <v>147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7" t="s">
        <v>80</v>
      </c>
      <c r="BK411" s="238">
        <f>ROUND(I411*H411,2)</f>
        <v>0</v>
      </c>
      <c r="BL411" s="17" t="s">
        <v>274</v>
      </c>
      <c r="BM411" s="237" t="s">
        <v>529</v>
      </c>
    </row>
    <row r="412" s="2" customFormat="1">
      <c r="A412" s="38"/>
      <c r="B412" s="39"/>
      <c r="C412" s="40"/>
      <c r="D412" s="239" t="s">
        <v>157</v>
      </c>
      <c r="E412" s="40"/>
      <c r="F412" s="240" t="s">
        <v>530</v>
      </c>
      <c r="G412" s="40"/>
      <c r="H412" s="40"/>
      <c r="I412" s="241"/>
      <c r="J412" s="40"/>
      <c r="K412" s="40"/>
      <c r="L412" s="44"/>
      <c r="M412" s="242"/>
      <c r="N412" s="243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157</v>
      </c>
      <c r="AU412" s="17" t="s">
        <v>82</v>
      </c>
    </row>
    <row r="413" s="2" customFormat="1">
      <c r="A413" s="38"/>
      <c r="B413" s="39"/>
      <c r="C413" s="40"/>
      <c r="D413" s="244" t="s">
        <v>159</v>
      </c>
      <c r="E413" s="40"/>
      <c r="F413" s="245" t="s">
        <v>531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159</v>
      </c>
      <c r="AU413" s="17" t="s">
        <v>82</v>
      </c>
    </row>
    <row r="414" s="13" customFormat="1">
      <c r="A414" s="13"/>
      <c r="B414" s="246"/>
      <c r="C414" s="247"/>
      <c r="D414" s="239" t="s">
        <v>161</v>
      </c>
      <c r="E414" s="248" t="s">
        <v>1</v>
      </c>
      <c r="F414" s="249" t="s">
        <v>532</v>
      </c>
      <c r="G414" s="247"/>
      <c r="H414" s="248" t="s">
        <v>1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161</v>
      </c>
      <c r="AU414" s="255" t="s">
        <v>82</v>
      </c>
      <c r="AV414" s="13" t="s">
        <v>80</v>
      </c>
      <c r="AW414" s="13" t="s">
        <v>30</v>
      </c>
      <c r="AX414" s="13" t="s">
        <v>73</v>
      </c>
      <c r="AY414" s="255" t="s">
        <v>147</v>
      </c>
    </row>
    <row r="415" s="14" customFormat="1">
      <c r="A415" s="14"/>
      <c r="B415" s="256"/>
      <c r="C415" s="257"/>
      <c r="D415" s="239" t="s">
        <v>161</v>
      </c>
      <c r="E415" s="258" t="s">
        <v>1</v>
      </c>
      <c r="F415" s="259" t="s">
        <v>533</v>
      </c>
      <c r="G415" s="257"/>
      <c r="H415" s="260">
        <v>76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161</v>
      </c>
      <c r="AU415" s="266" t="s">
        <v>82</v>
      </c>
      <c r="AV415" s="14" t="s">
        <v>82</v>
      </c>
      <c r="AW415" s="14" t="s">
        <v>30</v>
      </c>
      <c r="AX415" s="14" t="s">
        <v>73</v>
      </c>
      <c r="AY415" s="266" t="s">
        <v>147</v>
      </c>
    </row>
    <row r="416" s="15" customFormat="1">
      <c r="A416" s="15"/>
      <c r="B416" s="267"/>
      <c r="C416" s="268"/>
      <c r="D416" s="239" t="s">
        <v>161</v>
      </c>
      <c r="E416" s="269" t="s">
        <v>1</v>
      </c>
      <c r="F416" s="270" t="s">
        <v>164</v>
      </c>
      <c r="G416" s="268"/>
      <c r="H416" s="271">
        <v>76</v>
      </c>
      <c r="I416" s="272"/>
      <c r="J416" s="268"/>
      <c r="K416" s="268"/>
      <c r="L416" s="273"/>
      <c r="M416" s="274"/>
      <c r="N416" s="275"/>
      <c r="O416" s="275"/>
      <c r="P416" s="275"/>
      <c r="Q416" s="275"/>
      <c r="R416" s="275"/>
      <c r="S416" s="275"/>
      <c r="T416" s="27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7" t="s">
        <v>161</v>
      </c>
      <c r="AU416" s="277" t="s">
        <v>82</v>
      </c>
      <c r="AV416" s="15" t="s">
        <v>155</v>
      </c>
      <c r="AW416" s="15" t="s">
        <v>30</v>
      </c>
      <c r="AX416" s="15" t="s">
        <v>80</v>
      </c>
      <c r="AY416" s="277" t="s">
        <v>147</v>
      </c>
    </row>
    <row r="417" s="2" customFormat="1" ht="33" customHeight="1">
      <c r="A417" s="38"/>
      <c r="B417" s="39"/>
      <c r="C417" s="226" t="s">
        <v>534</v>
      </c>
      <c r="D417" s="226" t="s">
        <v>150</v>
      </c>
      <c r="E417" s="227" t="s">
        <v>535</v>
      </c>
      <c r="F417" s="228" t="s">
        <v>536</v>
      </c>
      <c r="G417" s="229" t="s">
        <v>167</v>
      </c>
      <c r="H417" s="230">
        <v>90.400000000000006</v>
      </c>
      <c r="I417" s="231"/>
      <c r="J417" s="232">
        <f>ROUND(I417*H417,2)</f>
        <v>0</v>
      </c>
      <c r="K417" s="228" t="s">
        <v>154</v>
      </c>
      <c r="L417" s="44"/>
      <c r="M417" s="233" t="s">
        <v>1</v>
      </c>
      <c r="N417" s="234" t="s">
        <v>38</v>
      </c>
      <c r="O417" s="91"/>
      <c r="P417" s="235">
        <f>O417*H417</f>
        <v>0</v>
      </c>
      <c r="Q417" s="235">
        <v>8.0000000000000007E-05</v>
      </c>
      <c r="R417" s="235">
        <f>Q417*H417</f>
        <v>0.0072320000000000014</v>
      </c>
      <c r="S417" s="235">
        <v>0</v>
      </c>
      <c r="T417" s="236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7" t="s">
        <v>274</v>
      </c>
      <c r="AT417" s="237" t="s">
        <v>150</v>
      </c>
      <c r="AU417" s="237" t="s">
        <v>82</v>
      </c>
      <c r="AY417" s="17" t="s">
        <v>147</v>
      </c>
      <c r="BE417" s="238">
        <f>IF(N417="základní",J417,0)</f>
        <v>0</v>
      </c>
      <c r="BF417" s="238">
        <f>IF(N417="snížená",J417,0)</f>
        <v>0</v>
      </c>
      <c r="BG417" s="238">
        <f>IF(N417="zákl. přenesená",J417,0)</f>
        <v>0</v>
      </c>
      <c r="BH417" s="238">
        <f>IF(N417="sníž. přenesená",J417,0)</f>
        <v>0</v>
      </c>
      <c r="BI417" s="238">
        <f>IF(N417="nulová",J417,0)</f>
        <v>0</v>
      </c>
      <c r="BJ417" s="17" t="s">
        <v>80</v>
      </c>
      <c r="BK417" s="238">
        <f>ROUND(I417*H417,2)</f>
        <v>0</v>
      </c>
      <c r="BL417" s="17" t="s">
        <v>274</v>
      </c>
      <c r="BM417" s="237" t="s">
        <v>537</v>
      </c>
    </row>
    <row r="418" s="2" customFormat="1">
      <c r="A418" s="38"/>
      <c r="B418" s="39"/>
      <c r="C418" s="40"/>
      <c r="D418" s="239" t="s">
        <v>157</v>
      </c>
      <c r="E418" s="40"/>
      <c r="F418" s="240" t="s">
        <v>538</v>
      </c>
      <c r="G418" s="40"/>
      <c r="H418" s="40"/>
      <c r="I418" s="241"/>
      <c r="J418" s="40"/>
      <c r="K418" s="40"/>
      <c r="L418" s="44"/>
      <c r="M418" s="242"/>
      <c r="N418" s="243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157</v>
      </c>
      <c r="AU418" s="17" t="s">
        <v>82</v>
      </c>
    </row>
    <row r="419" s="2" customFormat="1">
      <c r="A419" s="38"/>
      <c r="B419" s="39"/>
      <c r="C419" s="40"/>
      <c r="D419" s="244" t="s">
        <v>159</v>
      </c>
      <c r="E419" s="40"/>
      <c r="F419" s="245" t="s">
        <v>539</v>
      </c>
      <c r="G419" s="40"/>
      <c r="H419" s="40"/>
      <c r="I419" s="241"/>
      <c r="J419" s="40"/>
      <c r="K419" s="40"/>
      <c r="L419" s="44"/>
      <c r="M419" s="242"/>
      <c r="N419" s="243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159</v>
      </c>
      <c r="AU419" s="17" t="s">
        <v>82</v>
      </c>
    </row>
    <row r="420" s="13" customFormat="1">
      <c r="A420" s="13"/>
      <c r="B420" s="246"/>
      <c r="C420" s="247"/>
      <c r="D420" s="239" t="s">
        <v>161</v>
      </c>
      <c r="E420" s="248" t="s">
        <v>1</v>
      </c>
      <c r="F420" s="249" t="s">
        <v>469</v>
      </c>
      <c r="G420" s="247"/>
      <c r="H420" s="248" t="s">
        <v>1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161</v>
      </c>
      <c r="AU420" s="255" t="s">
        <v>82</v>
      </c>
      <c r="AV420" s="13" t="s">
        <v>80</v>
      </c>
      <c r="AW420" s="13" t="s">
        <v>30</v>
      </c>
      <c r="AX420" s="13" t="s">
        <v>73</v>
      </c>
      <c r="AY420" s="255" t="s">
        <v>147</v>
      </c>
    </row>
    <row r="421" s="14" customFormat="1">
      <c r="A421" s="14"/>
      <c r="B421" s="256"/>
      <c r="C421" s="257"/>
      <c r="D421" s="239" t="s">
        <v>161</v>
      </c>
      <c r="E421" s="258" t="s">
        <v>1</v>
      </c>
      <c r="F421" s="259" t="s">
        <v>470</v>
      </c>
      <c r="G421" s="257"/>
      <c r="H421" s="260">
        <v>2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161</v>
      </c>
      <c r="AU421" s="266" t="s">
        <v>82</v>
      </c>
      <c r="AV421" s="14" t="s">
        <v>82</v>
      </c>
      <c r="AW421" s="14" t="s">
        <v>30</v>
      </c>
      <c r="AX421" s="14" t="s">
        <v>73</v>
      </c>
      <c r="AY421" s="266" t="s">
        <v>147</v>
      </c>
    </row>
    <row r="422" s="14" customFormat="1">
      <c r="A422" s="14"/>
      <c r="B422" s="256"/>
      <c r="C422" s="257"/>
      <c r="D422" s="239" t="s">
        <v>161</v>
      </c>
      <c r="E422" s="258" t="s">
        <v>1</v>
      </c>
      <c r="F422" s="259" t="s">
        <v>471</v>
      </c>
      <c r="G422" s="257"/>
      <c r="H422" s="260">
        <v>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161</v>
      </c>
      <c r="AU422" s="266" t="s">
        <v>82</v>
      </c>
      <c r="AV422" s="14" t="s">
        <v>82</v>
      </c>
      <c r="AW422" s="14" t="s">
        <v>30</v>
      </c>
      <c r="AX422" s="14" t="s">
        <v>73</v>
      </c>
      <c r="AY422" s="266" t="s">
        <v>147</v>
      </c>
    </row>
    <row r="423" s="14" customFormat="1">
      <c r="A423" s="14"/>
      <c r="B423" s="256"/>
      <c r="C423" s="257"/>
      <c r="D423" s="239" t="s">
        <v>161</v>
      </c>
      <c r="E423" s="258" t="s">
        <v>1</v>
      </c>
      <c r="F423" s="259" t="s">
        <v>472</v>
      </c>
      <c r="G423" s="257"/>
      <c r="H423" s="260">
        <v>2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161</v>
      </c>
      <c r="AU423" s="266" t="s">
        <v>82</v>
      </c>
      <c r="AV423" s="14" t="s">
        <v>82</v>
      </c>
      <c r="AW423" s="14" t="s">
        <v>30</v>
      </c>
      <c r="AX423" s="14" t="s">
        <v>73</v>
      </c>
      <c r="AY423" s="266" t="s">
        <v>147</v>
      </c>
    </row>
    <row r="424" s="14" customFormat="1">
      <c r="A424" s="14"/>
      <c r="B424" s="256"/>
      <c r="C424" s="257"/>
      <c r="D424" s="239" t="s">
        <v>161</v>
      </c>
      <c r="E424" s="258" t="s">
        <v>1</v>
      </c>
      <c r="F424" s="259" t="s">
        <v>473</v>
      </c>
      <c r="G424" s="257"/>
      <c r="H424" s="260">
        <v>2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161</v>
      </c>
      <c r="AU424" s="266" t="s">
        <v>82</v>
      </c>
      <c r="AV424" s="14" t="s">
        <v>82</v>
      </c>
      <c r="AW424" s="14" t="s">
        <v>30</v>
      </c>
      <c r="AX424" s="14" t="s">
        <v>73</v>
      </c>
      <c r="AY424" s="266" t="s">
        <v>147</v>
      </c>
    </row>
    <row r="425" s="14" customFormat="1">
      <c r="A425" s="14"/>
      <c r="B425" s="256"/>
      <c r="C425" s="257"/>
      <c r="D425" s="239" t="s">
        <v>161</v>
      </c>
      <c r="E425" s="258" t="s">
        <v>1</v>
      </c>
      <c r="F425" s="259" t="s">
        <v>474</v>
      </c>
      <c r="G425" s="257"/>
      <c r="H425" s="260">
        <v>2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161</v>
      </c>
      <c r="AU425" s="266" t="s">
        <v>82</v>
      </c>
      <c r="AV425" s="14" t="s">
        <v>82</v>
      </c>
      <c r="AW425" s="14" t="s">
        <v>30</v>
      </c>
      <c r="AX425" s="14" t="s">
        <v>73</v>
      </c>
      <c r="AY425" s="266" t="s">
        <v>147</v>
      </c>
    </row>
    <row r="426" s="14" customFormat="1">
      <c r="A426" s="14"/>
      <c r="B426" s="256"/>
      <c r="C426" s="257"/>
      <c r="D426" s="239" t="s">
        <v>161</v>
      </c>
      <c r="E426" s="258" t="s">
        <v>1</v>
      </c>
      <c r="F426" s="259" t="s">
        <v>475</v>
      </c>
      <c r="G426" s="257"/>
      <c r="H426" s="260">
        <v>2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161</v>
      </c>
      <c r="AU426" s="266" t="s">
        <v>82</v>
      </c>
      <c r="AV426" s="14" t="s">
        <v>82</v>
      </c>
      <c r="AW426" s="14" t="s">
        <v>30</v>
      </c>
      <c r="AX426" s="14" t="s">
        <v>73</v>
      </c>
      <c r="AY426" s="266" t="s">
        <v>147</v>
      </c>
    </row>
    <row r="427" s="14" customFormat="1">
      <c r="A427" s="14"/>
      <c r="B427" s="256"/>
      <c r="C427" s="257"/>
      <c r="D427" s="239" t="s">
        <v>161</v>
      </c>
      <c r="E427" s="258" t="s">
        <v>1</v>
      </c>
      <c r="F427" s="259" t="s">
        <v>476</v>
      </c>
      <c r="G427" s="257"/>
      <c r="H427" s="260">
        <v>2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161</v>
      </c>
      <c r="AU427" s="266" t="s">
        <v>82</v>
      </c>
      <c r="AV427" s="14" t="s">
        <v>82</v>
      </c>
      <c r="AW427" s="14" t="s">
        <v>30</v>
      </c>
      <c r="AX427" s="14" t="s">
        <v>73</v>
      </c>
      <c r="AY427" s="266" t="s">
        <v>147</v>
      </c>
    </row>
    <row r="428" s="14" customFormat="1">
      <c r="A428" s="14"/>
      <c r="B428" s="256"/>
      <c r="C428" s="257"/>
      <c r="D428" s="239" t="s">
        <v>161</v>
      </c>
      <c r="E428" s="258" t="s">
        <v>1</v>
      </c>
      <c r="F428" s="259" t="s">
        <v>477</v>
      </c>
      <c r="G428" s="257"/>
      <c r="H428" s="260">
        <v>2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161</v>
      </c>
      <c r="AU428" s="266" t="s">
        <v>82</v>
      </c>
      <c r="AV428" s="14" t="s">
        <v>82</v>
      </c>
      <c r="AW428" s="14" t="s">
        <v>30</v>
      </c>
      <c r="AX428" s="14" t="s">
        <v>73</v>
      </c>
      <c r="AY428" s="266" t="s">
        <v>147</v>
      </c>
    </row>
    <row r="429" s="14" customFormat="1">
      <c r="A429" s="14"/>
      <c r="B429" s="256"/>
      <c r="C429" s="257"/>
      <c r="D429" s="239" t="s">
        <v>161</v>
      </c>
      <c r="E429" s="258" t="s">
        <v>1</v>
      </c>
      <c r="F429" s="259" t="s">
        <v>478</v>
      </c>
      <c r="G429" s="257"/>
      <c r="H429" s="260">
        <v>2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161</v>
      </c>
      <c r="AU429" s="266" t="s">
        <v>82</v>
      </c>
      <c r="AV429" s="14" t="s">
        <v>82</v>
      </c>
      <c r="AW429" s="14" t="s">
        <v>30</v>
      </c>
      <c r="AX429" s="14" t="s">
        <v>73</v>
      </c>
      <c r="AY429" s="266" t="s">
        <v>147</v>
      </c>
    </row>
    <row r="430" s="14" customFormat="1">
      <c r="A430" s="14"/>
      <c r="B430" s="256"/>
      <c r="C430" s="257"/>
      <c r="D430" s="239" t="s">
        <v>161</v>
      </c>
      <c r="E430" s="258" t="s">
        <v>1</v>
      </c>
      <c r="F430" s="259" t="s">
        <v>479</v>
      </c>
      <c r="G430" s="257"/>
      <c r="H430" s="260">
        <v>2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161</v>
      </c>
      <c r="AU430" s="266" t="s">
        <v>82</v>
      </c>
      <c r="AV430" s="14" t="s">
        <v>82</v>
      </c>
      <c r="AW430" s="14" t="s">
        <v>30</v>
      </c>
      <c r="AX430" s="14" t="s">
        <v>73</v>
      </c>
      <c r="AY430" s="266" t="s">
        <v>147</v>
      </c>
    </row>
    <row r="431" s="14" customFormat="1">
      <c r="A431" s="14"/>
      <c r="B431" s="256"/>
      <c r="C431" s="257"/>
      <c r="D431" s="239" t="s">
        <v>161</v>
      </c>
      <c r="E431" s="258" t="s">
        <v>1</v>
      </c>
      <c r="F431" s="259" t="s">
        <v>480</v>
      </c>
      <c r="G431" s="257"/>
      <c r="H431" s="260">
        <v>2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161</v>
      </c>
      <c r="AU431" s="266" t="s">
        <v>82</v>
      </c>
      <c r="AV431" s="14" t="s">
        <v>82</v>
      </c>
      <c r="AW431" s="14" t="s">
        <v>30</v>
      </c>
      <c r="AX431" s="14" t="s">
        <v>73</v>
      </c>
      <c r="AY431" s="266" t="s">
        <v>147</v>
      </c>
    </row>
    <row r="432" s="14" customFormat="1">
      <c r="A432" s="14"/>
      <c r="B432" s="256"/>
      <c r="C432" s="257"/>
      <c r="D432" s="239" t="s">
        <v>161</v>
      </c>
      <c r="E432" s="258" t="s">
        <v>1</v>
      </c>
      <c r="F432" s="259" t="s">
        <v>481</v>
      </c>
      <c r="G432" s="257"/>
      <c r="H432" s="260">
        <v>2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161</v>
      </c>
      <c r="AU432" s="266" t="s">
        <v>82</v>
      </c>
      <c r="AV432" s="14" t="s">
        <v>82</v>
      </c>
      <c r="AW432" s="14" t="s">
        <v>30</v>
      </c>
      <c r="AX432" s="14" t="s">
        <v>73</v>
      </c>
      <c r="AY432" s="266" t="s">
        <v>147</v>
      </c>
    </row>
    <row r="433" s="14" customFormat="1">
      <c r="A433" s="14"/>
      <c r="B433" s="256"/>
      <c r="C433" s="257"/>
      <c r="D433" s="239" t="s">
        <v>161</v>
      </c>
      <c r="E433" s="258" t="s">
        <v>1</v>
      </c>
      <c r="F433" s="259" t="s">
        <v>482</v>
      </c>
      <c r="G433" s="257"/>
      <c r="H433" s="260">
        <v>2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161</v>
      </c>
      <c r="AU433" s="266" t="s">
        <v>82</v>
      </c>
      <c r="AV433" s="14" t="s">
        <v>82</v>
      </c>
      <c r="AW433" s="14" t="s">
        <v>30</v>
      </c>
      <c r="AX433" s="14" t="s">
        <v>73</v>
      </c>
      <c r="AY433" s="266" t="s">
        <v>147</v>
      </c>
    </row>
    <row r="434" s="14" customFormat="1">
      <c r="A434" s="14"/>
      <c r="B434" s="256"/>
      <c r="C434" s="257"/>
      <c r="D434" s="239" t="s">
        <v>161</v>
      </c>
      <c r="E434" s="258" t="s">
        <v>1</v>
      </c>
      <c r="F434" s="259" t="s">
        <v>483</v>
      </c>
      <c r="G434" s="257"/>
      <c r="H434" s="260">
        <v>2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161</v>
      </c>
      <c r="AU434" s="266" t="s">
        <v>82</v>
      </c>
      <c r="AV434" s="14" t="s">
        <v>82</v>
      </c>
      <c r="AW434" s="14" t="s">
        <v>30</v>
      </c>
      <c r="AX434" s="14" t="s">
        <v>73</v>
      </c>
      <c r="AY434" s="266" t="s">
        <v>147</v>
      </c>
    </row>
    <row r="435" s="14" customFormat="1">
      <c r="A435" s="14"/>
      <c r="B435" s="256"/>
      <c r="C435" s="257"/>
      <c r="D435" s="239" t="s">
        <v>161</v>
      </c>
      <c r="E435" s="258" t="s">
        <v>1</v>
      </c>
      <c r="F435" s="259" t="s">
        <v>484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161</v>
      </c>
      <c r="AU435" s="266" t="s">
        <v>82</v>
      </c>
      <c r="AV435" s="14" t="s">
        <v>82</v>
      </c>
      <c r="AW435" s="14" t="s">
        <v>30</v>
      </c>
      <c r="AX435" s="14" t="s">
        <v>73</v>
      </c>
      <c r="AY435" s="266" t="s">
        <v>147</v>
      </c>
    </row>
    <row r="436" s="14" customFormat="1">
      <c r="A436" s="14"/>
      <c r="B436" s="256"/>
      <c r="C436" s="257"/>
      <c r="D436" s="239" t="s">
        <v>161</v>
      </c>
      <c r="E436" s="258" t="s">
        <v>1</v>
      </c>
      <c r="F436" s="259" t="s">
        <v>485</v>
      </c>
      <c r="G436" s="257"/>
      <c r="H436" s="260">
        <v>2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161</v>
      </c>
      <c r="AU436" s="266" t="s">
        <v>82</v>
      </c>
      <c r="AV436" s="14" t="s">
        <v>82</v>
      </c>
      <c r="AW436" s="14" t="s">
        <v>30</v>
      </c>
      <c r="AX436" s="14" t="s">
        <v>73</v>
      </c>
      <c r="AY436" s="266" t="s">
        <v>147</v>
      </c>
    </row>
    <row r="437" s="14" customFormat="1">
      <c r="A437" s="14"/>
      <c r="B437" s="256"/>
      <c r="C437" s="257"/>
      <c r="D437" s="239" t="s">
        <v>161</v>
      </c>
      <c r="E437" s="258" t="s">
        <v>1</v>
      </c>
      <c r="F437" s="259" t="s">
        <v>486</v>
      </c>
      <c r="G437" s="257"/>
      <c r="H437" s="260">
        <v>2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161</v>
      </c>
      <c r="AU437" s="266" t="s">
        <v>82</v>
      </c>
      <c r="AV437" s="14" t="s">
        <v>82</v>
      </c>
      <c r="AW437" s="14" t="s">
        <v>30</v>
      </c>
      <c r="AX437" s="14" t="s">
        <v>73</v>
      </c>
      <c r="AY437" s="266" t="s">
        <v>147</v>
      </c>
    </row>
    <row r="438" s="14" customFormat="1">
      <c r="A438" s="14"/>
      <c r="B438" s="256"/>
      <c r="C438" s="257"/>
      <c r="D438" s="239" t="s">
        <v>161</v>
      </c>
      <c r="E438" s="258" t="s">
        <v>1</v>
      </c>
      <c r="F438" s="259" t="s">
        <v>487</v>
      </c>
      <c r="G438" s="257"/>
      <c r="H438" s="260">
        <v>1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161</v>
      </c>
      <c r="AU438" s="266" t="s">
        <v>82</v>
      </c>
      <c r="AV438" s="14" t="s">
        <v>82</v>
      </c>
      <c r="AW438" s="14" t="s">
        <v>30</v>
      </c>
      <c r="AX438" s="14" t="s">
        <v>73</v>
      </c>
      <c r="AY438" s="266" t="s">
        <v>147</v>
      </c>
    </row>
    <row r="439" s="14" customFormat="1">
      <c r="A439" s="14"/>
      <c r="B439" s="256"/>
      <c r="C439" s="257"/>
      <c r="D439" s="239" t="s">
        <v>161</v>
      </c>
      <c r="E439" s="258" t="s">
        <v>1</v>
      </c>
      <c r="F439" s="259" t="s">
        <v>488</v>
      </c>
      <c r="G439" s="257"/>
      <c r="H439" s="260">
        <v>3.2999999999999998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161</v>
      </c>
      <c r="AU439" s="266" t="s">
        <v>82</v>
      </c>
      <c r="AV439" s="14" t="s">
        <v>82</v>
      </c>
      <c r="AW439" s="14" t="s">
        <v>30</v>
      </c>
      <c r="AX439" s="14" t="s">
        <v>73</v>
      </c>
      <c r="AY439" s="266" t="s">
        <v>147</v>
      </c>
    </row>
    <row r="440" s="14" customFormat="1">
      <c r="A440" s="14"/>
      <c r="B440" s="256"/>
      <c r="C440" s="257"/>
      <c r="D440" s="239" t="s">
        <v>161</v>
      </c>
      <c r="E440" s="258" t="s">
        <v>1</v>
      </c>
      <c r="F440" s="259" t="s">
        <v>489</v>
      </c>
      <c r="G440" s="257"/>
      <c r="H440" s="260">
        <v>1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161</v>
      </c>
      <c r="AU440" s="266" t="s">
        <v>82</v>
      </c>
      <c r="AV440" s="14" t="s">
        <v>82</v>
      </c>
      <c r="AW440" s="14" t="s">
        <v>30</v>
      </c>
      <c r="AX440" s="14" t="s">
        <v>73</v>
      </c>
      <c r="AY440" s="266" t="s">
        <v>147</v>
      </c>
    </row>
    <row r="441" s="14" customFormat="1">
      <c r="A441" s="14"/>
      <c r="B441" s="256"/>
      <c r="C441" s="257"/>
      <c r="D441" s="239" t="s">
        <v>161</v>
      </c>
      <c r="E441" s="258" t="s">
        <v>1</v>
      </c>
      <c r="F441" s="259" t="s">
        <v>490</v>
      </c>
      <c r="G441" s="257"/>
      <c r="H441" s="260">
        <v>5.9000000000000004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161</v>
      </c>
      <c r="AU441" s="266" t="s">
        <v>82</v>
      </c>
      <c r="AV441" s="14" t="s">
        <v>82</v>
      </c>
      <c r="AW441" s="14" t="s">
        <v>30</v>
      </c>
      <c r="AX441" s="14" t="s">
        <v>73</v>
      </c>
      <c r="AY441" s="266" t="s">
        <v>147</v>
      </c>
    </row>
    <row r="442" s="13" customFormat="1">
      <c r="A442" s="13"/>
      <c r="B442" s="246"/>
      <c r="C442" s="247"/>
      <c r="D442" s="239" t="s">
        <v>161</v>
      </c>
      <c r="E442" s="248" t="s">
        <v>1</v>
      </c>
      <c r="F442" s="249" t="s">
        <v>540</v>
      </c>
      <c r="G442" s="247"/>
      <c r="H442" s="248" t="s">
        <v>1</v>
      </c>
      <c r="I442" s="250"/>
      <c r="J442" s="247"/>
      <c r="K442" s="247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161</v>
      </c>
      <c r="AU442" s="255" t="s">
        <v>82</v>
      </c>
      <c r="AV442" s="13" t="s">
        <v>80</v>
      </c>
      <c r="AW442" s="13" t="s">
        <v>30</v>
      </c>
      <c r="AX442" s="13" t="s">
        <v>73</v>
      </c>
      <c r="AY442" s="255" t="s">
        <v>147</v>
      </c>
    </row>
    <row r="443" s="14" customFormat="1">
      <c r="A443" s="14"/>
      <c r="B443" s="256"/>
      <c r="C443" s="257"/>
      <c r="D443" s="239" t="s">
        <v>161</v>
      </c>
      <c r="E443" s="258" t="s">
        <v>1</v>
      </c>
      <c r="F443" s="259" t="s">
        <v>541</v>
      </c>
      <c r="G443" s="257"/>
      <c r="H443" s="260">
        <v>45.200000000000003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161</v>
      </c>
      <c r="AU443" s="266" t="s">
        <v>82</v>
      </c>
      <c r="AV443" s="14" t="s">
        <v>82</v>
      </c>
      <c r="AW443" s="14" t="s">
        <v>30</v>
      </c>
      <c r="AX443" s="14" t="s">
        <v>73</v>
      </c>
      <c r="AY443" s="266" t="s">
        <v>147</v>
      </c>
    </row>
    <row r="444" s="15" customFormat="1">
      <c r="A444" s="15"/>
      <c r="B444" s="267"/>
      <c r="C444" s="268"/>
      <c r="D444" s="239" t="s">
        <v>161</v>
      </c>
      <c r="E444" s="269" t="s">
        <v>1</v>
      </c>
      <c r="F444" s="270" t="s">
        <v>164</v>
      </c>
      <c r="G444" s="268"/>
      <c r="H444" s="271">
        <v>90.400000000000006</v>
      </c>
      <c r="I444" s="272"/>
      <c r="J444" s="268"/>
      <c r="K444" s="268"/>
      <c r="L444" s="273"/>
      <c r="M444" s="274"/>
      <c r="N444" s="275"/>
      <c r="O444" s="275"/>
      <c r="P444" s="275"/>
      <c r="Q444" s="275"/>
      <c r="R444" s="275"/>
      <c r="S444" s="275"/>
      <c r="T444" s="27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7" t="s">
        <v>161</v>
      </c>
      <c r="AU444" s="277" t="s">
        <v>82</v>
      </c>
      <c r="AV444" s="15" t="s">
        <v>155</v>
      </c>
      <c r="AW444" s="15" t="s">
        <v>30</v>
      </c>
      <c r="AX444" s="15" t="s">
        <v>80</v>
      </c>
      <c r="AY444" s="277" t="s">
        <v>147</v>
      </c>
    </row>
    <row r="445" s="2" customFormat="1" ht="21.75" customHeight="1">
      <c r="A445" s="38"/>
      <c r="B445" s="39"/>
      <c r="C445" s="278" t="s">
        <v>542</v>
      </c>
      <c r="D445" s="278" t="s">
        <v>335</v>
      </c>
      <c r="E445" s="279" t="s">
        <v>543</v>
      </c>
      <c r="F445" s="280" t="s">
        <v>544</v>
      </c>
      <c r="G445" s="281" t="s">
        <v>153</v>
      </c>
      <c r="H445" s="282">
        <v>2.218</v>
      </c>
      <c r="I445" s="283"/>
      <c r="J445" s="284">
        <f>ROUND(I445*H445,2)</f>
        <v>0</v>
      </c>
      <c r="K445" s="280" t="s">
        <v>154</v>
      </c>
      <c r="L445" s="285"/>
      <c r="M445" s="286" t="s">
        <v>1</v>
      </c>
      <c r="N445" s="287" t="s">
        <v>38</v>
      </c>
      <c r="O445" s="91"/>
      <c r="P445" s="235">
        <f>O445*H445</f>
        <v>0</v>
      </c>
      <c r="Q445" s="235">
        <v>0.55000000000000004</v>
      </c>
      <c r="R445" s="235">
        <f>Q445*H445</f>
        <v>1.2199</v>
      </c>
      <c r="S445" s="235">
        <v>0</v>
      </c>
      <c r="T445" s="23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7" t="s">
        <v>387</v>
      </c>
      <c r="AT445" s="237" t="s">
        <v>335</v>
      </c>
      <c r="AU445" s="237" t="s">
        <v>82</v>
      </c>
      <c r="AY445" s="17" t="s">
        <v>147</v>
      </c>
      <c r="BE445" s="238">
        <f>IF(N445="základní",J445,0)</f>
        <v>0</v>
      </c>
      <c r="BF445" s="238">
        <f>IF(N445="snížená",J445,0)</f>
        <v>0</v>
      </c>
      <c r="BG445" s="238">
        <f>IF(N445="zákl. přenesená",J445,0)</f>
        <v>0</v>
      </c>
      <c r="BH445" s="238">
        <f>IF(N445="sníž. přenesená",J445,0)</f>
        <v>0</v>
      </c>
      <c r="BI445" s="238">
        <f>IF(N445="nulová",J445,0)</f>
        <v>0</v>
      </c>
      <c r="BJ445" s="17" t="s">
        <v>80</v>
      </c>
      <c r="BK445" s="238">
        <f>ROUND(I445*H445,2)</f>
        <v>0</v>
      </c>
      <c r="BL445" s="17" t="s">
        <v>274</v>
      </c>
      <c r="BM445" s="237" t="s">
        <v>545</v>
      </c>
    </row>
    <row r="446" s="2" customFormat="1">
      <c r="A446" s="38"/>
      <c r="B446" s="39"/>
      <c r="C446" s="40"/>
      <c r="D446" s="239" t="s">
        <v>157</v>
      </c>
      <c r="E446" s="40"/>
      <c r="F446" s="240" t="s">
        <v>544</v>
      </c>
      <c r="G446" s="40"/>
      <c r="H446" s="40"/>
      <c r="I446" s="241"/>
      <c r="J446" s="40"/>
      <c r="K446" s="40"/>
      <c r="L446" s="44"/>
      <c r="M446" s="242"/>
      <c r="N446" s="243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157</v>
      </c>
      <c r="AU446" s="17" t="s">
        <v>82</v>
      </c>
    </row>
    <row r="447" s="13" customFormat="1">
      <c r="A447" s="13"/>
      <c r="B447" s="246"/>
      <c r="C447" s="247"/>
      <c r="D447" s="239" t="s">
        <v>161</v>
      </c>
      <c r="E447" s="248" t="s">
        <v>1</v>
      </c>
      <c r="F447" s="249" t="s">
        <v>546</v>
      </c>
      <c r="G447" s="247"/>
      <c r="H447" s="248" t="s">
        <v>1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161</v>
      </c>
      <c r="AU447" s="255" t="s">
        <v>82</v>
      </c>
      <c r="AV447" s="13" t="s">
        <v>80</v>
      </c>
      <c r="AW447" s="13" t="s">
        <v>30</v>
      </c>
      <c r="AX447" s="13" t="s">
        <v>73</v>
      </c>
      <c r="AY447" s="255" t="s">
        <v>147</v>
      </c>
    </row>
    <row r="448" s="13" customFormat="1">
      <c r="A448" s="13"/>
      <c r="B448" s="246"/>
      <c r="C448" s="247"/>
      <c r="D448" s="239" t="s">
        <v>161</v>
      </c>
      <c r="E448" s="248" t="s">
        <v>1</v>
      </c>
      <c r="F448" s="249" t="s">
        <v>469</v>
      </c>
      <c r="G448" s="247"/>
      <c r="H448" s="248" t="s">
        <v>1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161</v>
      </c>
      <c r="AU448" s="255" t="s">
        <v>82</v>
      </c>
      <c r="AV448" s="13" t="s">
        <v>80</v>
      </c>
      <c r="AW448" s="13" t="s">
        <v>30</v>
      </c>
      <c r="AX448" s="13" t="s">
        <v>73</v>
      </c>
      <c r="AY448" s="255" t="s">
        <v>147</v>
      </c>
    </row>
    <row r="449" s="14" customFormat="1">
      <c r="A449" s="14"/>
      <c r="B449" s="256"/>
      <c r="C449" s="257"/>
      <c r="D449" s="239" t="s">
        <v>161</v>
      </c>
      <c r="E449" s="258" t="s">
        <v>1</v>
      </c>
      <c r="F449" s="259" t="s">
        <v>547</v>
      </c>
      <c r="G449" s="257"/>
      <c r="H449" s="260">
        <v>0.049000000000000002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161</v>
      </c>
      <c r="AU449" s="266" t="s">
        <v>82</v>
      </c>
      <c r="AV449" s="14" t="s">
        <v>82</v>
      </c>
      <c r="AW449" s="14" t="s">
        <v>30</v>
      </c>
      <c r="AX449" s="14" t="s">
        <v>73</v>
      </c>
      <c r="AY449" s="266" t="s">
        <v>147</v>
      </c>
    </row>
    <row r="450" s="14" customFormat="1">
      <c r="A450" s="14"/>
      <c r="B450" s="256"/>
      <c r="C450" s="257"/>
      <c r="D450" s="239" t="s">
        <v>161</v>
      </c>
      <c r="E450" s="258" t="s">
        <v>1</v>
      </c>
      <c r="F450" s="259" t="s">
        <v>548</v>
      </c>
      <c r="G450" s="257"/>
      <c r="H450" s="260">
        <v>0.049000000000000002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161</v>
      </c>
      <c r="AU450" s="266" t="s">
        <v>82</v>
      </c>
      <c r="AV450" s="14" t="s">
        <v>82</v>
      </c>
      <c r="AW450" s="14" t="s">
        <v>30</v>
      </c>
      <c r="AX450" s="14" t="s">
        <v>73</v>
      </c>
      <c r="AY450" s="266" t="s">
        <v>147</v>
      </c>
    </row>
    <row r="451" s="14" customFormat="1">
      <c r="A451" s="14"/>
      <c r="B451" s="256"/>
      <c r="C451" s="257"/>
      <c r="D451" s="239" t="s">
        <v>161</v>
      </c>
      <c r="E451" s="258" t="s">
        <v>1</v>
      </c>
      <c r="F451" s="259" t="s">
        <v>549</v>
      </c>
      <c r="G451" s="257"/>
      <c r="H451" s="260">
        <v>0.049000000000000002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161</v>
      </c>
      <c r="AU451" s="266" t="s">
        <v>82</v>
      </c>
      <c r="AV451" s="14" t="s">
        <v>82</v>
      </c>
      <c r="AW451" s="14" t="s">
        <v>30</v>
      </c>
      <c r="AX451" s="14" t="s">
        <v>73</v>
      </c>
      <c r="AY451" s="266" t="s">
        <v>147</v>
      </c>
    </row>
    <row r="452" s="14" customFormat="1">
      <c r="A452" s="14"/>
      <c r="B452" s="256"/>
      <c r="C452" s="257"/>
      <c r="D452" s="239" t="s">
        <v>161</v>
      </c>
      <c r="E452" s="258" t="s">
        <v>1</v>
      </c>
      <c r="F452" s="259" t="s">
        <v>550</v>
      </c>
      <c r="G452" s="257"/>
      <c r="H452" s="260">
        <v>0.049000000000000002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161</v>
      </c>
      <c r="AU452" s="266" t="s">
        <v>82</v>
      </c>
      <c r="AV452" s="14" t="s">
        <v>82</v>
      </c>
      <c r="AW452" s="14" t="s">
        <v>30</v>
      </c>
      <c r="AX452" s="14" t="s">
        <v>73</v>
      </c>
      <c r="AY452" s="266" t="s">
        <v>147</v>
      </c>
    </row>
    <row r="453" s="14" customFormat="1">
      <c r="A453" s="14"/>
      <c r="B453" s="256"/>
      <c r="C453" s="257"/>
      <c r="D453" s="239" t="s">
        <v>161</v>
      </c>
      <c r="E453" s="258" t="s">
        <v>1</v>
      </c>
      <c r="F453" s="259" t="s">
        <v>551</v>
      </c>
      <c r="G453" s="257"/>
      <c r="H453" s="260">
        <v>0.049000000000000002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161</v>
      </c>
      <c r="AU453" s="266" t="s">
        <v>82</v>
      </c>
      <c r="AV453" s="14" t="s">
        <v>82</v>
      </c>
      <c r="AW453" s="14" t="s">
        <v>30</v>
      </c>
      <c r="AX453" s="14" t="s">
        <v>73</v>
      </c>
      <c r="AY453" s="266" t="s">
        <v>147</v>
      </c>
    </row>
    <row r="454" s="14" customFormat="1">
      <c r="A454" s="14"/>
      <c r="B454" s="256"/>
      <c r="C454" s="257"/>
      <c r="D454" s="239" t="s">
        <v>161</v>
      </c>
      <c r="E454" s="258" t="s">
        <v>1</v>
      </c>
      <c r="F454" s="259" t="s">
        <v>552</v>
      </c>
      <c r="G454" s="257"/>
      <c r="H454" s="260">
        <v>0.049000000000000002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161</v>
      </c>
      <c r="AU454" s="266" t="s">
        <v>82</v>
      </c>
      <c r="AV454" s="14" t="s">
        <v>82</v>
      </c>
      <c r="AW454" s="14" t="s">
        <v>30</v>
      </c>
      <c r="AX454" s="14" t="s">
        <v>73</v>
      </c>
      <c r="AY454" s="266" t="s">
        <v>147</v>
      </c>
    </row>
    <row r="455" s="14" customFormat="1">
      <c r="A455" s="14"/>
      <c r="B455" s="256"/>
      <c r="C455" s="257"/>
      <c r="D455" s="239" t="s">
        <v>161</v>
      </c>
      <c r="E455" s="258" t="s">
        <v>1</v>
      </c>
      <c r="F455" s="259" t="s">
        <v>553</v>
      </c>
      <c r="G455" s="257"/>
      <c r="H455" s="260">
        <v>0.049000000000000002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161</v>
      </c>
      <c r="AU455" s="266" t="s">
        <v>82</v>
      </c>
      <c r="AV455" s="14" t="s">
        <v>82</v>
      </c>
      <c r="AW455" s="14" t="s">
        <v>30</v>
      </c>
      <c r="AX455" s="14" t="s">
        <v>73</v>
      </c>
      <c r="AY455" s="266" t="s">
        <v>147</v>
      </c>
    </row>
    <row r="456" s="14" customFormat="1">
      <c r="A456" s="14"/>
      <c r="B456" s="256"/>
      <c r="C456" s="257"/>
      <c r="D456" s="239" t="s">
        <v>161</v>
      </c>
      <c r="E456" s="258" t="s">
        <v>1</v>
      </c>
      <c r="F456" s="259" t="s">
        <v>554</v>
      </c>
      <c r="G456" s="257"/>
      <c r="H456" s="260">
        <v>0.049000000000000002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161</v>
      </c>
      <c r="AU456" s="266" t="s">
        <v>82</v>
      </c>
      <c r="AV456" s="14" t="s">
        <v>82</v>
      </c>
      <c r="AW456" s="14" t="s">
        <v>30</v>
      </c>
      <c r="AX456" s="14" t="s">
        <v>73</v>
      </c>
      <c r="AY456" s="266" t="s">
        <v>147</v>
      </c>
    </row>
    <row r="457" s="14" customFormat="1">
      <c r="A457" s="14"/>
      <c r="B457" s="256"/>
      <c r="C457" s="257"/>
      <c r="D457" s="239" t="s">
        <v>161</v>
      </c>
      <c r="E457" s="258" t="s">
        <v>1</v>
      </c>
      <c r="F457" s="259" t="s">
        <v>555</v>
      </c>
      <c r="G457" s="257"/>
      <c r="H457" s="260">
        <v>0.049000000000000002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161</v>
      </c>
      <c r="AU457" s="266" t="s">
        <v>82</v>
      </c>
      <c r="AV457" s="14" t="s">
        <v>82</v>
      </c>
      <c r="AW457" s="14" t="s">
        <v>30</v>
      </c>
      <c r="AX457" s="14" t="s">
        <v>73</v>
      </c>
      <c r="AY457" s="266" t="s">
        <v>147</v>
      </c>
    </row>
    <row r="458" s="14" customFormat="1">
      <c r="A458" s="14"/>
      <c r="B458" s="256"/>
      <c r="C458" s="257"/>
      <c r="D458" s="239" t="s">
        <v>161</v>
      </c>
      <c r="E458" s="258" t="s">
        <v>1</v>
      </c>
      <c r="F458" s="259" t="s">
        <v>556</v>
      </c>
      <c r="G458" s="257"/>
      <c r="H458" s="260">
        <v>0.049000000000000002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161</v>
      </c>
      <c r="AU458" s="266" t="s">
        <v>82</v>
      </c>
      <c r="AV458" s="14" t="s">
        <v>82</v>
      </c>
      <c r="AW458" s="14" t="s">
        <v>30</v>
      </c>
      <c r="AX458" s="14" t="s">
        <v>73</v>
      </c>
      <c r="AY458" s="266" t="s">
        <v>147</v>
      </c>
    </row>
    <row r="459" s="14" customFormat="1">
      <c r="A459" s="14"/>
      <c r="B459" s="256"/>
      <c r="C459" s="257"/>
      <c r="D459" s="239" t="s">
        <v>161</v>
      </c>
      <c r="E459" s="258" t="s">
        <v>1</v>
      </c>
      <c r="F459" s="259" t="s">
        <v>557</v>
      </c>
      <c r="G459" s="257"/>
      <c r="H459" s="260">
        <v>0.049000000000000002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161</v>
      </c>
      <c r="AU459" s="266" t="s">
        <v>82</v>
      </c>
      <c r="AV459" s="14" t="s">
        <v>82</v>
      </c>
      <c r="AW459" s="14" t="s">
        <v>30</v>
      </c>
      <c r="AX459" s="14" t="s">
        <v>73</v>
      </c>
      <c r="AY459" s="266" t="s">
        <v>147</v>
      </c>
    </row>
    <row r="460" s="14" customFormat="1">
      <c r="A460" s="14"/>
      <c r="B460" s="256"/>
      <c r="C460" s="257"/>
      <c r="D460" s="239" t="s">
        <v>161</v>
      </c>
      <c r="E460" s="258" t="s">
        <v>1</v>
      </c>
      <c r="F460" s="259" t="s">
        <v>558</v>
      </c>
      <c r="G460" s="257"/>
      <c r="H460" s="260">
        <v>0.049000000000000002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161</v>
      </c>
      <c r="AU460" s="266" t="s">
        <v>82</v>
      </c>
      <c r="AV460" s="14" t="s">
        <v>82</v>
      </c>
      <c r="AW460" s="14" t="s">
        <v>30</v>
      </c>
      <c r="AX460" s="14" t="s">
        <v>73</v>
      </c>
      <c r="AY460" s="266" t="s">
        <v>147</v>
      </c>
    </row>
    <row r="461" s="14" customFormat="1">
      <c r="A461" s="14"/>
      <c r="B461" s="256"/>
      <c r="C461" s="257"/>
      <c r="D461" s="239" t="s">
        <v>161</v>
      </c>
      <c r="E461" s="258" t="s">
        <v>1</v>
      </c>
      <c r="F461" s="259" t="s">
        <v>559</v>
      </c>
      <c r="G461" s="257"/>
      <c r="H461" s="260">
        <v>0.049000000000000002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161</v>
      </c>
      <c r="AU461" s="266" t="s">
        <v>82</v>
      </c>
      <c r="AV461" s="14" t="s">
        <v>82</v>
      </c>
      <c r="AW461" s="14" t="s">
        <v>30</v>
      </c>
      <c r="AX461" s="14" t="s">
        <v>73</v>
      </c>
      <c r="AY461" s="266" t="s">
        <v>147</v>
      </c>
    </row>
    <row r="462" s="14" customFormat="1">
      <c r="A462" s="14"/>
      <c r="B462" s="256"/>
      <c r="C462" s="257"/>
      <c r="D462" s="239" t="s">
        <v>161</v>
      </c>
      <c r="E462" s="258" t="s">
        <v>1</v>
      </c>
      <c r="F462" s="259" t="s">
        <v>560</v>
      </c>
      <c r="G462" s="257"/>
      <c r="H462" s="260">
        <v>0.049000000000000002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161</v>
      </c>
      <c r="AU462" s="266" t="s">
        <v>82</v>
      </c>
      <c r="AV462" s="14" t="s">
        <v>82</v>
      </c>
      <c r="AW462" s="14" t="s">
        <v>30</v>
      </c>
      <c r="AX462" s="14" t="s">
        <v>73</v>
      </c>
      <c r="AY462" s="266" t="s">
        <v>147</v>
      </c>
    </row>
    <row r="463" s="14" customFormat="1">
      <c r="A463" s="14"/>
      <c r="B463" s="256"/>
      <c r="C463" s="257"/>
      <c r="D463" s="239" t="s">
        <v>161</v>
      </c>
      <c r="E463" s="258" t="s">
        <v>1</v>
      </c>
      <c r="F463" s="259" t="s">
        <v>561</v>
      </c>
      <c r="G463" s="257"/>
      <c r="H463" s="260">
        <v>0.049000000000000002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161</v>
      </c>
      <c r="AU463" s="266" t="s">
        <v>82</v>
      </c>
      <c r="AV463" s="14" t="s">
        <v>82</v>
      </c>
      <c r="AW463" s="14" t="s">
        <v>30</v>
      </c>
      <c r="AX463" s="14" t="s">
        <v>73</v>
      </c>
      <c r="AY463" s="266" t="s">
        <v>147</v>
      </c>
    </row>
    <row r="464" s="14" customFormat="1">
      <c r="A464" s="14"/>
      <c r="B464" s="256"/>
      <c r="C464" s="257"/>
      <c r="D464" s="239" t="s">
        <v>161</v>
      </c>
      <c r="E464" s="258" t="s">
        <v>1</v>
      </c>
      <c r="F464" s="259" t="s">
        <v>562</v>
      </c>
      <c r="G464" s="257"/>
      <c r="H464" s="260">
        <v>0.049000000000000002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161</v>
      </c>
      <c r="AU464" s="266" t="s">
        <v>82</v>
      </c>
      <c r="AV464" s="14" t="s">
        <v>82</v>
      </c>
      <c r="AW464" s="14" t="s">
        <v>30</v>
      </c>
      <c r="AX464" s="14" t="s">
        <v>73</v>
      </c>
      <c r="AY464" s="266" t="s">
        <v>147</v>
      </c>
    </row>
    <row r="465" s="14" customFormat="1">
      <c r="A465" s="14"/>
      <c r="B465" s="256"/>
      <c r="C465" s="257"/>
      <c r="D465" s="239" t="s">
        <v>161</v>
      </c>
      <c r="E465" s="258" t="s">
        <v>1</v>
      </c>
      <c r="F465" s="259" t="s">
        <v>563</v>
      </c>
      <c r="G465" s="257"/>
      <c r="H465" s="260">
        <v>0.049000000000000002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161</v>
      </c>
      <c r="AU465" s="266" t="s">
        <v>82</v>
      </c>
      <c r="AV465" s="14" t="s">
        <v>82</v>
      </c>
      <c r="AW465" s="14" t="s">
        <v>30</v>
      </c>
      <c r="AX465" s="14" t="s">
        <v>73</v>
      </c>
      <c r="AY465" s="266" t="s">
        <v>147</v>
      </c>
    </row>
    <row r="466" s="14" customFormat="1">
      <c r="A466" s="14"/>
      <c r="B466" s="256"/>
      <c r="C466" s="257"/>
      <c r="D466" s="239" t="s">
        <v>161</v>
      </c>
      <c r="E466" s="258" t="s">
        <v>1</v>
      </c>
      <c r="F466" s="259" t="s">
        <v>564</v>
      </c>
      <c r="G466" s="257"/>
      <c r="H466" s="260">
        <v>0.025000000000000001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161</v>
      </c>
      <c r="AU466" s="266" t="s">
        <v>82</v>
      </c>
      <c r="AV466" s="14" t="s">
        <v>82</v>
      </c>
      <c r="AW466" s="14" t="s">
        <v>30</v>
      </c>
      <c r="AX466" s="14" t="s">
        <v>73</v>
      </c>
      <c r="AY466" s="266" t="s">
        <v>147</v>
      </c>
    </row>
    <row r="467" s="14" customFormat="1">
      <c r="A467" s="14"/>
      <c r="B467" s="256"/>
      <c r="C467" s="257"/>
      <c r="D467" s="239" t="s">
        <v>161</v>
      </c>
      <c r="E467" s="258" t="s">
        <v>1</v>
      </c>
      <c r="F467" s="259" t="s">
        <v>565</v>
      </c>
      <c r="G467" s="257"/>
      <c r="H467" s="260">
        <v>0.081000000000000003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161</v>
      </c>
      <c r="AU467" s="266" t="s">
        <v>82</v>
      </c>
      <c r="AV467" s="14" t="s">
        <v>82</v>
      </c>
      <c r="AW467" s="14" t="s">
        <v>30</v>
      </c>
      <c r="AX467" s="14" t="s">
        <v>73</v>
      </c>
      <c r="AY467" s="266" t="s">
        <v>147</v>
      </c>
    </row>
    <row r="468" s="14" customFormat="1">
      <c r="A468" s="14"/>
      <c r="B468" s="256"/>
      <c r="C468" s="257"/>
      <c r="D468" s="239" t="s">
        <v>161</v>
      </c>
      <c r="E468" s="258" t="s">
        <v>1</v>
      </c>
      <c r="F468" s="259" t="s">
        <v>566</v>
      </c>
      <c r="G468" s="257"/>
      <c r="H468" s="260">
        <v>0.025000000000000001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161</v>
      </c>
      <c r="AU468" s="266" t="s">
        <v>82</v>
      </c>
      <c r="AV468" s="14" t="s">
        <v>82</v>
      </c>
      <c r="AW468" s="14" t="s">
        <v>30</v>
      </c>
      <c r="AX468" s="14" t="s">
        <v>73</v>
      </c>
      <c r="AY468" s="266" t="s">
        <v>147</v>
      </c>
    </row>
    <row r="469" s="14" customFormat="1">
      <c r="A469" s="14"/>
      <c r="B469" s="256"/>
      <c r="C469" s="257"/>
      <c r="D469" s="239" t="s">
        <v>161</v>
      </c>
      <c r="E469" s="258" t="s">
        <v>1</v>
      </c>
      <c r="F469" s="259" t="s">
        <v>567</v>
      </c>
      <c r="G469" s="257"/>
      <c r="H469" s="260">
        <v>0.14499999999999999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161</v>
      </c>
      <c r="AU469" s="266" t="s">
        <v>82</v>
      </c>
      <c r="AV469" s="14" t="s">
        <v>82</v>
      </c>
      <c r="AW469" s="14" t="s">
        <v>30</v>
      </c>
      <c r="AX469" s="14" t="s">
        <v>73</v>
      </c>
      <c r="AY469" s="266" t="s">
        <v>147</v>
      </c>
    </row>
    <row r="470" s="13" customFormat="1">
      <c r="A470" s="13"/>
      <c r="B470" s="246"/>
      <c r="C470" s="247"/>
      <c r="D470" s="239" t="s">
        <v>161</v>
      </c>
      <c r="E470" s="248" t="s">
        <v>1</v>
      </c>
      <c r="F470" s="249" t="s">
        <v>540</v>
      </c>
      <c r="G470" s="247"/>
      <c r="H470" s="248" t="s">
        <v>1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161</v>
      </c>
      <c r="AU470" s="255" t="s">
        <v>82</v>
      </c>
      <c r="AV470" s="13" t="s">
        <v>80</v>
      </c>
      <c r="AW470" s="13" t="s">
        <v>30</v>
      </c>
      <c r="AX470" s="13" t="s">
        <v>73</v>
      </c>
      <c r="AY470" s="255" t="s">
        <v>147</v>
      </c>
    </row>
    <row r="471" s="14" customFormat="1">
      <c r="A471" s="14"/>
      <c r="B471" s="256"/>
      <c r="C471" s="257"/>
      <c r="D471" s="239" t="s">
        <v>161</v>
      </c>
      <c r="E471" s="258" t="s">
        <v>1</v>
      </c>
      <c r="F471" s="259" t="s">
        <v>568</v>
      </c>
      <c r="G471" s="257"/>
      <c r="H471" s="260">
        <v>1.109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161</v>
      </c>
      <c r="AU471" s="266" t="s">
        <v>82</v>
      </c>
      <c r="AV471" s="14" t="s">
        <v>82</v>
      </c>
      <c r="AW471" s="14" t="s">
        <v>30</v>
      </c>
      <c r="AX471" s="14" t="s">
        <v>73</v>
      </c>
      <c r="AY471" s="266" t="s">
        <v>147</v>
      </c>
    </row>
    <row r="472" s="15" customFormat="1">
      <c r="A472" s="15"/>
      <c r="B472" s="267"/>
      <c r="C472" s="268"/>
      <c r="D472" s="239" t="s">
        <v>161</v>
      </c>
      <c r="E472" s="269" t="s">
        <v>1</v>
      </c>
      <c r="F472" s="270" t="s">
        <v>164</v>
      </c>
      <c r="G472" s="268"/>
      <c r="H472" s="271">
        <v>2.218</v>
      </c>
      <c r="I472" s="272"/>
      <c r="J472" s="268"/>
      <c r="K472" s="268"/>
      <c r="L472" s="273"/>
      <c r="M472" s="274"/>
      <c r="N472" s="275"/>
      <c r="O472" s="275"/>
      <c r="P472" s="275"/>
      <c r="Q472" s="275"/>
      <c r="R472" s="275"/>
      <c r="S472" s="275"/>
      <c r="T472" s="27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7" t="s">
        <v>161</v>
      </c>
      <c r="AU472" s="277" t="s">
        <v>82</v>
      </c>
      <c r="AV472" s="15" t="s">
        <v>155</v>
      </c>
      <c r="AW472" s="15" t="s">
        <v>30</v>
      </c>
      <c r="AX472" s="15" t="s">
        <v>80</v>
      </c>
      <c r="AY472" s="277" t="s">
        <v>147</v>
      </c>
    </row>
    <row r="473" s="2" customFormat="1" ht="33" customHeight="1">
      <c r="A473" s="38"/>
      <c r="B473" s="39"/>
      <c r="C473" s="226" t="s">
        <v>569</v>
      </c>
      <c r="D473" s="226" t="s">
        <v>150</v>
      </c>
      <c r="E473" s="227" t="s">
        <v>570</v>
      </c>
      <c r="F473" s="228" t="s">
        <v>571</v>
      </c>
      <c r="G473" s="229" t="s">
        <v>167</v>
      </c>
      <c r="H473" s="230">
        <v>269.58999999999997</v>
      </c>
      <c r="I473" s="231"/>
      <c r="J473" s="232">
        <f>ROUND(I473*H473,2)</f>
        <v>0</v>
      </c>
      <c r="K473" s="228" t="s">
        <v>154</v>
      </c>
      <c r="L473" s="44"/>
      <c r="M473" s="233" t="s">
        <v>1</v>
      </c>
      <c r="N473" s="234" t="s">
        <v>38</v>
      </c>
      <c r="O473" s="91"/>
      <c r="P473" s="235">
        <f>O473*H473</f>
        <v>0</v>
      </c>
      <c r="Q473" s="235">
        <v>9.0000000000000006E-05</v>
      </c>
      <c r="R473" s="235">
        <f>Q473*H473</f>
        <v>0.024263099999999999</v>
      </c>
      <c r="S473" s="235">
        <v>0</v>
      </c>
      <c r="T473" s="23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7" t="s">
        <v>274</v>
      </c>
      <c r="AT473" s="237" t="s">
        <v>150</v>
      </c>
      <c r="AU473" s="237" t="s">
        <v>82</v>
      </c>
      <c r="AY473" s="17" t="s">
        <v>147</v>
      </c>
      <c r="BE473" s="238">
        <f>IF(N473="základní",J473,0)</f>
        <v>0</v>
      </c>
      <c r="BF473" s="238">
        <f>IF(N473="snížená",J473,0)</f>
        <v>0</v>
      </c>
      <c r="BG473" s="238">
        <f>IF(N473="zákl. přenesená",J473,0)</f>
        <v>0</v>
      </c>
      <c r="BH473" s="238">
        <f>IF(N473="sníž. přenesená",J473,0)</f>
        <v>0</v>
      </c>
      <c r="BI473" s="238">
        <f>IF(N473="nulová",J473,0)</f>
        <v>0</v>
      </c>
      <c r="BJ473" s="17" t="s">
        <v>80</v>
      </c>
      <c r="BK473" s="238">
        <f>ROUND(I473*H473,2)</f>
        <v>0</v>
      </c>
      <c r="BL473" s="17" t="s">
        <v>274</v>
      </c>
      <c r="BM473" s="237" t="s">
        <v>572</v>
      </c>
    </row>
    <row r="474" s="2" customFormat="1">
      <c r="A474" s="38"/>
      <c r="B474" s="39"/>
      <c r="C474" s="40"/>
      <c r="D474" s="239" t="s">
        <v>157</v>
      </c>
      <c r="E474" s="40"/>
      <c r="F474" s="240" t="s">
        <v>573</v>
      </c>
      <c r="G474" s="40"/>
      <c r="H474" s="40"/>
      <c r="I474" s="241"/>
      <c r="J474" s="40"/>
      <c r="K474" s="40"/>
      <c r="L474" s="44"/>
      <c r="M474" s="242"/>
      <c r="N474" s="243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157</v>
      </c>
      <c r="AU474" s="17" t="s">
        <v>82</v>
      </c>
    </row>
    <row r="475" s="2" customFormat="1">
      <c r="A475" s="38"/>
      <c r="B475" s="39"/>
      <c r="C475" s="40"/>
      <c r="D475" s="244" t="s">
        <v>159</v>
      </c>
      <c r="E475" s="40"/>
      <c r="F475" s="245" t="s">
        <v>574</v>
      </c>
      <c r="G475" s="40"/>
      <c r="H475" s="40"/>
      <c r="I475" s="241"/>
      <c r="J475" s="40"/>
      <c r="K475" s="40"/>
      <c r="L475" s="44"/>
      <c r="M475" s="242"/>
      <c r="N475" s="243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159</v>
      </c>
      <c r="AU475" s="17" t="s">
        <v>82</v>
      </c>
    </row>
    <row r="476" s="13" customFormat="1">
      <c r="A476" s="13"/>
      <c r="B476" s="246"/>
      <c r="C476" s="247"/>
      <c r="D476" s="239" t="s">
        <v>161</v>
      </c>
      <c r="E476" s="248" t="s">
        <v>1</v>
      </c>
      <c r="F476" s="249" t="s">
        <v>497</v>
      </c>
      <c r="G476" s="247"/>
      <c r="H476" s="248" t="s">
        <v>1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161</v>
      </c>
      <c r="AU476" s="255" t="s">
        <v>82</v>
      </c>
      <c r="AV476" s="13" t="s">
        <v>80</v>
      </c>
      <c r="AW476" s="13" t="s">
        <v>30</v>
      </c>
      <c r="AX476" s="13" t="s">
        <v>73</v>
      </c>
      <c r="AY476" s="255" t="s">
        <v>147</v>
      </c>
    </row>
    <row r="477" s="14" customFormat="1">
      <c r="A477" s="14"/>
      <c r="B477" s="256"/>
      <c r="C477" s="257"/>
      <c r="D477" s="239" t="s">
        <v>161</v>
      </c>
      <c r="E477" s="258" t="s">
        <v>1</v>
      </c>
      <c r="F477" s="259" t="s">
        <v>498</v>
      </c>
      <c r="G477" s="257"/>
      <c r="H477" s="260">
        <v>17.274999999999999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161</v>
      </c>
      <c r="AU477" s="266" t="s">
        <v>82</v>
      </c>
      <c r="AV477" s="14" t="s">
        <v>82</v>
      </c>
      <c r="AW477" s="14" t="s">
        <v>30</v>
      </c>
      <c r="AX477" s="14" t="s">
        <v>73</v>
      </c>
      <c r="AY477" s="266" t="s">
        <v>147</v>
      </c>
    </row>
    <row r="478" s="14" customFormat="1">
      <c r="A478" s="14"/>
      <c r="B478" s="256"/>
      <c r="C478" s="257"/>
      <c r="D478" s="239" t="s">
        <v>161</v>
      </c>
      <c r="E478" s="258" t="s">
        <v>1</v>
      </c>
      <c r="F478" s="259" t="s">
        <v>499</v>
      </c>
      <c r="G478" s="257"/>
      <c r="H478" s="260">
        <v>17.52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161</v>
      </c>
      <c r="AU478" s="266" t="s">
        <v>82</v>
      </c>
      <c r="AV478" s="14" t="s">
        <v>82</v>
      </c>
      <c r="AW478" s="14" t="s">
        <v>30</v>
      </c>
      <c r="AX478" s="14" t="s">
        <v>73</v>
      </c>
      <c r="AY478" s="266" t="s">
        <v>147</v>
      </c>
    </row>
    <row r="479" s="13" customFormat="1">
      <c r="A479" s="13"/>
      <c r="B479" s="246"/>
      <c r="C479" s="247"/>
      <c r="D479" s="239" t="s">
        <v>161</v>
      </c>
      <c r="E479" s="248" t="s">
        <v>1</v>
      </c>
      <c r="F479" s="249" t="s">
        <v>540</v>
      </c>
      <c r="G479" s="247"/>
      <c r="H479" s="248" t="s">
        <v>1</v>
      </c>
      <c r="I479" s="250"/>
      <c r="J479" s="247"/>
      <c r="K479" s="247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161</v>
      </c>
      <c r="AU479" s="255" t="s">
        <v>82</v>
      </c>
      <c r="AV479" s="13" t="s">
        <v>80</v>
      </c>
      <c r="AW479" s="13" t="s">
        <v>30</v>
      </c>
      <c r="AX479" s="13" t="s">
        <v>73</v>
      </c>
      <c r="AY479" s="255" t="s">
        <v>147</v>
      </c>
    </row>
    <row r="480" s="14" customFormat="1">
      <c r="A480" s="14"/>
      <c r="B480" s="256"/>
      <c r="C480" s="257"/>
      <c r="D480" s="239" t="s">
        <v>161</v>
      </c>
      <c r="E480" s="258" t="s">
        <v>1</v>
      </c>
      <c r="F480" s="259" t="s">
        <v>575</v>
      </c>
      <c r="G480" s="257"/>
      <c r="H480" s="260">
        <v>234.79499999999999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161</v>
      </c>
      <c r="AU480" s="266" t="s">
        <v>82</v>
      </c>
      <c r="AV480" s="14" t="s">
        <v>82</v>
      </c>
      <c r="AW480" s="14" t="s">
        <v>30</v>
      </c>
      <c r="AX480" s="14" t="s">
        <v>73</v>
      </c>
      <c r="AY480" s="266" t="s">
        <v>147</v>
      </c>
    </row>
    <row r="481" s="15" customFormat="1">
      <c r="A481" s="15"/>
      <c r="B481" s="267"/>
      <c r="C481" s="268"/>
      <c r="D481" s="239" t="s">
        <v>161</v>
      </c>
      <c r="E481" s="269" t="s">
        <v>1</v>
      </c>
      <c r="F481" s="270" t="s">
        <v>164</v>
      </c>
      <c r="G481" s="268"/>
      <c r="H481" s="271">
        <v>269.58999999999997</v>
      </c>
      <c r="I481" s="272"/>
      <c r="J481" s="268"/>
      <c r="K481" s="268"/>
      <c r="L481" s="273"/>
      <c r="M481" s="274"/>
      <c r="N481" s="275"/>
      <c r="O481" s="275"/>
      <c r="P481" s="275"/>
      <c r="Q481" s="275"/>
      <c r="R481" s="275"/>
      <c r="S481" s="275"/>
      <c r="T481" s="27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7" t="s">
        <v>161</v>
      </c>
      <c r="AU481" s="277" t="s">
        <v>82</v>
      </c>
      <c r="AV481" s="15" t="s">
        <v>155</v>
      </c>
      <c r="AW481" s="15" t="s">
        <v>30</v>
      </c>
      <c r="AX481" s="15" t="s">
        <v>80</v>
      </c>
      <c r="AY481" s="277" t="s">
        <v>147</v>
      </c>
    </row>
    <row r="482" s="2" customFormat="1" ht="21.75" customHeight="1">
      <c r="A482" s="38"/>
      <c r="B482" s="39"/>
      <c r="C482" s="278" t="s">
        <v>576</v>
      </c>
      <c r="D482" s="278" t="s">
        <v>335</v>
      </c>
      <c r="E482" s="279" t="s">
        <v>577</v>
      </c>
      <c r="F482" s="280" t="s">
        <v>578</v>
      </c>
      <c r="G482" s="281" t="s">
        <v>153</v>
      </c>
      <c r="H482" s="282">
        <v>8.0749999999999993</v>
      </c>
      <c r="I482" s="283"/>
      <c r="J482" s="284">
        <f>ROUND(I482*H482,2)</f>
        <v>0</v>
      </c>
      <c r="K482" s="280" t="s">
        <v>154</v>
      </c>
      <c r="L482" s="285"/>
      <c r="M482" s="286" t="s">
        <v>1</v>
      </c>
      <c r="N482" s="287" t="s">
        <v>38</v>
      </c>
      <c r="O482" s="91"/>
      <c r="P482" s="235">
        <f>O482*H482</f>
        <v>0</v>
      </c>
      <c r="Q482" s="235">
        <v>0.55000000000000004</v>
      </c>
      <c r="R482" s="235">
        <f>Q482*H482</f>
        <v>4.4412500000000001</v>
      </c>
      <c r="S482" s="235">
        <v>0</v>
      </c>
      <c r="T482" s="236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7" t="s">
        <v>387</v>
      </c>
      <c r="AT482" s="237" t="s">
        <v>335</v>
      </c>
      <c r="AU482" s="237" t="s">
        <v>82</v>
      </c>
      <c r="AY482" s="17" t="s">
        <v>147</v>
      </c>
      <c r="BE482" s="238">
        <f>IF(N482="základní",J482,0)</f>
        <v>0</v>
      </c>
      <c r="BF482" s="238">
        <f>IF(N482="snížená",J482,0)</f>
        <v>0</v>
      </c>
      <c r="BG482" s="238">
        <f>IF(N482="zákl. přenesená",J482,0)</f>
        <v>0</v>
      </c>
      <c r="BH482" s="238">
        <f>IF(N482="sníž. přenesená",J482,0)</f>
        <v>0</v>
      </c>
      <c r="BI482" s="238">
        <f>IF(N482="nulová",J482,0)</f>
        <v>0</v>
      </c>
      <c r="BJ482" s="17" t="s">
        <v>80</v>
      </c>
      <c r="BK482" s="238">
        <f>ROUND(I482*H482,2)</f>
        <v>0</v>
      </c>
      <c r="BL482" s="17" t="s">
        <v>274</v>
      </c>
      <c r="BM482" s="237" t="s">
        <v>579</v>
      </c>
    </row>
    <row r="483" s="2" customFormat="1">
      <c r="A483" s="38"/>
      <c r="B483" s="39"/>
      <c r="C483" s="40"/>
      <c r="D483" s="239" t="s">
        <v>157</v>
      </c>
      <c r="E483" s="40"/>
      <c r="F483" s="240" t="s">
        <v>578</v>
      </c>
      <c r="G483" s="40"/>
      <c r="H483" s="40"/>
      <c r="I483" s="241"/>
      <c r="J483" s="40"/>
      <c r="K483" s="40"/>
      <c r="L483" s="44"/>
      <c r="M483" s="242"/>
      <c r="N483" s="243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157</v>
      </c>
      <c r="AU483" s="17" t="s">
        <v>82</v>
      </c>
    </row>
    <row r="484" s="13" customFormat="1">
      <c r="A484" s="13"/>
      <c r="B484" s="246"/>
      <c r="C484" s="247"/>
      <c r="D484" s="239" t="s">
        <v>161</v>
      </c>
      <c r="E484" s="248" t="s">
        <v>1</v>
      </c>
      <c r="F484" s="249" t="s">
        <v>546</v>
      </c>
      <c r="G484" s="247"/>
      <c r="H484" s="248" t="s">
        <v>1</v>
      </c>
      <c r="I484" s="250"/>
      <c r="J484" s="247"/>
      <c r="K484" s="247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161</v>
      </c>
      <c r="AU484" s="255" t="s">
        <v>82</v>
      </c>
      <c r="AV484" s="13" t="s">
        <v>80</v>
      </c>
      <c r="AW484" s="13" t="s">
        <v>30</v>
      </c>
      <c r="AX484" s="13" t="s">
        <v>73</v>
      </c>
      <c r="AY484" s="255" t="s">
        <v>147</v>
      </c>
    </row>
    <row r="485" s="13" customFormat="1">
      <c r="A485" s="13"/>
      <c r="B485" s="246"/>
      <c r="C485" s="247"/>
      <c r="D485" s="239" t="s">
        <v>161</v>
      </c>
      <c r="E485" s="248" t="s">
        <v>1</v>
      </c>
      <c r="F485" s="249" t="s">
        <v>497</v>
      </c>
      <c r="G485" s="247"/>
      <c r="H485" s="248" t="s">
        <v>1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161</v>
      </c>
      <c r="AU485" s="255" t="s">
        <v>82</v>
      </c>
      <c r="AV485" s="13" t="s">
        <v>80</v>
      </c>
      <c r="AW485" s="13" t="s">
        <v>30</v>
      </c>
      <c r="AX485" s="13" t="s">
        <v>73</v>
      </c>
      <c r="AY485" s="255" t="s">
        <v>147</v>
      </c>
    </row>
    <row r="486" s="14" customFormat="1">
      <c r="A486" s="14"/>
      <c r="B486" s="256"/>
      <c r="C486" s="257"/>
      <c r="D486" s="239" t="s">
        <v>161</v>
      </c>
      <c r="E486" s="258" t="s">
        <v>1</v>
      </c>
      <c r="F486" s="259" t="s">
        <v>580</v>
      </c>
      <c r="G486" s="257"/>
      <c r="H486" s="260">
        <v>0.54700000000000004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161</v>
      </c>
      <c r="AU486" s="266" t="s">
        <v>82</v>
      </c>
      <c r="AV486" s="14" t="s">
        <v>82</v>
      </c>
      <c r="AW486" s="14" t="s">
        <v>30</v>
      </c>
      <c r="AX486" s="14" t="s">
        <v>73</v>
      </c>
      <c r="AY486" s="266" t="s">
        <v>147</v>
      </c>
    </row>
    <row r="487" s="14" customFormat="1">
      <c r="A487" s="14"/>
      <c r="B487" s="256"/>
      <c r="C487" s="257"/>
      <c r="D487" s="239" t="s">
        <v>161</v>
      </c>
      <c r="E487" s="258" t="s">
        <v>1</v>
      </c>
      <c r="F487" s="259" t="s">
        <v>581</v>
      </c>
      <c r="G487" s="257"/>
      <c r="H487" s="260">
        <v>0.55500000000000005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161</v>
      </c>
      <c r="AU487" s="266" t="s">
        <v>82</v>
      </c>
      <c r="AV487" s="14" t="s">
        <v>82</v>
      </c>
      <c r="AW487" s="14" t="s">
        <v>30</v>
      </c>
      <c r="AX487" s="14" t="s">
        <v>73</v>
      </c>
      <c r="AY487" s="266" t="s">
        <v>147</v>
      </c>
    </row>
    <row r="488" s="13" customFormat="1">
      <c r="A488" s="13"/>
      <c r="B488" s="246"/>
      <c r="C488" s="247"/>
      <c r="D488" s="239" t="s">
        <v>161</v>
      </c>
      <c r="E488" s="248" t="s">
        <v>1</v>
      </c>
      <c r="F488" s="249" t="s">
        <v>540</v>
      </c>
      <c r="G488" s="247"/>
      <c r="H488" s="248" t="s">
        <v>1</v>
      </c>
      <c r="I488" s="250"/>
      <c r="J488" s="247"/>
      <c r="K488" s="247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161</v>
      </c>
      <c r="AU488" s="255" t="s">
        <v>82</v>
      </c>
      <c r="AV488" s="13" t="s">
        <v>80</v>
      </c>
      <c r="AW488" s="13" t="s">
        <v>30</v>
      </c>
      <c r="AX488" s="13" t="s">
        <v>73</v>
      </c>
      <c r="AY488" s="255" t="s">
        <v>147</v>
      </c>
    </row>
    <row r="489" s="14" customFormat="1">
      <c r="A489" s="14"/>
      <c r="B489" s="256"/>
      <c r="C489" s="257"/>
      <c r="D489" s="239" t="s">
        <v>161</v>
      </c>
      <c r="E489" s="258" t="s">
        <v>1</v>
      </c>
      <c r="F489" s="259" t="s">
        <v>582</v>
      </c>
      <c r="G489" s="257"/>
      <c r="H489" s="260">
        <v>6.9729999999999999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161</v>
      </c>
      <c r="AU489" s="266" t="s">
        <v>82</v>
      </c>
      <c r="AV489" s="14" t="s">
        <v>82</v>
      </c>
      <c r="AW489" s="14" t="s">
        <v>30</v>
      </c>
      <c r="AX489" s="14" t="s">
        <v>73</v>
      </c>
      <c r="AY489" s="266" t="s">
        <v>147</v>
      </c>
    </row>
    <row r="490" s="15" customFormat="1">
      <c r="A490" s="15"/>
      <c r="B490" s="267"/>
      <c r="C490" s="268"/>
      <c r="D490" s="239" t="s">
        <v>161</v>
      </c>
      <c r="E490" s="269" t="s">
        <v>1</v>
      </c>
      <c r="F490" s="270" t="s">
        <v>164</v>
      </c>
      <c r="G490" s="268"/>
      <c r="H490" s="271">
        <v>8.0749999999999993</v>
      </c>
      <c r="I490" s="272"/>
      <c r="J490" s="268"/>
      <c r="K490" s="268"/>
      <c r="L490" s="273"/>
      <c r="M490" s="274"/>
      <c r="N490" s="275"/>
      <c r="O490" s="275"/>
      <c r="P490" s="275"/>
      <c r="Q490" s="275"/>
      <c r="R490" s="275"/>
      <c r="S490" s="275"/>
      <c r="T490" s="27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7" t="s">
        <v>161</v>
      </c>
      <c r="AU490" s="277" t="s">
        <v>82</v>
      </c>
      <c r="AV490" s="15" t="s">
        <v>155</v>
      </c>
      <c r="AW490" s="15" t="s">
        <v>30</v>
      </c>
      <c r="AX490" s="15" t="s">
        <v>80</v>
      </c>
      <c r="AY490" s="277" t="s">
        <v>147</v>
      </c>
    </row>
    <row r="491" s="2" customFormat="1" ht="33" customHeight="1">
      <c r="A491" s="38"/>
      <c r="B491" s="39"/>
      <c r="C491" s="226" t="s">
        <v>583</v>
      </c>
      <c r="D491" s="226" t="s">
        <v>150</v>
      </c>
      <c r="E491" s="227" t="s">
        <v>584</v>
      </c>
      <c r="F491" s="228" t="s">
        <v>585</v>
      </c>
      <c r="G491" s="229" t="s">
        <v>167</v>
      </c>
      <c r="H491" s="230">
        <v>68.700000000000003</v>
      </c>
      <c r="I491" s="231"/>
      <c r="J491" s="232">
        <f>ROUND(I491*H491,2)</f>
        <v>0</v>
      </c>
      <c r="K491" s="228" t="s">
        <v>154</v>
      </c>
      <c r="L491" s="44"/>
      <c r="M491" s="233" t="s">
        <v>1</v>
      </c>
      <c r="N491" s="234" t="s">
        <v>38</v>
      </c>
      <c r="O491" s="91"/>
      <c r="P491" s="235">
        <f>O491*H491</f>
        <v>0</v>
      </c>
      <c r="Q491" s="235">
        <v>0.00010000000000000001</v>
      </c>
      <c r="R491" s="235">
        <f>Q491*H491</f>
        <v>0.0068700000000000002</v>
      </c>
      <c r="S491" s="235">
        <v>0</v>
      </c>
      <c r="T491" s="236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7" t="s">
        <v>274</v>
      </c>
      <c r="AT491" s="237" t="s">
        <v>150</v>
      </c>
      <c r="AU491" s="237" t="s">
        <v>82</v>
      </c>
      <c r="AY491" s="17" t="s">
        <v>147</v>
      </c>
      <c r="BE491" s="238">
        <f>IF(N491="základní",J491,0)</f>
        <v>0</v>
      </c>
      <c r="BF491" s="238">
        <f>IF(N491="snížená",J491,0)</f>
        <v>0</v>
      </c>
      <c r="BG491" s="238">
        <f>IF(N491="zákl. přenesená",J491,0)</f>
        <v>0</v>
      </c>
      <c r="BH491" s="238">
        <f>IF(N491="sníž. přenesená",J491,0)</f>
        <v>0</v>
      </c>
      <c r="BI491" s="238">
        <f>IF(N491="nulová",J491,0)</f>
        <v>0</v>
      </c>
      <c r="BJ491" s="17" t="s">
        <v>80</v>
      </c>
      <c r="BK491" s="238">
        <f>ROUND(I491*H491,2)</f>
        <v>0</v>
      </c>
      <c r="BL491" s="17" t="s">
        <v>274</v>
      </c>
      <c r="BM491" s="237" t="s">
        <v>586</v>
      </c>
    </row>
    <row r="492" s="2" customFormat="1">
      <c r="A492" s="38"/>
      <c r="B492" s="39"/>
      <c r="C492" s="40"/>
      <c r="D492" s="239" t="s">
        <v>157</v>
      </c>
      <c r="E492" s="40"/>
      <c r="F492" s="240" t="s">
        <v>587</v>
      </c>
      <c r="G492" s="40"/>
      <c r="H492" s="40"/>
      <c r="I492" s="241"/>
      <c r="J492" s="40"/>
      <c r="K492" s="40"/>
      <c r="L492" s="44"/>
      <c r="M492" s="242"/>
      <c r="N492" s="243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157</v>
      </c>
      <c r="AU492" s="17" t="s">
        <v>82</v>
      </c>
    </row>
    <row r="493" s="2" customFormat="1">
      <c r="A493" s="38"/>
      <c r="B493" s="39"/>
      <c r="C493" s="40"/>
      <c r="D493" s="244" t="s">
        <v>159</v>
      </c>
      <c r="E493" s="40"/>
      <c r="F493" s="245" t="s">
        <v>588</v>
      </c>
      <c r="G493" s="40"/>
      <c r="H493" s="40"/>
      <c r="I493" s="241"/>
      <c r="J493" s="40"/>
      <c r="K493" s="40"/>
      <c r="L493" s="44"/>
      <c r="M493" s="242"/>
      <c r="N493" s="243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159</v>
      </c>
      <c r="AU493" s="17" t="s">
        <v>82</v>
      </c>
    </row>
    <row r="494" s="13" customFormat="1">
      <c r="A494" s="13"/>
      <c r="B494" s="246"/>
      <c r="C494" s="247"/>
      <c r="D494" s="239" t="s">
        <v>161</v>
      </c>
      <c r="E494" s="248" t="s">
        <v>1</v>
      </c>
      <c r="F494" s="249" t="s">
        <v>506</v>
      </c>
      <c r="G494" s="247"/>
      <c r="H494" s="248" t="s">
        <v>1</v>
      </c>
      <c r="I494" s="250"/>
      <c r="J494" s="247"/>
      <c r="K494" s="247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161</v>
      </c>
      <c r="AU494" s="255" t="s">
        <v>82</v>
      </c>
      <c r="AV494" s="13" t="s">
        <v>80</v>
      </c>
      <c r="AW494" s="13" t="s">
        <v>30</v>
      </c>
      <c r="AX494" s="13" t="s">
        <v>73</v>
      </c>
      <c r="AY494" s="255" t="s">
        <v>147</v>
      </c>
    </row>
    <row r="495" s="14" customFormat="1">
      <c r="A495" s="14"/>
      <c r="B495" s="256"/>
      <c r="C495" s="257"/>
      <c r="D495" s="239" t="s">
        <v>161</v>
      </c>
      <c r="E495" s="258" t="s">
        <v>1</v>
      </c>
      <c r="F495" s="259" t="s">
        <v>507</v>
      </c>
      <c r="G495" s="257"/>
      <c r="H495" s="260">
        <v>1.5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161</v>
      </c>
      <c r="AU495" s="266" t="s">
        <v>82</v>
      </c>
      <c r="AV495" s="14" t="s">
        <v>82</v>
      </c>
      <c r="AW495" s="14" t="s">
        <v>30</v>
      </c>
      <c r="AX495" s="14" t="s">
        <v>73</v>
      </c>
      <c r="AY495" s="266" t="s">
        <v>147</v>
      </c>
    </row>
    <row r="496" s="14" customFormat="1">
      <c r="A496" s="14"/>
      <c r="B496" s="256"/>
      <c r="C496" s="257"/>
      <c r="D496" s="239" t="s">
        <v>161</v>
      </c>
      <c r="E496" s="258" t="s">
        <v>1</v>
      </c>
      <c r="F496" s="259" t="s">
        <v>508</v>
      </c>
      <c r="G496" s="257"/>
      <c r="H496" s="260">
        <v>1.5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161</v>
      </c>
      <c r="AU496" s="266" t="s">
        <v>82</v>
      </c>
      <c r="AV496" s="14" t="s">
        <v>82</v>
      </c>
      <c r="AW496" s="14" t="s">
        <v>30</v>
      </c>
      <c r="AX496" s="14" t="s">
        <v>73</v>
      </c>
      <c r="AY496" s="266" t="s">
        <v>147</v>
      </c>
    </row>
    <row r="497" s="13" customFormat="1">
      <c r="A497" s="13"/>
      <c r="B497" s="246"/>
      <c r="C497" s="247"/>
      <c r="D497" s="239" t="s">
        <v>161</v>
      </c>
      <c r="E497" s="248" t="s">
        <v>1</v>
      </c>
      <c r="F497" s="249" t="s">
        <v>509</v>
      </c>
      <c r="G497" s="247"/>
      <c r="H497" s="248" t="s">
        <v>1</v>
      </c>
      <c r="I497" s="250"/>
      <c r="J497" s="247"/>
      <c r="K497" s="247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161</v>
      </c>
      <c r="AU497" s="255" t="s">
        <v>82</v>
      </c>
      <c r="AV497" s="13" t="s">
        <v>80</v>
      </c>
      <c r="AW497" s="13" t="s">
        <v>30</v>
      </c>
      <c r="AX497" s="13" t="s">
        <v>73</v>
      </c>
      <c r="AY497" s="255" t="s">
        <v>147</v>
      </c>
    </row>
    <row r="498" s="14" customFormat="1">
      <c r="A498" s="14"/>
      <c r="B498" s="256"/>
      <c r="C498" s="257"/>
      <c r="D498" s="239" t="s">
        <v>161</v>
      </c>
      <c r="E498" s="258" t="s">
        <v>1</v>
      </c>
      <c r="F498" s="259" t="s">
        <v>510</v>
      </c>
      <c r="G498" s="257"/>
      <c r="H498" s="260">
        <v>2.3999999999999999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161</v>
      </c>
      <c r="AU498" s="266" t="s">
        <v>82</v>
      </c>
      <c r="AV498" s="14" t="s">
        <v>82</v>
      </c>
      <c r="AW498" s="14" t="s">
        <v>30</v>
      </c>
      <c r="AX498" s="14" t="s">
        <v>73</v>
      </c>
      <c r="AY498" s="266" t="s">
        <v>147</v>
      </c>
    </row>
    <row r="499" s="13" customFormat="1">
      <c r="A499" s="13"/>
      <c r="B499" s="246"/>
      <c r="C499" s="247"/>
      <c r="D499" s="239" t="s">
        <v>161</v>
      </c>
      <c r="E499" s="248" t="s">
        <v>1</v>
      </c>
      <c r="F499" s="249" t="s">
        <v>506</v>
      </c>
      <c r="G499" s="247"/>
      <c r="H499" s="248" t="s">
        <v>1</v>
      </c>
      <c r="I499" s="250"/>
      <c r="J499" s="247"/>
      <c r="K499" s="247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161</v>
      </c>
      <c r="AU499" s="255" t="s">
        <v>82</v>
      </c>
      <c r="AV499" s="13" t="s">
        <v>80</v>
      </c>
      <c r="AW499" s="13" t="s">
        <v>30</v>
      </c>
      <c r="AX499" s="13" t="s">
        <v>73</v>
      </c>
      <c r="AY499" s="255" t="s">
        <v>147</v>
      </c>
    </row>
    <row r="500" s="14" customFormat="1">
      <c r="A500" s="14"/>
      <c r="B500" s="256"/>
      <c r="C500" s="257"/>
      <c r="D500" s="239" t="s">
        <v>161</v>
      </c>
      <c r="E500" s="258" t="s">
        <v>1</v>
      </c>
      <c r="F500" s="259" t="s">
        <v>511</v>
      </c>
      <c r="G500" s="257"/>
      <c r="H500" s="260">
        <v>1.5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161</v>
      </c>
      <c r="AU500" s="266" t="s">
        <v>82</v>
      </c>
      <c r="AV500" s="14" t="s">
        <v>82</v>
      </c>
      <c r="AW500" s="14" t="s">
        <v>30</v>
      </c>
      <c r="AX500" s="14" t="s">
        <v>73</v>
      </c>
      <c r="AY500" s="266" t="s">
        <v>147</v>
      </c>
    </row>
    <row r="501" s="13" customFormat="1">
      <c r="A501" s="13"/>
      <c r="B501" s="246"/>
      <c r="C501" s="247"/>
      <c r="D501" s="239" t="s">
        <v>161</v>
      </c>
      <c r="E501" s="248" t="s">
        <v>1</v>
      </c>
      <c r="F501" s="249" t="s">
        <v>509</v>
      </c>
      <c r="G501" s="247"/>
      <c r="H501" s="248" t="s">
        <v>1</v>
      </c>
      <c r="I501" s="250"/>
      <c r="J501" s="247"/>
      <c r="K501" s="247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161</v>
      </c>
      <c r="AU501" s="255" t="s">
        <v>82</v>
      </c>
      <c r="AV501" s="13" t="s">
        <v>80</v>
      </c>
      <c r="AW501" s="13" t="s">
        <v>30</v>
      </c>
      <c r="AX501" s="13" t="s">
        <v>73</v>
      </c>
      <c r="AY501" s="255" t="s">
        <v>147</v>
      </c>
    </row>
    <row r="502" s="14" customFormat="1">
      <c r="A502" s="14"/>
      <c r="B502" s="256"/>
      <c r="C502" s="257"/>
      <c r="D502" s="239" t="s">
        <v>161</v>
      </c>
      <c r="E502" s="258" t="s">
        <v>1</v>
      </c>
      <c r="F502" s="259" t="s">
        <v>512</v>
      </c>
      <c r="G502" s="257"/>
      <c r="H502" s="260">
        <v>4.7999999999999998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161</v>
      </c>
      <c r="AU502" s="266" t="s">
        <v>82</v>
      </c>
      <c r="AV502" s="14" t="s">
        <v>82</v>
      </c>
      <c r="AW502" s="14" t="s">
        <v>30</v>
      </c>
      <c r="AX502" s="14" t="s">
        <v>73</v>
      </c>
      <c r="AY502" s="266" t="s">
        <v>147</v>
      </c>
    </row>
    <row r="503" s="13" customFormat="1">
      <c r="A503" s="13"/>
      <c r="B503" s="246"/>
      <c r="C503" s="247"/>
      <c r="D503" s="239" t="s">
        <v>161</v>
      </c>
      <c r="E503" s="248" t="s">
        <v>1</v>
      </c>
      <c r="F503" s="249" t="s">
        <v>506</v>
      </c>
      <c r="G503" s="247"/>
      <c r="H503" s="248" t="s">
        <v>1</v>
      </c>
      <c r="I503" s="250"/>
      <c r="J503" s="247"/>
      <c r="K503" s="247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161</v>
      </c>
      <c r="AU503" s="255" t="s">
        <v>82</v>
      </c>
      <c r="AV503" s="13" t="s">
        <v>80</v>
      </c>
      <c r="AW503" s="13" t="s">
        <v>30</v>
      </c>
      <c r="AX503" s="13" t="s">
        <v>73</v>
      </c>
      <c r="AY503" s="255" t="s">
        <v>147</v>
      </c>
    </row>
    <row r="504" s="14" customFormat="1">
      <c r="A504" s="14"/>
      <c r="B504" s="256"/>
      <c r="C504" s="257"/>
      <c r="D504" s="239" t="s">
        <v>161</v>
      </c>
      <c r="E504" s="258" t="s">
        <v>1</v>
      </c>
      <c r="F504" s="259" t="s">
        <v>513</v>
      </c>
      <c r="G504" s="257"/>
      <c r="H504" s="260">
        <v>1.5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161</v>
      </c>
      <c r="AU504" s="266" t="s">
        <v>82</v>
      </c>
      <c r="AV504" s="14" t="s">
        <v>82</v>
      </c>
      <c r="AW504" s="14" t="s">
        <v>30</v>
      </c>
      <c r="AX504" s="14" t="s">
        <v>73</v>
      </c>
      <c r="AY504" s="266" t="s">
        <v>147</v>
      </c>
    </row>
    <row r="505" s="14" customFormat="1">
      <c r="A505" s="14"/>
      <c r="B505" s="256"/>
      <c r="C505" s="257"/>
      <c r="D505" s="239" t="s">
        <v>161</v>
      </c>
      <c r="E505" s="258" t="s">
        <v>1</v>
      </c>
      <c r="F505" s="259" t="s">
        <v>514</v>
      </c>
      <c r="G505" s="257"/>
      <c r="H505" s="260">
        <v>1.5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161</v>
      </c>
      <c r="AU505" s="266" t="s">
        <v>82</v>
      </c>
      <c r="AV505" s="14" t="s">
        <v>82</v>
      </c>
      <c r="AW505" s="14" t="s">
        <v>30</v>
      </c>
      <c r="AX505" s="14" t="s">
        <v>73</v>
      </c>
      <c r="AY505" s="266" t="s">
        <v>147</v>
      </c>
    </row>
    <row r="506" s="14" customFormat="1">
      <c r="A506" s="14"/>
      <c r="B506" s="256"/>
      <c r="C506" s="257"/>
      <c r="D506" s="239" t="s">
        <v>161</v>
      </c>
      <c r="E506" s="258" t="s">
        <v>1</v>
      </c>
      <c r="F506" s="259" t="s">
        <v>515</v>
      </c>
      <c r="G506" s="257"/>
      <c r="H506" s="260">
        <v>1.5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161</v>
      </c>
      <c r="AU506" s="266" t="s">
        <v>82</v>
      </c>
      <c r="AV506" s="14" t="s">
        <v>82</v>
      </c>
      <c r="AW506" s="14" t="s">
        <v>30</v>
      </c>
      <c r="AX506" s="14" t="s">
        <v>73</v>
      </c>
      <c r="AY506" s="266" t="s">
        <v>147</v>
      </c>
    </row>
    <row r="507" s="14" customFormat="1">
      <c r="A507" s="14"/>
      <c r="B507" s="256"/>
      <c r="C507" s="257"/>
      <c r="D507" s="239" t="s">
        <v>161</v>
      </c>
      <c r="E507" s="258" t="s">
        <v>1</v>
      </c>
      <c r="F507" s="259" t="s">
        <v>516</v>
      </c>
      <c r="G507" s="257"/>
      <c r="H507" s="260">
        <v>1.5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161</v>
      </c>
      <c r="AU507" s="266" t="s">
        <v>82</v>
      </c>
      <c r="AV507" s="14" t="s">
        <v>82</v>
      </c>
      <c r="AW507" s="14" t="s">
        <v>30</v>
      </c>
      <c r="AX507" s="14" t="s">
        <v>73</v>
      </c>
      <c r="AY507" s="266" t="s">
        <v>147</v>
      </c>
    </row>
    <row r="508" s="13" customFormat="1">
      <c r="A508" s="13"/>
      <c r="B508" s="246"/>
      <c r="C508" s="247"/>
      <c r="D508" s="239" t="s">
        <v>161</v>
      </c>
      <c r="E508" s="248" t="s">
        <v>1</v>
      </c>
      <c r="F508" s="249" t="s">
        <v>509</v>
      </c>
      <c r="G508" s="247"/>
      <c r="H508" s="248" t="s">
        <v>1</v>
      </c>
      <c r="I508" s="250"/>
      <c r="J508" s="247"/>
      <c r="K508" s="247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161</v>
      </c>
      <c r="AU508" s="255" t="s">
        <v>82</v>
      </c>
      <c r="AV508" s="13" t="s">
        <v>80</v>
      </c>
      <c r="AW508" s="13" t="s">
        <v>30</v>
      </c>
      <c r="AX508" s="13" t="s">
        <v>73</v>
      </c>
      <c r="AY508" s="255" t="s">
        <v>147</v>
      </c>
    </row>
    <row r="509" s="14" customFormat="1">
      <c r="A509" s="14"/>
      <c r="B509" s="256"/>
      <c r="C509" s="257"/>
      <c r="D509" s="239" t="s">
        <v>161</v>
      </c>
      <c r="E509" s="258" t="s">
        <v>1</v>
      </c>
      <c r="F509" s="259" t="s">
        <v>517</v>
      </c>
      <c r="G509" s="257"/>
      <c r="H509" s="260">
        <v>2.3999999999999999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161</v>
      </c>
      <c r="AU509" s="266" t="s">
        <v>82</v>
      </c>
      <c r="AV509" s="14" t="s">
        <v>82</v>
      </c>
      <c r="AW509" s="14" t="s">
        <v>30</v>
      </c>
      <c r="AX509" s="14" t="s">
        <v>73</v>
      </c>
      <c r="AY509" s="266" t="s">
        <v>147</v>
      </c>
    </row>
    <row r="510" s="13" customFormat="1">
      <c r="A510" s="13"/>
      <c r="B510" s="246"/>
      <c r="C510" s="247"/>
      <c r="D510" s="239" t="s">
        <v>161</v>
      </c>
      <c r="E510" s="248" t="s">
        <v>1</v>
      </c>
      <c r="F510" s="249" t="s">
        <v>518</v>
      </c>
      <c r="G510" s="247"/>
      <c r="H510" s="248" t="s">
        <v>1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161</v>
      </c>
      <c r="AU510" s="255" t="s">
        <v>82</v>
      </c>
      <c r="AV510" s="13" t="s">
        <v>80</v>
      </c>
      <c r="AW510" s="13" t="s">
        <v>30</v>
      </c>
      <c r="AX510" s="13" t="s">
        <v>73</v>
      </c>
      <c r="AY510" s="255" t="s">
        <v>147</v>
      </c>
    </row>
    <row r="511" s="14" customFormat="1">
      <c r="A511" s="14"/>
      <c r="B511" s="256"/>
      <c r="C511" s="257"/>
      <c r="D511" s="239" t="s">
        <v>161</v>
      </c>
      <c r="E511" s="258" t="s">
        <v>1</v>
      </c>
      <c r="F511" s="259" t="s">
        <v>519</v>
      </c>
      <c r="G511" s="257"/>
      <c r="H511" s="260">
        <v>2.25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161</v>
      </c>
      <c r="AU511" s="266" t="s">
        <v>82</v>
      </c>
      <c r="AV511" s="14" t="s">
        <v>82</v>
      </c>
      <c r="AW511" s="14" t="s">
        <v>30</v>
      </c>
      <c r="AX511" s="14" t="s">
        <v>73</v>
      </c>
      <c r="AY511" s="266" t="s">
        <v>147</v>
      </c>
    </row>
    <row r="512" s="13" customFormat="1">
      <c r="A512" s="13"/>
      <c r="B512" s="246"/>
      <c r="C512" s="247"/>
      <c r="D512" s="239" t="s">
        <v>161</v>
      </c>
      <c r="E512" s="248" t="s">
        <v>1</v>
      </c>
      <c r="F512" s="249" t="s">
        <v>520</v>
      </c>
      <c r="G512" s="247"/>
      <c r="H512" s="248" t="s">
        <v>1</v>
      </c>
      <c r="I512" s="250"/>
      <c r="J512" s="247"/>
      <c r="K512" s="247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161</v>
      </c>
      <c r="AU512" s="255" t="s">
        <v>82</v>
      </c>
      <c r="AV512" s="13" t="s">
        <v>80</v>
      </c>
      <c r="AW512" s="13" t="s">
        <v>30</v>
      </c>
      <c r="AX512" s="13" t="s">
        <v>73</v>
      </c>
      <c r="AY512" s="255" t="s">
        <v>147</v>
      </c>
    </row>
    <row r="513" s="14" customFormat="1">
      <c r="A513" s="14"/>
      <c r="B513" s="256"/>
      <c r="C513" s="257"/>
      <c r="D513" s="239" t="s">
        <v>161</v>
      </c>
      <c r="E513" s="258" t="s">
        <v>1</v>
      </c>
      <c r="F513" s="259" t="s">
        <v>521</v>
      </c>
      <c r="G513" s="257"/>
      <c r="H513" s="260">
        <v>1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161</v>
      </c>
      <c r="AU513" s="266" t="s">
        <v>82</v>
      </c>
      <c r="AV513" s="14" t="s">
        <v>82</v>
      </c>
      <c r="AW513" s="14" t="s">
        <v>30</v>
      </c>
      <c r="AX513" s="14" t="s">
        <v>73</v>
      </c>
      <c r="AY513" s="266" t="s">
        <v>147</v>
      </c>
    </row>
    <row r="514" s="13" customFormat="1">
      <c r="A514" s="13"/>
      <c r="B514" s="246"/>
      <c r="C514" s="247"/>
      <c r="D514" s="239" t="s">
        <v>161</v>
      </c>
      <c r="E514" s="248" t="s">
        <v>1</v>
      </c>
      <c r="F514" s="249" t="s">
        <v>522</v>
      </c>
      <c r="G514" s="247"/>
      <c r="H514" s="248" t="s">
        <v>1</v>
      </c>
      <c r="I514" s="250"/>
      <c r="J514" s="247"/>
      <c r="K514" s="247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161</v>
      </c>
      <c r="AU514" s="255" t="s">
        <v>82</v>
      </c>
      <c r="AV514" s="13" t="s">
        <v>80</v>
      </c>
      <c r="AW514" s="13" t="s">
        <v>30</v>
      </c>
      <c r="AX514" s="13" t="s">
        <v>73</v>
      </c>
      <c r="AY514" s="255" t="s">
        <v>147</v>
      </c>
    </row>
    <row r="515" s="14" customFormat="1">
      <c r="A515" s="14"/>
      <c r="B515" s="256"/>
      <c r="C515" s="257"/>
      <c r="D515" s="239" t="s">
        <v>161</v>
      </c>
      <c r="E515" s="258" t="s">
        <v>1</v>
      </c>
      <c r="F515" s="259" t="s">
        <v>523</v>
      </c>
      <c r="G515" s="257"/>
      <c r="H515" s="260">
        <v>2.7999999999999998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161</v>
      </c>
      <c r="AU515" s="266" t="s">
        <v>82</v>
      </c>
      <c r="AV515" s="14" t="s">
        <v>82</v>
      </c>
      <c r="AW515" s="14" t="s">
        <v>30</v>
      </c>
      <c r="AX515" s="14" t="s">
        <v>73</v>
      </c>
      <c r="AY515" s="266" t="s">
        <v>147</v>
      </c>
    </row>
    <row r="516" s="13" customFormat="1">
      <c r="A516" s="13"/>
      <c r="B516" s="246"/>
      <c r="C516" s="247"/>
      <c r="D516" s="239" t="s">
        <v>161</v>
      </c>
      <c r="E516" s="248" t="s">
        <v>1</v>
      </c>
      <c r="F516" s="249" t="s">
        <v>520</v>
      </c>
      <c r="G516" s="247"/>
      <c r="H516" s="248" t="s">
        <v>1</v>
      </c>
      <c r="I516" s="250"/>
      <c r="J516" s="247"/>
      <c r="K516" s="247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161</v>
      </c>
      <c r="AU516" s="255" t="s">
        <v>82</v>
      </c>
      <c r="AV516" s="13" t="s">
        <v>80</v>
      </c>
      <c r="AW516" s="13" t="s">
        <v>30</v>
      </c>
      <c r="AX516" s="13" t="s">
        <v>73</v>
      </c>
      <c r="AY516" s="255" t="s">
        <v>147</v>
      </c>
    </row>
    <row r="517" s="14" customFormat="1">
      <c r="A517" s="14"/>
      <c r="B517" s="256"/>
      <c r="C517" s="257"/>
      <c r="D517" s="239" t="s">
        <v>161</v>
      </c>
      <c r="E517" s="258" t="s">
        <v>1</v>
      </c>
      <c r="F517" s="259" t="s">
        <v>524</v>
      </c>
      <c r="G517" s="257"/>
      <c r="H517" s="260">
        <v>4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161</v>
      </c>
      <c r="AU517" s="266" t="s">
        <v>82</v>
      </c>
      <c r="AV517" s="14" t="s">
        <v>82</v>
      </c>
      <c r="AW517" s="14" t="s">
        <v>30</v>
      </c>
      <c r="AX517" s="14" t="s">
        <v>73</v>
      </c>
      <c r="AY517" s="266" t="s">
        <v>147</v>
      </c>
    </row>
    <row r="518" s="14" customFormat="1">
      <c r="A518" s="14"/>
      <c r="B518" s="256"/>
      <c r="C518" s="257"/>
      <c r="D518" s="239" t="s">
        <v>161</v>
      </c>
      <c r="E518" s="258" t="s">
        <v>1</v>
      </c>
      <c r="F518" s="259" t="s">
        <v>525</v>
      </c>
      <c r="G518" s="257"/>
      <c r="H518" s="260">
        <v>4.2000000000000002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161</v>
      </c>
      <c r="AU518" s="266" t="s">
        <v>82</v>
      </c>
      <c r="AV518" s="14" t="s">
        <v>82</v>
      </c>
      <c r="AW518" s="14" t="s">
        <v>30</v>
      </c>
      <c r="AX518" s="14" t="s">
        <v>73</v>
      </c>
      <c r="AY518" s="266" t="s">
        <v>147</v>
      </c>
    </row>
    <row r="519" s="13" customFormat="1">
      <c r="A519" s="13"/>
      <c r="B519" s="246"/>
      <c r="C519" s="247"/>
      <c r="D519" s="239" t="s">
        <v>161</v>
      </c>
      <c r="E519" s="248" t="s">
        <v>1</v>
      </c>
      <c r="F519" s="249" t="s">
        <v>540</v>
      </c>
      <c r="G519" s="247"/>
      <c r="H519" s="248" t="s">
        <v>1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161</v>
      </c>
      <c r="AU519" s="255" t="s">
        <v>82</v>
      </c>
      <c r="AV519" s="13" t="s">
        <v>80</v>
      </c>
      <c r="AW519" s="13" t="s">
        <v>30</v>
      </c>
      <c r="AX519" s="13" t="s">
        <v>73</v>
      </c>
      <c r="AY519" s="255" t="s">
        <v>147</v>
      </c>
    </row>
    <row r="520" s="14" customFormat="1">
      <c r="A520" s="14"/>
      <c r="B520" s="256"/>
      <c r="C520" s="257"/>
      <c r="D520" s="239" t="s">
        <v>161</v>
      </c>
      <c r="E520" s="258" t="s">
        <v>1</v>
      </c>
      <c r="F520" s="259" t="s">
        <v>589</v>
      </c>
      <c r="G520" s="257"/>
      <c r="H520" s="260">
        <v>34.350000000000001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161</v>
      </c>
      <c r="AU520" s="266" t="s">
        <v>82</v>
      </c>
      <c r="AV520" s="14" t="s">
        <v>82</v>
      </c>
      <c r="AW520" s="14" t="s">
        <v>30</v>
      </c>
      <c r="AX520" s="14" t="s">
        <v>73</v>
      </c>
      <c r="AY520" s="266" t="s">
        <v>147</v>
      </c>
    </row>
    <row r="521" s="15" customFormat="1">
      <c r="A521" s="15"/>
      <c r="B521" s="267"/>
      <c r="C521" s="268"/>
      <c r="D521" s="239" t="s">
        <v>161</v>
      </c>
      <c r="E521" s="269" t="s">
        <v>1</v>
      </c>
      <c r="F521" s="270" t="s">
        <v>164</v>
      </c>
      <c r="G521" s="268"/>
      <c r="H521" s="271">
        <v>68.700000000000003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7" t="s">
        <v>161</v>
      </c>
      <c r="AU521" s="277" t="s">
        <v>82</v>
      </c>
      <c r="AV521" s="15" t="s">
        <v>155</v>
      </c>
      <c r="AW521" s="15" t="s">
        <v>30</v>
      </c>
      <c r="AX521" s="15" t="s">
        <v>80</v>
      </c>
      <c r="AY521" s="277" t="s">
        <v>147</v>
      </c>
    </row>
    <row r="522" s="2" customFormat="1" ht="21.75" customHeight="1">
      <c r="A522" s="38"/>
      <c r="B522" s="39"/>
      <c r="C522" s="278" t="s">
        <v>590</v>
      </c>
      <c r="D522" s="278" t="s">
        <v>335</v>
      </c>
      <c r="E522" s="279" t="s">
        <v>591</v>
      </c>
      <c r="F522" s="280" t="s">
        <v>592</v>
      </c>
      <c r="G522" s="281" t="s">
        <v>153</v>
      </c>
      <c r="H522" s="282">
        <v>2.6259999999999999</v>
      </c>
      <c r="I522" s="283"/>
      <c r="J522" s="284">
        <f>ROUND(I522*H522,2)</f>
        <v>0</v>
      </c>
      <c r="K522" s="280" t="s">
        <v>154</v>
      </c>
      <c r="L522" s="285"/>
      <c r="M522" s="286" t="s">
        <v>1</v>
      </c>
      <c r="N522" s="287" t="s">
        <v>38</v>
      </c>
      <c r="O522" s="91"/>
      <c r="P522" s="235">
        <f>O522*H522</f>
        <v>0</v>
      </c>
      <c r="Q522" s="235">
        <v>0.55000000000000004</v>
      </c>
      <c r="R522" s="235">
        <f>Q522*H522</f>
        <v>1.4443000000000001</v>
      </c>
      <c r="S522" s="235">
        <v>0</v>
      </c>
      <c r="T522" s="236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7" t="s">
        <v>387</v>
      </c>
      <c r="AT522" s="237" t="s">
        <v>335</v>
      </c>
      <c r="AU522" s="237" t="s">
        <v>82</v>
      </c>
      <c r="AY522" s="17" t="s">
        <v>147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7" t="s">
        <v>80</v>
      </c>
      <c r="BK522" s="238">
        <f>ROUND(I522*H522,2)</f>
        <v>0</v>
      </c>
      <c r="BL522" s="17" t="s">
        <v>274</v>
      </c>
      <c r="BM522" s="237" t="s">
        <v>593</v>
      </c>
    </row>
    <row r="523" s="2" customFormat="1">
      <c r="A523" s="38"/>
      <c r="B523" s="39"/>
      <c r="C523" s="40"/>
      <c r="D523" s="239" t="s">
        <v>157</v>
      </c>
      <c r="E523" s="40"/>
      <c r="F523" s="240" t="s">
        <v>592</v>
      </c>
      <c r="G523" s="40"/>
      <c r="H523" s="40"/>
      <c r="I523" s="241"/>
      <c r="J523" s="40"/>
      <c r="K523" s="40"/>
      <c r="L523" s="44"/>
      <c r="M523" s="242"/>
      <c r="N523" s="243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157</v>
      </c>
      <c r="AU523" s="17" t="s">
        <v>82</v>
      </c>
    </row>
    <row r="524" s="13" customFormat="1">
      <c r="A524" s="13"/>
      <c r="B524" s="246"/>
      <c r="C524" s="247"/>
      <c r="D524" s="239" t="s">
        <v>161</v>
      </c>
      <c r="E524" s="248" t="s">
        <v>1</v>
      </c>
      <c r="F524" s="249" t="s">
        <v>546</v>
      </c>
      <c r="G524" s="247"/>
      <c r="H524" s="248" t="s">
        <v>1</v>
      </c>
      <c r="I524" s="250"/>
      <c r="J524" s="247"/>
      <c r="K524" s="247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161</v>
      </c>
      <c r="AU524" s="255" t="s">
        <v>82</v>
      </c>
      <c r="AV524" s="13" t="s">
        <v>80</v>
      </c>
      <c r="AW524" s="13" t="s">
        <v>30</v>
      </c>
      <c r="AX524" s="13" t="s">
        <v>73</v>
      </c>
      <c r="AY524" s="255" t="s">
        <v>147</v>
      </c>
    </row>
    <row r="525" s="13" customFormat="1">
      <c r="A525" s="13"/>
      <c r="B525" s="246"/>
      <c r="C525" s="247"/>
      <c r="D525" s="239" t="s">
        <v>161</v>
      </c>
      <c r="E525" s="248" t="s">
        <v>1</v>
      </c>
      <c r="F525" s="249" t="s">
        <v>506</v>
      </c>
      <c r="G525" s="247"/>
      <c r="H525" s="248" t="s">
        <v>1</v>
      </c>
      <c r="I525" s="250"/>
      <c r="J525" s="247"/>
      <c r="K525" s="247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161</v>
      </c>
      <c r="AU525" s="255" t="s">
        <v>82</v>
      </c>
      <c r="AV525" s="13" t="s">
        <v>80</v>
      </c>
      <c r="AW525" s="13" t="s">
        <v>30</v>
      </c>
      <c r="AX525" s="13" t="s">
        <v>73</v>
      </c>
      <c r="AY525" s="255" t="s">
        <v>147</v>
      </c>
    </row>
    <row r="526" s="14" customFormat="1">
      <c r="A526" s="14"/>
      <c r="B526" s="256"/>
      <c r="C526" s="257"/>
      <c r="D526" s="239" t="s">
        <v>161</v>
      </c>
      <c r="E526" s="258" t="s">
        <v>1</v>
      </c>
      <c r="F526" s="259" t="s">
        <v>594</v>
      </c>
      <c r="G526" s="257"/>
      <c r="H526" s="260">
        <v>0.052999999999999998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161</v>
      </c>
      <c r="AU526" s="266" t="s">
        <v>82</v>
      </c>
      <c r="AV526" s="14" t="s">
        <v>82</v>
      </c>
      <c r="AW526" s="14" t="s">
        <v>30</v>
      </c>
      <c r="AX526" s="14" t="s">
        <v>73</v>
      </c>
      <c r="AY526" s="266" t="s">
        <v>147</v>
      </c>
    </row>
    <row r="527" s="14" customFormat="1">
      <c r="A527" s="14"/>
      <c r="B527" s="256"/>
      <c r="C527" s="257"/>
      <c r="D527" s="239" t="s">
        <v>161</v>
      </c>
      <c r="E527" s="258" t="s">
        <v>1</v>
      </c>
      <c r="F527" s="259" t="s">
        <v>595</v>
      </c>
      <c r="G527" s="257"/>
      <c r="H527" s="260">
        <v>0.052999999999999998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161</v>
      </c>
      <c r="AU527" s="266" t="s">
        <v>82</v>
      </c>
      <c r="AV527" s="14" t="s">
        <v>82</v>
      </c>
      <c r="AW527" s="14" t="s">
        <v>30</v>
      </c>
      <c r="AX527" s="14" t="s">
        <v>73</v>
      </c>
      <c r="AY527" s="266" t="s">
        <v>147</v>
      </c>
    </row>
    <row r="528" s="13" customFormat="1">
      <c r="A528" s="13"/>
      <c r="B528" s="246"/>
      <c r="C528" s="247"/>
      <c r="D528" s="239" t="s">
        <v>161</v>
      </c>
      <c r="E528" s="248" t="s">
        <v>1</v>
      </c>
      <c r="F528" s="249" t="s">
        <v>509</v>
      </c>
      <c r="G528" s="247"/>
      <c r="H528" s="248" t="s">
        <v>1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161</v>
      </c>
      <c r="AU528" s="255" t="s">
        <v>82</v>
      </c>
      <c r="AV528" s="13" t="s">
        <v>80</v>
      </c>
      <c r="AW528" s="13" t="s">
        <v>30</v>
      </c>
      <c r="AX528" s="13" t="s">
        <v>73</v>
      </c>
      <c r="AY528" s="255" t="s">
        <v>147</v>
      </c>
    </row>
    <row r="529" s="14" customFormat="1">
      <c r="A529" s="14"/>
      <c r="B529" s="256"/>
      <c r="C529" s="257"/>
      <c r="D529" s="239" t="s">
        <v>161</v>
      </c>
      <c r="E529" s="258" t="s">
        <v>1</v>
      </c>
      <c r="F529" s="259" t="s">
        <v>596</v>
      </c>
      <c r="G529" s="257"/>
      <c r="H529" s="260">
        <v>0.084000000000000005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161</v>
      </c>
      <c r="AU529" s="266" t="s">
        <v>82</v>
      </c>
      <c r="AV529" s="14" t="s">
        <v>82</v>
      </c>
      <c r="AW529" s="14" t="s">
        <v>30</v>
      </c>
      <c r="AX529" s="14" t="s">
        <v>73</v>
      </c>
      <c r="AY529" s="266" t="s">
        <v>147</v>
      </c>
    </row>
    <row r="530" s="13" customFormat="1">
      <c r="A530" s="13"/>
      <c r="B530" s="246"/>
      <c r="C530" s="247"/>
      <c r="D530" s="239" t="s">
        <v>161</v>
      </c>
      <c r="E530" s="248" t="s">
        <v>1</v>
      </c>
      <c r="F530" s="249" t="s">
        <v>506</v>
      </c>
      <c r="G530" s="247"/>
      <c r="H530" s="248" t="s">
        <v>1</v>
      </c>
      <c r="I530" s="250"/>
      <c r="J530" s="247"/>
      <c r="K530" s="247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161</v>
      </c>
      <c r="AU530" s="255" t="s">
        <v>82</v>
      </c>
      <c r="AV530" s="13" t="s">
        <v>80</v>
      </c>
      <c r="AW530" s="13" t="s">
        <v>30</v>
      </c>
      <c r="AX530" s="13" t="s">
        <v>73</v>
      </c>
      <c r="AY530" s="255" t="s">
        <v>147</v>
      </c>
    </row>
    <row r="531" s="14" customFormat="1">
      <c r="A531" s="14"/>
      <c r="B531" s="256"/>
      <c r="C531" s="257"/>
      <c r="D531" s="239" t="s">
        <v>161</v>
      </c>
      <c r="E531" s="258" t="s">
        <v>1</v>
      </c>
      <c r="F531" s="259" t="s">
        <v>597</v>
      </c>
      <c r="G531" s="257"/>
      <c r="H531" s="260">
        <v>0.052999999999999998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161</v>
      </c>
      <c r="AU531" s="266" t="s">
        <v>82</v>
      </c>
      <c r="AV531" s="14" t="s">
        <v>82</v>
      </c>
      <c r="AW531" s="14" t="s">
        <v>30</v>
      </c>
      <c r="AX531" s="14" t="s">
        <v>73</v>
      </c>
      <c r="AY531" s="266" t="s">
        <v>147</v>
      </c>
    </row>
    <row r="532" s="13" customFormat="1">
      <c r="A532" s="13"/>
      <c r="B532" s="246"/>
      <c r="C532" s="247"/>
      <c r="D532" s="239" t="s">
        <v>161</v>
      </c>
      <c r="E532" s="248" t="s">
        <v>1</v>
      </c>
      <c r="F532" s="249" t="s">
        <v>509</v>
      </c>
      <c r="G532" s="247"/>
      <c r="H532" s="248" t="s">
        <v>1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161</v>
      </c>
      <c r="AU532" s="255" t="s">
        <v>82</v>
      </c>
      <c r="AV532" s="13" t="s">
        <v>80</v>
      </c>
      <c r="AW532" s="13" t="s">
        <v>30</v>
      </c>
      <c r="AX532" s="13" t="s">
        <v>73</v>
      </c>
      <c r="AY532" s="255" t="s">
        <v>147</v>
      </c>
    </row>
    <row r="533" s="14" customFormat="1">
      <c r="A533" s="14"/>
      <c r="B533" s="256"/>
      <c r="C533" s="257"/>
      <c r="D533" s="239" t="s">
        <v>161</v>
      </c>
      <c r="E533" s="258" t="s">
        <v>1</v>
      </c>
      <c r="F533" s="259" t="s">
        <v>598</v>
      </c>
      <c r="G533" s="257"/>
      <c r="H533" s="260">
        <v>0.16900000000000001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161</v>
      </c>
      <c r="AU533" s="266" t="s">
        <v>82</v>
      </c>
      <c r="AV533" s="14" t="s">
        <v>82</v>
      </c>
      <c r="AW533" s="14" t="s">
        <v>30</v>
      </c>
      <c r="AX533" s="14" t="s">
        <v>73</v>
      </c>
      <c r="AY533" s="266" t="s">
        <v>147</v>
      </c>
    </row>
    <row r="534" s="13" customFormat="1">
      <c r="A534" s="13"/>
      <c r="B534" s="246"/>
      <c r="C534" s="247"/>
      <c r="D534" s="239" t="s">
        <v>161</v>
      </c>
      <c r="E534" s="248" t="s">
        <v>1</v>
      </c>
      <c r="F534" s="249" t="s">
        <v>506</v>
      </c>
      <c r="G534" s="247"/>
      <c r="H534" s="248" t="s">
        <v>1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161</v>
      </c>
      <c r="AU534" s="255" t="s">
        <v>82</v>
      </c>
      <c r="AV534" s="13" t="s">
        <v>80</v>
      </c>
      <c r="AW534" s="13" t="s">
        <v>30</v>
      </c>
      <c r="AX534" s="13" t="s">
        <v>73</v>
      </c>
      <c r="AY534" s="255" t="s">
        <v>147</v>
      </c>
    </row>
    <row r="535" s="14" customFormat="1">
      <c r="A535" s="14"/>
      <c r="B535" s="256"/>
      <c r="C535" s="257"/>
      <c r="D535" s="239" t="s">
        <v>161</v>
      </c>
      <c r="E535" s="258" t="s">
        <v>1</v>
      </c>
      <c r="F535" s="259" t="s">
        <v>599</v>
      </c>
      <c r="G535" s="257"/>
      <c r="H535" s="260">
        <v>0.052999999999999998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6" t="s">
        <v>161</v>
      </c>
      <c r="AU535" s="266" t="s">
        <v>82</v>
      </c>
      <c r="AV535" s="14" t="s">
        <v>82</v>
      </c>
      <c r="AW535" s="14" t="s">
        <v>30</v>
      </c>
      <c r="AX535" s="14" t="s">
        <v>73</v>
      </c>
      <c r="AY535" s="266" t="s">
        <v>147</v>
      </c>
    </row>
    <row r="536" s="14" customFormat="1">
      <c r="A536" s="14"/>
      <c r="B536" s="256"/>
      <c r="C536" s="257"/>
      <c r="D536" s="239" t="s">
        <v>161</v>
      </c>
      <c r="E536" s="258" t="s">
        <v>1</v>
      </c>
      <c r="F536" s="259" t="s">
        <v>600</v>
      </c>
      <c r="G536" s="257"/>
      <c r="H536" s="260">
        <v>0.052999999999999998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161</v>
      </c>
      <c r="AU536" s="266" t="s">
        <v>82</v>
      </c>
      <c r="AV536" s="14" t="s">
        <v>82</v>
      </c>
      <c r="AW536" s="14" t="s">
        <v>30</v>
      </c>
      <c r="AX536" s="14" t="s">
        <v>73</v>
      </c>
      <c r="AY536" s="266" t="s">
        <v>147</v>
      </c>
    </row>
    <row r="537" s="14" customFormat="1">
      <c r="A537" s="14"/>
      <c r="B537" s="256"/>
      <c r="C537" s="257"/>
      <c r="D537" s="239" t="s">
        <v>161</v>
      </c>
      <c r="E537" s="258" t="s">
        <v>1</v>
      </c>
      <c r="F537" s="259" t="s">
        <v>601</v>
      </c>
      <c r="G537" s="257"/>
      <c r="H537" s="260">
        <v>0.052999999999999998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161</v>
      </c>
      <c r="AU537" s="266" t="s">
        <v>82</v>
      </c>
      <c r="AV537" s="14" t="s">
        <v>82</v>
      </c>
      <c r="AW537" s="14" t="s">
        <v>30</v>
      </c>
      <c r="AX537" s="14" t="s">
        <v>73</v>
      </c>
      <c r="AY537" s="266" t="s">
        <v>147</v>
      </c>
    </row>
    <row r="538" s="14" customFormat="1">
      <c r="A538" s="14"/>
      <c r="B538" s="256"/>
      <c r="C538" s="257"/>
      <c r="D538" s="239" t="s">
        <v>161</v>
      </c>
      <c r="E538" s="258" t="s">
        <v>1</v>
      </c>
      <c r="F538" s="259" t="s">
        <v>602</v>
      </c>
      <c r="G538" s="257"/>
      <c r="H538" s="260">
        <v>0.052999999999999998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161</v>
      </c>
      <c r="AU538" s="266" t="s">
        <v>82</v>
      </c>
      <c r="AV538" s="14" t="s">
        <v>82</v>
      </c>
      <c r="AW538" s="14" t="s">
        <v>30</v>
      </c>
      <c r="AX538" s="14" t="s">
        <v>73</v>
      </c>
      <c r="AY538" s="266" t="s">
        <v>147</v>
      </c>
    </row>
    <row r="539" s="13" customFormat="1">
      <c r="A539" s="13"/>
      <c r="B539" s="246"/>
      <c r="C539" s="247"/>
      <c r="D539" s="239" t="s">
        <v>161</v>
      </c>
      <c r="E539" s="248" t="s">
        <v>1</v>
      </c>
      <c r="F539" s="249" t="s">
        <v>509</v>
      </c>
      <c r="G539" s="247"/>
      <c r="H539" s="248" t="s">
        <v>1</v>
      </c>
      <c r="I539" s="250"/>
      <c r="J539" s="247"/>
      <c r="K539" s="247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161</v>
      </c>
      <c r="AU539" s="255" t="s">
        <v>82</v>
      </c>
      <c r="AV539" s="13" t="s">
        <v>80</v>
      </c>
      <c r="AW539" s="13" t="s">
        <v>30</v>
      </c>
      <c r="AX539" s="13" t="s">
        <v>73</v>
      </c>
      <c r="AY539" s="255" t="s">
        <v>147</v>
      </c>
    </row>
    <row r="540" s="14" customFormat="1">
      <c r="A540" s="14"/>
      <c r="B540" s="256"/>
      <c r="C540" s="257"/>
      <c r="D540" s="239" t="s">
        <v>161</v>
      </c>
      <c r="E540" s="258" t="s">
        <v>1</v>
      </c>
      <c r="F540" s="259" t="s">
        <v>603</v>
      </c>
      <c r="G540" s="257"/>
      <c r="H540" s="260">
        <v>0.084000000000000005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161</v>
      </c>
      <c r="AU540" s="266" t="s">
        <v>82</v>
      </c>
      <c r="AV540" s="14" t="s">
        <v>82</v>
      </c>
      <c r="AW540" s="14" t="s">
        <v>30</v>
      </c>
      <c r="AX540" s="14" t="s">
        <v>73</v>
      </c>
      <c r="AY540" s="266" t="s">
        <v>147</v>
      </c>
    </row>
    <row r="541" s="13" customFormat="1">
      <c r="A541" s="13"/>
      <c r="B541" s="246"/>
      <c r="C541" s="247"/>
      <c r="D541" s="239" t="s">
        <v>161</v>
      </c>
      <c r="E541" s="248" t="s">
        <v>1</v>
      </c>
      <c r="F541" s="249" t="s">
        <v>518</v>
      </c>
      <c r="G541" s="247"/>
      <c r="H541" s="248" t="s">
        <v>1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161</v>
      </c>
      <c r="AU541" s="255" t="s">
        <v>82</v>
      </c>
      <c r="AV541" s="13" t="s">
        <v>80</v>
      </c>
      <c r="AW541" s="13" t="s">
        <v>30</v>
      </c>
      <c r="AX541" s="13" t="s">
        <v>73</v>
      </c>
      <c r="AY541" s="255" t="s">
        <v>147</v>
      </c>
    </row>
    <row r="542" s="14" customFormat="1">
      <c r="A542" s="14"/>
      <c r="B542" s="256"/>
      <c r="C542" s="257"/>
      <c r="D542" s="239" t="s">
        <v>161</v>
      </c>
      <c r="E542" s="258" t="s">
        <v>1</v>
      </c>
      <c r="F542" s="259" t="s">
        <v>604</v>
      </c>
      <c r="G542" s="257"/>
      <c r="H542" s="260">
        <v>0.088999999999999996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161</v>
      </c>
      <c r="AU542" s="266" t="s">
        <v>82</v>
      </c>
      <c r="AV542" s="14" t="s">
        <v>82</v>
      </c>
      <c r="AW542" s="14" t="s">
        <v>30</v>
      </c>
      <c r="AX542" s="14" t="s">
        <v>73</v>
      </c>
      <c r="AY542" s="266" t="s">
        <v>147</v>
      </c>
    </row>
    <row r="543" s="13" customFormat="1">
      <c r="A543" s="13"/>
      <c r="B543" s="246"/>
      <c r="C543" s="247"/>
      <c r="D543" s="239" t="s">
        <v>161</v>
      </c>
      <c r="E543" s="248" t="s">
        <v>1</v>
      </c>
      <c r="F543" s="249" t="s">
        <v>520</v>
      </c>
      <c r="G543" s="247"/>
      <c r="H543" s="248" t="s">
        <v>1</v>
      </c>
      <c r="I543" s="250"/>
      <c r="J543" s="247"/>
      <c r="K543" s="247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161</v>
      </c>
      <c r="AU543" s="255" t="s">
        <v>82</v>
      </c>
      <c r="AV543" s="13" t="s">
        <v>80</v>
      </c>
      <c r="AW543" s="13" t="s">
        <v>30</v>
      </c>
      <c r="AX543" s="13" t="s">
        <v>73</v>
      </c>
      <c r="AY543" s="255" t="s">
        <v>147</v>
      </c>
    </row>
    <row r="544" s="14" customFormat="1">
      <c r="A544" s="14"/>
      <c r="B544" s="256"/>
      <c r="C544" s="257"/>
      <c r="D544" s="239" t="s">
        <v>161</v>
      </c>
      <c r="E544" s="258" t="s">
        <v>1</v>
      </c>
      <c r="F544" s="259" t="s">
        <v>605</v>
      </c>
      <c r="G544" s="257"/>
      <c r="H544" s="260">
        <v>0.043999999999999997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161</v>
      </c>
      <c r="AU544" s="266" t="s">
        <v>82</v>
      </c>
      <c r="AV544" s="14" t="s">
        <v>82</v>
      </c>
      <c r="AW544" s="14" t="s">
        <v>30</v>
      </c>
      <c r="AX544" s="14" t="s">
        <v>73</v>
      </c>
      <c r="AY544" s="266" t="s">
        <v>147</v>
      </c>
    </row>
    <row r="545" s="13" customFormat="1">
      <c r="A545" s="13"/>
      <c r="B545" s="246"/>
      <c r="C545" s="247"/>
      <c r="D545" s="239" t="s">
        <v>161</v>
      </c>
      <c r="E545" s="248" t="s">
        <v>1</v>
      </c>
      <c r="F545" s="249" t="s">
        <v>522</v>
      </c>
      <c r="G545" s="247"/>
      <c r="H545" s="248" t="s">
        <v>1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161</v>
      </c>
      <c r="AU545" s="255" t="s">
        <v>82</v>
      </c>
      <c r="AV545" s="13" t="s">
        <v>80</v>
      </c>
      <c r="AW545" s="13" t="s">
        <v>30</v>
      </c>
      <c r="AX545" s="13" t="s">
        <v>73</v>
      </c>
      <c r="AY545" s="255" t="s">
        <v>147</v>
      </c>
    </row>
    <row r="546" s="14" customFormat="1">
      <c r="A546" s="14"/>
      <c r="B546" s="256"/>
      <c r="C546" s="257"/>
      <c r="D546" s="239" t="s">
        <v>161</v>
      </c>
      <c r="E546" s="258" t="s">
        <v>1</v>
      </c>
      <c r="F546" s="259" t="s">
        <v>606</v>
      </c>
      <c r="G546" s="257"/>
      <c r="H546" s="260">
        <v>0.111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6" t="s">
        <v>161</v>
      </c>
      <c r="AU546" s="266" t="s">
        <v>82</v>
      </c>
      <c r="AV546" s="14" t="s">
        <v>82</v>
      </c>
      <c r="AW546" s="14" t="s">
        <v>30</v>
      </c>
      <c r="AX546" s="14" t="s">
        <v>73</v>
      </c>
      <c r="AY546" s="266" t="s">
        <v>147</v>
      </c>
    </row>
    <row r="547" s="13" customFormat="1">
      <c r="A547" s="13"/>
      <c r="B547" s="246"/>
      <c r="C547" s="247"/>
      <c r="D547" s="239" t="s">
        <v>161</v>
      </c>
      <c r="E547" s="248" t="s">
        <v>1</v>
      </c>
      <c r="F547" s="249" t="s">
        <v>520</v>
      </c>
      <c r="G547" s="247"/>
      <c r="H547" s="248" t="s">
        <v>1</v>
      </c>
      <c r="I547" s="250"/>
      <c r="J547" s="247"/>
      <c r="K547" s="247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161</v>
      </c>
      <c r="AU547" s="255" t="s">
        <v>82</v>
      </c>
      <c r="AV547" s="13" t="s">
        <v>80</v>
      </c>
      <c r="AW547" s="13" t="s">
        <v>30</v>
      </c>
      <c r="AX547" s="13" t="s">
        <v>73</v>
      </c>
      <c r="AY547" s="255" t="s">
        <v>147</v>
      </c>
    </row>
    <row r="548" s="14" customFormat="1">
      <c r="A548" s="14"/>
      <c r="B548" s="256"/>
      <c r="C548" s="257"/>
      <c r="D548" s="239" t="s">
        <v>161</v>
      </c>
      <c r="E548" s="258" t="s">
        <v>1</v>
      </c>
      <c r="F548" s="259" t="s">
        <v>607</v>
      </c>
      <c r="G548" s="257"/>
      <c r="H548" s="260">
        <v>0.17599999999999999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161</v>
      </c>
      <c r="AU548" s="266" t="s">
        <v>82</v>
      </c>
      <c r="AV548" s="14" t="s">
        <v>82</v>
      </c>
      <c r="AW548" s="14" t="s">
        <v>30</v>
      </c>
      <c r="AX548" s="14" t="s">
        <v>73</v>
      </c>
      <c r="AY548" s="266" t="s">
        <v>147</v>
      </c>
    </row>
    <row r="549" s="14" customFormat="1">
      <c r="A549" s="14"/>
      <c r="B549" s="256"/>
      <c r="C549" s="257"/>
      <c r="D549" s="239" t="s">
        <v>161</v>
      </c>
      <c r="E549" s="258" t="s">
        <v>1</v>
      </c>
      <c r="F549" s="259" t="s">
        <v>608</v>
      </c>
      <c r="G549" s="257"/>
      <c r="H549" s="260">
        <v>0.185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6" t="s">
        <v>161</v>
      </c>
      <c r="AU549" s="266" t="s">
        <v>82</v>
      </c>
      <c r="AV549" s="14" t="s">
        <v>82</v>
      </c>
      <c r="AW549" s="14" t="s">
        <v>30</v>
      </c>
      <c r="AX549" s="14" t="s">
        <v>73</v>
      </c>
      <c r="AY549" s="266" t="s">
        <v>147</v>
      </c>
    </row>
    <row r="550" s="13" customFormat="1">
      <c r="A550" s="13"/>
      <c r="B550" s="246"/>
      <c r="C550" s="247"/>
      <c r="D550" s="239" t="s">
        <v>161</v>
      </c>
      <c r="E550" s="248" t="s">
        <v>1</v>
      </c>
      <c r="F550" s="249" t="s">
        <v>540</v>
      </c>
      <c r="G550" s="247"/>
      <c r="H550" s="248" t="s">
        <v>1</v>
      </c>
      <c r="I550" s="250"/>
      <c r="J550" s="247"/>
      <c r="K550" s="247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161</v>
      </c>
      <c r="AU550" s="255" t="s">
        <v>82</v>
      </c>
      <c r="AV550" s="13" t="s">
        <v>80</v>
      </c>
      <c r="AW550" s="13" t="s">
        <v>30</v>
      </c>
      <c r="AX550" s="13" t="s">
        <v>73</v>
      </c>
      <c r="AY550" s="255" t="s">
        <v>147</v>
      </c>
    </row>
    <row r="551" s="14" customFormat="1">
      <c r="A551" s="14"/>
      <c r="B551" s="256"/>
      <c r="C551" s="257"/>
      <c r="D551" s="239" t="s">
        <v>161</v>
      </c>
      <c r="E551" s="258" t="s">
        <v>1</v>
      </c>
      <c r="F551" s="259" t="s">
        <v>609</v>
      </c>
      <c r="G551" s="257"/>
      <c r="H551" s="260">
        <v>1.3129999999999999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161</v>
      </c>
      <c r="AU551" s="266" t="s">
        <v>82</v>
      </c>
      <c r="AV551" s="14" t="s">
        <v>82</v>
      </c>
      <c r="AW551" s="14" t="s">
        <v>30</v>
      </c>
      <c r="AX551" s="14" t="s">
        <v>73</v>
      </c>
      <c r="AY551" s="266" t="s">
        <v>147</v>
      </c>
    </row>
    <row r="552" s="15" customFormat="1">
      <c r="A552" s="15"/>
      <c r="B552" s="267"/>
      <c r="C552" s="268"/>
      <c r="D552" s="239" t="s">
        <v>161</v>
      </c>
      <c r="E552" s="269" t="s">
        <v>1</v>
      </c>
      <c r="F552" s="270" t="s">
        <v>164</v>
      </c>
      <c r="G552" s="268"/>
      <c r="H552" s="271">
        <v>2.6260000000000003</v>
      </c>
      <c r="I552" s="272"/>
      <c r="J552" s="268"/>
      <c r="K552" s="268"/>
      <c r="L552" s="273"/>
      <c r="M552" s="274"/>
      <c r="N552" s="275"/>
      <c r="O552" s="275"/>
      <c r="P552" s="275"/>
      <c r="Q552" s="275"/>
      <c r="R552" s="275"/>
      <c r="S552" s="275"/>
      <c r="T552" s="27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7" t="s">
        <v>161</v>
      </c>
      <c r="AU552" s="277" t="s">
        <v>82</v>
      </c>
      <c r="AV552" s="15" t="s">
        <v>155</v>
      </c>
      <c r="AW552" s="15" t="s">
        <v>30</v>
      </c>
      <c r="AX552" s="15" t="s">
        <v>80</v>
      </c>
      <c r="AY552" s="277" t="s">
        <v>147</v>
      </c>
    </row>
    <row r="553" s="2" customFormat="1" ht="24.15" customHeight="1">
      <c r="A553" s="38"/>
      <c r="B553" s="39"/>
      <c r="C553" s="226" t="s">
        <v>610</v>
      </c>
      <c r="D553" s="226" t="s">
        <v>150</v>
      </c>
      <c r="E553" s="227" t="s">
        <v>611</v>
      </c>
      <c r="F553" s="228" t="s">
        <v>612</v>
      </c>
      <c r="G553" s="229" t="s">
        <v>167</v>
      </c>
      <c r="H553" s="230">
        <v>45.200000000000003</v>
      </c>
      <c r="I553" s="231"/>
      <c r="J553" s="232">
        <f>ROUND(I553*H553,2)</f>
        <v>0</v>
      </c>
      <c r="K553" s="228" t="s">
        <v>154</v>
      </c>
      <c r="L553" s="44"/>
      <c r="M553" s="233" t="s">
        <v>1</v>
      </c>
      <c r="N553" s="234" t="s">
        <v>38</v>
      </c>
      <c r="O553" s="91"/>
      <c r="P553" s="235">
        <f>O553*H553</f>
        <v>0</v>
      </c>
      <c r="Q553" s="235">
        <v>0</v>
      </c>
      <c r="R553" s="235">
        <f>Q553*H553</f>
        <v>0</v>
      </c>
      <c r="S553" s="235">
        <v>0</v>
      </c>
      <c r="T553" s="236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7" t="s">
        <v>274</v>
      </c>
      <c r="AT553" s="237" t="s">
        <v>150</v>
      </c>
      <c r="AU553" s="237" t="s">
        <v>82</v>
      </c>
      <c r="AY553" s="17" t="s">
        <v>147</v>
      </c>
      <c r="BE553" s="238">
        <f>IF(N553="základní",J553,0)</f>
        <v>0</v>
      </c>
      <c r="BF553" s="238">
        <f>IF(N553="snížená",J553,0)</f>
        <v>0</v>
      </c>
      <c r="BG553" s="238">
        <f>IF(N553="zákl. přenesená",J553,0)</f>
        <v>0</v>
      </c>
      <c r="BH553" s="238">
        <f>IF(N553="sníž. přenesená",J553,0)</f>
        <v>0</v>
      </c>
      <c r="BI553" s="238">
        <f>IF(N553="nulová",J553,0)</f>
        <v>0</v>
      </c>
      <c r="BJ553" s="17" t="s">
        <v>80</v>
      </c>
      <c r="BK553" s="238">
        <f>ROUND(I553*H553,2)</f>
        <v>0</v>
      </c>
      <c r="BL553" s="17" t="s">
        <v>274</v>
      </c>
      <c r="BM553" s="237" t="s">
        <v>613</v>
      </c>
    </row>
    <row r="554" s="2" customFormat="1">
      <c r="A554" s="38"/>
      <c r="B554" s="39"/>
      <c r="C554" s="40"/>
      <c r="D554" s="239" t="s">
        <v>157</v>
      </c>
      <c r="E554" s="40"/>
      <c r="F554" s="240" t="s">
        <v>614</v>
      </c>
      <c r="G554" s="40"/>
      <c r="H554" s="40"/>
      <c r="I554" s="241"/>
      <c r="J554" s="40"/>
      <c r="K554" s="40"/>
      <c r="L554" s="44"/>
      <c r="M554" s="242"/>
      <c r="N554" s="243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157</v>
      </c>
      <c r="AU554" s="17" t="s">
        <v>82</v>
      </c>
    </row>
    <row r="555" s="2" customFormat="1">
      <c r="A555" s="38"/>
      <c r="B555" s="39"/>
      <c r="C555" s="40"/>
      <c r="D555" s="244" t="s">
        <v>159</v>
      </c>
      <c r="E555" s="40"/>
      <c r="F555" s="245" t="s">
        <v>615</v>
      </c>
      <c r="G555" s="40"/>
      <c r="H555" s="40"/>
      <c r="I555" s="241"/>
      <c r="J555" s="40"/>
      <c r="K555" s="40"/>
      <c r="L555" s="44"/>
      <c r="M555" s="242"/>
      <c r="N555" s="243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159</v>
      </c>
      <c r="AU555" s="17" t="s">
        <v>82</v>
      </c>
    </row>
    <row r="556" s="13" customFormat="1">
      <c r="A556" s="13"/>
      <c r="B556" s="246"/>
      <c r="C556" s="247"/>
      <c r="D556" s="239" t="s">
        <v>161</v>
      </c>
      <c r="E556" s="248" t="s">
        <v>1</v>
      </c>
      <c r="F556" s="249" t="s">
        <v>469</v>
      </c>
      <c r="G556" s="247"/>
      <c r="H556" s="248" t="s">
        <v>1</v>
      </c>
      <c r="I556" s="250"/>
      <c r="J556" s="247"/>
      <c r="K556" s="247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161</v>
      </c>
      <c r="AU556" s="255" t="s">
        <v>82</v>
      </c>
      <c r="AV556" s="13" t="s">
        <v>80</v>
      </c>
      <c r="AW556" s="13" t="s">
        <v>30</v>
      </c>
      <c r="AX556" s="13" t="s">
        <v>73</v>
      </c>
      <c r="AY556" s="255" t="s">
        <v>147</v>
      </c>
    </row>
    <row r="557" s="14" customFormat="1">
      <c r="A557" s="14"/>
      <c r="B557" s="256"/>
      <c r="C557" s="257"/>
      <c r="D557" s="239" t="s">
        <v>161</v>
      </c>
      <c r="E557" s="258" t="s">
        <v>1</v>
      </c>
      <c r="F557" s="259" t="s">
        <v>470</v>
      </c>
      <c r="G557" s="257"/>
      <c r="H557" s="260">
        <v>2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161</v>
      </c>
      <c r="AU557" s="266" t="s">
        <v>82</v>
      </c>
      <c r="AV557" s="14" t="s">
        <v>82</v>
      </c>
      <c r="AW557" s="14" t="s">
        <v>30</v>
      </c>
      <c r="AX557" s="14" t="s">
        <v>73</v>
      </c>
      <c r="AY557" s="266" t="s">
        <v>147</v>
      </c>
    </row>
    <row r="558" s="14" customFormat="1">
      <c r="A558" s="14"/>
      <c r="B558" s="256"/>
      <c r="C558" s="257"/>
      <c r="D558" s="239" t="s">
        <v>161</v>
      </c>
      <c r="E558" s="258" t="s">
        <v>1</v>
      </c>
      <c r="F558" s="259" t="s">
        <v>471</v>
      </c>
      <c r="G558" s="257"/>
      <c r="H558" s="260">
        <v>2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161</v>
      </c>
      <c r="AU558" s="266" t="s">
        <v>82</v>
      </c>
      <c r="AV558" s="14" t="s">
        <v>82</v>
      </c>
      <c r="AW558" s="14" t="s">
        <v>30</v>
      </c>
      <c r="AX558" s="14" t="s">
        <v>73</v>
      </c>
      <c r="AY558" s="266" t="s">
        <v>147</v>
      </c>
    </row>
    <row r="559" s="14" customFormat="1">
      <c r="A559" s="14"/>
      <c r="B559" s="256"/>
      <c r="C559" s="257"/>
      <c r="D559" s="239" t="s">
        <v>161</v>
      </c>
      <c r="E559" s="258" t="s">
        <v>1</v>
      </c>
      <c r="F559" s="259" t="s">
        <v>472</v>
      </c>
      <c r="G559" s="257"/>
      <c r="H559" s="260">
        <v>2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6" t="s">
        <v>161</v>
      </c>
      <c r="AU559" s="266" t="s">
        <v>82</v>
      </c>
      <c r="AV559" s="14" t="s">
        <v>82</v>
      </c>
      <c r="AW559" s="14" t="s">
        <v>30</v>
      </c>
      <c r="AX559" s="14" t="s">
        <v>73</v>
      </c>
      <c r="AY559" s="266" t="s">
        <v>147</v>
      </c>
    </row>
    <row r="560" s="14" customFormat="1">
      <c r="A560" s="14"/>
      <c r="B560" s="256"/>
      <c r="C560" s="257"/>
      <c r="D560" s="239" t="s">
        <v>161</v>
      </c>
      <c r="E560" s="258" t="s">
        <v>1</v>
      </c>
      <c r="F560" s="259" t="s">
        <v>473</v>
      </c>
      <c r="G560" s="257"/>
      <c r="H560" s="260">
        <v>2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161</v>
      </c>
      <c r="AU560" s="266" t="s">
        <v>82</v>
      </c>
      <c r="AV560" s="14" t="s">
        <v>82</v>
      </c>
      <c r="AW560" s="14" t="s">
        <v>30</v>
      </c>
      <c r="AX560" s="14" t="s">
        <v>73</v>
      </c>
      <c r="AY560" s="266" t="s">
        <v>147</v>
      </c>
    </row>
    <row r="561" s="14" customFormat="1">
      <c r="A561" s="14"/>
      <c r="B561" s="256"/>
      <c r="C561" s="257"/>
      <c r="D561" s="239" t="s">
        <v>161</v>
      </c>
      <c r="E561" s="258" t="s">
        <v>1</v>
      </c>
      <c r="F561" s="259" t="s">
        <v>474</v>
      </c>
      <c r="G561" s="257"/>
      <c r="H561" s="260">
        <v>2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161</v>
      </c>
      <c r="AU561" s="266" t="s">
        <v>82</v>
      </c>
      <c r="AV561" s="14" t="s">
        <v>82</v>
      </c>
      <c r="AW561" s="14" t="s">
        <v>30</v>
      </c>
      <c r="AX561" s="14" t="s">
        <v>73</v>
      </c>
      <c r="AY561" s="266" t="s">
        <v>147</v>
      </c>
    </row>
    <row r="562" s="14" customFormat="1">
      <c r="A562" s="14"/>
      <c r="B562" s="256"/>
      <c r="C562" s="257"/>
      <c r="D562" s="239" t="s">
        <v>161</v>
      </c>
      <c r="E562" s="258" t="s">
        <v>1</v>
      </c>
      <c r="F562" s="259" t="s">
        <v>475</v>
      </c>
      <c r="G562" s="257"/>
      <c r="H562" s="260">
        <v>2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161</v>
      </c>
      <c r="AU562" s="266" t="s">
        <v>82</v>
      </c>
      <c r="AV562" s="14" t="s">
        <v>82</v>
      </c>
      <c r="AW562" s="14" t="s">
        <v>30</v>
      </c>
      <c r="AX562" s="14" t="s">
        <v>73</v>
      </c>
      <c r="AY562" s="266" t="s">
        <v>147</v>
      </c>
    </row>
    <row r="563" s="14" customFormat="1">
      <c r="A563" s="14"/>
      <c r="B563" s="256"/>
      <c r="C563" s="257"/>
      <c r="D563" s="239" t="s">
        <v>161</v>
      </c>
      <c r="E563" s="258" t="s">
        <v>1</v>
      </c>
      <c r="F563" s="259" t="s">
        <v>476</v>
      </c>
      <c r="G563" s="257"/>
      <c r="H563" s="260">
        <v>2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161</v>
      </c>
      <c r="AU563" s="266" t="s">
        <v>82</v>
      </c>
      <c r="AV563" s="14" t="s">
        <v>82</v>
      </c>
      <c r="AW563" s="14" t="s">
        <v>30</v>
      </c>
      <c r="AX563" s="14" t="s">
        <v>73</v>
      </c>
      <c r="AY563" s="266" t="s">
        <v>147</v>
      </c>
    </row>
    <row r="564" s="14" customFormat="1">
      <c r="A564" s="14"/>
      <c r="B564" s="256"/>
      <c r="C564" s="257"/>
      <c r="D564" s="239" t="s">
        <v>161</v>
      </c>
      <c r="E564" s="258" t="s">
        <v>1</v>
      </c>
      <c r="F564" s="259" t="s">
        <v>477</v>
      </c>
      <c r="G564" s="257"/>
      <c r="H564" s="260">
        <v>2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161</v>
      </c>
      <c r="AU564" s="266" t="s">
        <v>82</v>
      </c>
      <c r="AV564" s="14" t="s">
        <v>82</v>
      </c>
      <c r="AW564" s="14" t="s">
        <v>30</v>
      </c>
      <c r="AX564" s="14" t="s">
        <v>73</v>
      </c>
      <c r="AY564" s="266" t="s">
        <v>147</v>
      </c>
    </row>
    <row r="565" s="14" customFormat="1">
      <c r="A565" s="14"/>
      <c r="B565" s="256"/>
      <c r="C565" s="257"/>
      <c r="D565" s="239" t="s">
        <v>161</v>
      </c>
      <c r="E565" s="258" t="s">
        <v>1</v>
      </c>
      <c r="F565" s="259" t="s">
        <v>478</v>
      </c>
      <c r="G565" s="257"/>
      <c r="H565" s="260">
        <v>2</v>
      </c>
      <c r="I565" s="261"/>
      <c r="J565" s="257"/>
      <c r="K565" s="257"/>
      <c r="L565" s="262"/>
      <c r="M565" s="263"/>
      <c r="N565" s="264"/>
      <c r="O565" s="264"/>
      <c r="P565" s="264"/>
      <c r="Q565" s="264"/>
      <c r="R565" s="264"/>
      <c r="S565" s="264"/>
      <c r="T565" s="26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6" t="s">
        <v>161</v>
      </c>
      <c r="AU565" s="266" t="s">
        <v>82</v>
      </c>
      <c r="AV565" s="14" t="s">
        <v>82</v>
      </c>
      <c r="AW565" s="14" t="s">
        <v>30</v>
      </c>
      <c r="AX565" s="14" t="s">
        <v>73</v>
      </c>
      <c r="AY565" s="266" t="s">
        <v>147</v>
      </c>
    </row>
    <row r="566" s="14" customFormat="1">
      <c r="A566" s="14"/>
      <c r="B566" s="256"/>
      <c r="C566" s="257"/>
      <c r="D566" s="239" t="s">
        <v>161</v>
      </c>
      <c r="E566" s="258" t="s">
        <v>1</v>
      </c>
      <c r="F566" s="259" t="s">
        <v>479</v>
      </c>
      <c r="G566" s="257"/>
      <c r="H566" s="260">
        <v>2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6" t="s">
        <v>161</v>
      </c>
      <c r="AU566" s="266" t="s">
        <v>82</v>
      </c>
      <c r="AV566" s="14" t="s">
        <v>82</v>
      </c>
      <c r="AW566" s="14" t="s">
        <v>30</v>
      </c>
      <c r="AX566" s="14" t="s">
        <v>73</v>
      </c>
      <c r="AY566" s="266" t="s">
        <v>147</v>
      </c>
    </row>
    <row r="567" s="14" customFormat="1">
      <c r="A567" s="14"/>
      <c r="B567" s="256"/>
      <c r="C567" s="257"/>
      <c r="D567" s="239" t="s">
        <v>161</v>
      </c>
      <c r="E567" s="258" t="s">
        <v>1</v>
      </c>
      <c r="F567" s="259" t="s">
        <v>480</v>
      </c>
      <c r="G567" s="257"/>
      <c r="H567" s="260">
        <v>2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161</v>
      </c>
      <c r="AU567" s="266" t="s">
        <v>82</v>
      </c>
      <c r="AV567" s="14" t="s">
        <v>82</v>
      </c>
      <c r="AW567" s="14" t="s">
        <v>30</v>
      </c>
      <c r="AX567" s="14" t="s">
        <v>73</v>
      </c>
      <c r="AY567" s="266" t="s">
        <v>147</v>
      </c>
    </row>
    <row r="568" s="14" customFormat="1">
      <c r="A568" s="14"/>
      <c r="B568" s="256"/>
      <c r="C568" s="257"/>
      <c r="D568" s="239" t="s">
        <v>161</v>
      </c>
      <c r="E568" s="258" t="s">
        <v>1</v>
      </c>
      <c r="F568" s="259" t="s">
        <v>481</v>
      </c>
      <c r="G568" s="257"/>
      <c r="H568" s="260">
        <v>2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161</v>
      </c>
      <c r="AU568" s="266" t="s">
        <v>82</v>
      </c>
      <c r="AV568" s="14" t="s">
        <v>82</v>
      </c>
      <c r="AW568" s="14" t="s">
        <v>30</v>
      </c>
      <c r="AX568" s="14" t="s">
        <v>73</v>
      </c>
      <c r="AY568" s="266" t="s">
        <v>147</v>
      </c>
    </row>
    <row r="569" s="14" customFormat="1">
      <c r="A569" s="14"/>
      <c r="B569" s="256"/>
      <c r="C569" s="257"/>
      <c r="D569" s="239" t="s">
        <v>161</v>
      </c>
      <c r="E569" s="258" t="s">
        <v>1</v>
      </c>
      <c r="F569" s="259" t="s">
        <v>482</v>
      </c>
      <c r="G569" s="257"/>
      <c r="H569" s="260">
        <v>2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161</v>
      </c>
      <c r="AU569" s="266" t="s">
        <v>82</v>
      </c>
      <c r="AV569" s="14" t="s">
        <v>82</v>
      </c>
      <c r="AW569" s="14" t="s">
        <v>30</v>
      </c>
      <c r="AX569" s="14" t="s">
        <v>73</v>
      </c>
      <c r="AY569" s="266" t="s">
        <v>147</v>
      </c>
    </row>
    <row r="570" s="14" customFormat="1">
      <c r="A570" s="14"/>
      <c r="B570" s="256"/>
      <c r="C570" s="257"/>
      <c r="D570" s="239" t="s">
        <v>161</v>
      </c>
      <c r="E570" s="258" t="s">
        <v>1</v>
      </c>
      <c r="F570" s="259" t="s">
        <v>483</v>
      </c>
      <c r="G570" s="257"/>
      <c r="H570" s="260">
        <v>2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161</v>
      </c>
      <c r="AU570" s="266" t="s">
        <v>82</v>
      </c>
      <c r="AV570" s="14" t="s">
        <v>82</v>
      </c>
      <c r="AW570" s="14" t="s">
        <v>30</v>
      </c>
      <c r="AX570" s="14" t="s">
        <v>73</v>
      </c>
      <c r="AY570" s="266" t="s">
        <v>147</v>
      </c>
    </row>
    <row r="571" s="14" customFormat="1">
      <c r="A571" s="14"/>
      <c r="B571" s="256"/>
      <c r="C571" s="257"/>
      <c r="D571" s="239" t="s">
        <v>161</v>
      </c>
      <c r="E571" s="258" t="s">
        <v>1</v>
      </c>
      <c r="F571" s="259" t="s">
        <v>484</v>
      </c>
      <c r="G571" s="257"/>
      <c r="H571" s="260">
        <v>2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161</v>
      </c>
      <c r="AU571" s="266" t="s">
        <v>82</v>
      </c>
      <c r="AV571" s="14" t="s">
        <v>82</v>
      </c>
      <c r="AW571" s="14" t="s">
        <v>30</v>
      </c>
      <c r="AX571" s="14" t="s">
        <v>73</v>
      </c>
      <c r="AY571" s="266" t="s">
        <v>147</v>
      </c>
    </row>
    <row r="572" s="14" customFormat="1">
      <c r="A572" s="14"/>
      <c r="B572" s="256"/>
      <c r="C572" s="257"/>
      <c r="D572" s="239" t="s">
        <v>161</v>
      </c>
      <c r="E572" s="258" t="s">
        <v>1</v>
      </c>
      <c r="F572" s="259" t="s">
        <v>485</v>
      </c>
      <c r="G572" s="257"/>
      <c r="H572" s="260">
        <v>2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161</v>
      </c>
      <c r="AU572" s="266" t="s">
        <v>82</v>
      </c>
      <c r="AV572" s="14" t="s">
        <v>82</v>
      </c>
      <c r="AW572" s="14" t="s">
        <v>30</v>
      </c>
      <c r="AX572" s="14" t="s">
        <v>73</v>
      </c>
      <c r="AY572" s="266" t="s">
        <v>147</v>
      </c>
    </row>
    <row r="573" s="14" customFormat="1">
      <c r="A573" s="14"/>
      <c r="B573" s="256"/>
      <c r="C573" s="257"/>
      <c r="D573" s="239" t="s">
        <v>161</v>
      </c>
      <c r="E573" s="258" t="s">
        <v>1</v>
      </c>
      <c r="F573" s="259" t="s">
        <v>486</v>
      </c>
      <c r="G573" s="257"/>
      <c r="H573" s="260">
        <v>2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161</v>
      </c>
      <c r="AU573" s="266" t="s">
        <v>82</v>
      </c>
      <c r="AV573" s="14" t="s">
        <v>82</v>
      </c>
      <c r="AW573" s="14" t="s">
        <v>30</v>
      </c>
      <c r="AX573" s="14" t="s">
        <v>73</v>
      </c>
      <c r="AY573" s="266" t="s">
        <v>147</v>
      </c>
    </row>
    <row r="574" s="14" customFormat="1">
      <c r="A574" s="14"/>
      <c r="B574" s="256"/>
      <c r="C574" s="257"/>
      <c r="D574" s="239" t="s">
        <v>161</v>
      </c>
      <c r="E574" s="258" t="s">
        <v>1</v>
      </c>
      <c r="F574" s="259" t="s">
        <v>487</v>
      </c>
      <c r="G574" s="257"/>
      <c r="H574" s="260">
        <v>1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161</v>
      </c>
      <c r="AU574" s="266" t="s">
        <v>82</v>
      </c>
      <c r="AV574" s="14" t="s">
        <v>82</v>
      </c>
      <c r="AW574" s="14" t="s">
        <v>30</v>
      </c>
      <c r="AX574" s="14" t="s">
        <v>73</v>
      </c>
      <c r="AY574" s="266" t="s">
        <v>147</v>
      </c>
    </row>
    <row r="575" s="14" customFormat="1">
      <c r="A575" s="14"/>
      <c r="B575" s="256"/>
      <c r="C575" s="257"/>
      <c r="D575" s="239" t="s">
        <v>161</v>
      </c>
      <c r="E575" s="258" t="s">
        <v>1</v>
      </c>
      <c r="F575" s="259" t="s">
        <v>488</v>
      </c>
      <c r="G575" s="257"/>
      <c r="H575" s="260">
        <v>3.2999999999999998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161</v>
      </c>
      <c r="AU575" s="266" t="s">
        <v>82</v>
      </c>
      <c r="AV575" s="14" t="s">
        <v>82</v>
      </c>
      <c r="AW575" s="14" t="s">
        <v>30</v>
      </c>
      <c r="AX575" s="14" t="s">
        <v>73</v>
      </c>
      <c r="AY575" s="266" t="s">
        <v>147</v>
      </c>
    </row>
    <row r="576" s="14" customFormat="1">
      <c r="A576" s="14"/>
      <c r="B576" s="256"/>
      <c r="C576" s="257"/>
      <c r="D576" s="239" t="s">
        <v>161</v>
      </c>
      <c r="E576" s="258" t="s">
        <v>1</v>
      </c>
      <c r="F576" s="259" t="s">
        <v>489</v>
      </c>
      <c r="G576" s="257"/>
      <c r="H576" s="260">
        <v>1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161</v>
      </c>
      <c r="AU576" s="266" t="s">
        <v>82</v>
      </c>
      <c r="AV576" s="14" t="s">
        <v>82</v>
      </c>
      <c r="AW576" s="14" t="s">
        <v>30</v>
      </c>
      <c r="AX576" s="14" t="s">
        <v>73</v>
      </c>
      <c r="AY576" s="266" t="s">
        <v>147</v>
      </c>
    </row>
    <row r="577" s="14" customFormat="1">
      <c r="A577" s="14"/>
      <c r="B577" s="256"/>
      <c r="C577" s="257"/>
      <c r="D577" s="239" t="s">
        <v>161</v>
      </c>
      <c r="E577" s="258" t="s">
        <v>1</v>
      </c>
      <c r="F577" s="259" t="s">
        <v>490</v>
      </c>
      <c r="G577" s="257"/>
      <c r="H577" s="260">
        <v>5.9000000000000004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161</v>
      </c>
      <c r="AU577" s="266" t="s">
        <v>82</v>
      </c>
      <c r="AV577" s="14" t="s">
        <v>82</v>
      </c>
      <c r="AW577" s="14" t="s">
        <v>30</v>
      </c>
      <c r="AX577" s="14" t="s">
        <v>73</v>
      </c>
      <c r="AY577" s="266" t="s">
        <v>147</v>
      </c>
    </row>
    <row r="578" s="15" customFormat="1">
      <c r="A578" s="15"/>
      <c r="B578" s="267"/>
      <c r="C578" s="268"/>
      <c r="D578" s="239" t="s">
        <v>161</v>
      </c>
      <c r="E578" s="269" t="s">
        <v>1</v>
      </c>
      <c r="F578" s="270" t="s">
        <v>164</v>
      </c>
      <c r="G578" s="268"/>
      <c r="H578" s="271">
        <v>45.199999999999996</v>
      </c>
      <c r="I578" s="272"/>
      <c r="J578" s="268"/>
      <c r="K578" s="268"/>
      <c r="L578" s="273"/>
      <c r="M578" s="274"/>
      <c r="N578" s="275"/>
      <c r="O578" s="275"/>
      <c r="P578" s="275"/>
      <c r="Q578" s="275"/>
      <c r="R578" s="275"/>
      <c r="S578" s="275"/>
      <c r="T578" s="27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7" t="s">
        <v>161</v>
      </c>
      <c r="AU578" s="277" t="s">
        <v>82</v>
      </c>
      <c r="AV578" s="15" t="s">
        <v>155</v>
      </c>
      <c r="AW578" s="15" t="s">
        <v>30</v>
      </c>
      <c r="AX578" s="15" t="s">
        <v>80</v>
      </c>
      <c r="AY578" s="277" t="s">
        <v>147</v>
      </c>
    </row>
    <row r="579" s="2" customFormat="1" ht="24.15" customHeight="1">
      <c r="A579" s="38"/>
      <c r="B579" s="39"/>
      <c r="C579" s="226" t="s">
        <v>616</v>
      </c>
      <c r="D579" s="226" t="s">
        <v>150</v>
      </c>
      <c r="E579" s="227" t="s">
        <v>617</v>
      </c>
      <c r="F579" s="228" t="s">
        <v>618</v>
      </c>
      <c r="G579" s="229" t="s">
        <v>167</v>
      </c>
      <c r="H579" s="230">
        <v>34.795000000000002</v>
      </c>
      <c r="I579" s="231"/>
      <c r="J579" s="232">
        <f>ROUND(I579*H579,2)</f>
        <v>0</v>
      </c>
      <c r="K579" s="228" t="s">
        <v>154</v>
      </c>
      <c r="L579" s="44"/>
      <c r="M579" s="233" t="s">
        <v>1</v>
      </c>
      <c r="N579" s="234" t="s">
        <v>38</v>
      </c>
      <c r="O579" s="91"/>
      <c r="P579" s="235">
        <f>O579*H579</f>
        <v>0</v>
      </c>
      <c r="Q579" s="235">
        <v>0</v>
      </c>
      <c r="R579" s="235">
        <f>Q579*H579</f>
        <v>0</v>
      </c>
      <c r="S579" s="235">
        <v>0</v>
      </c>
      <c r="T579" s="236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7" t="s">
        <v>274</v>
      </c>
      <c r="AT579" s="237" t="s">
        <v>150</v>
      </c>
      <c r="AU579" s="237" t="s">
        <v>82</v>
      </c>
      <c r="AY579" s="17" t="s">
        <v>147</v>
      </c>
      <c r="BE579" s="238">
        <f>IF(N579="základní",J579,0)</f>
        <v>0</v>
      </c>
      <c r="BF579" s="238">
        <f>IF(N579="snížená",J579,0)</f>
        <v>0</v>
      </c>
      <c r="BG579" s="238">
        <f>IF(N579="zákl. přenesená",J579,0)</f>
        <v>0</v>
      </c>
      <c r="BH579" s="238">
        <f>IF(N579="sníž. přenesená",J579,0)</f>
        <v>0</v>
      </c>
      <c r="BI579" s="238">
        <f>IF(N579="nulová",J579,0)</f>
        <v>0</v>
      </c>
      <c r="BJ579" s="17" t="s">
        <v>80</v>
      </c>
      <c r="BK579" s="238">
        <f>ROUND(I579*H579,2)</f>
        <v>0</v>
      </c>
      <c r="BL579" s="17" t="s">
        <v>274</v>
      </c>
      <c r="BM579" s="237" t="s">
        <v>619</v>
      </c>
    </row>
    <row r="580" s="2" customFormat="1">
      <c r="A580" s="38"/>
      <c r="B580" s="39"/>
      <c r="C580" s="40"/>
      <c r="D580" s="239" t="s">
        <v>157</v>
      </c>
      <c r="E580" s="40"/>
      <c r="F580" s="240" t="s">
        <v>620</v>
      </c>
      <c r="G580" s="40"/>
      <c r="H580" s="40"/>
      <c r="I580" s="241"/>
      <c r="J580" s="40"/>
      <c r="K580" s="40"/>
      <c r="L580" s="44"/>
      <c r="M580" s="242"/>
      <c r="N580" s="243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157</v>
      </c>
      <c r="AU580" s="17" t="s">
        <v>82</v>
      </c>
    </row>
    <row r="581" s="2" customFormat="1">
      <c r="A581" s="38"/>
      <c r="B581" s="39"/>
      <c r="C581" s="40"/>
      <c r="D581" s="244" t="s">
        <v>159</v>
      </c>
      <c r="E581" s="40"/>
      <c r="F581" s="245" t="s">
        <v>621</v>
      </c>
      <c r="G581" s="40"/>
      <c r="H581" s="40"/>
      <c r="I581" s="241"/>
      <c r="J581" s="40"/>
      <c r="K581" s="40"/>
      <c r="L581" s="44"/>
      <c r="M581" s="242"/>
      <c r="N581" s="243"/>
      <c r="O581" s="91"/>
      <c r="P581" s="91"/>
      <c r="Q581" s="91"/>
      <c r="R581" s="91"/>
      <c r="S581" s="91"/>
      <c r="T581" s="92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159</v>
      </c>
      <c r="AU581" s="17" t="s">
        <v>82</v>
      </c>
    </row>
    <row r="582" s="13" customFormat="1">
      <c r="A582" s="13"/>
      <c r="B582" s="246"/>
      <c r="C582" s="247"/>
      <c r="D582" s="239" t="s">
        <v>161</v>
      </c>
      <c r="E582" s="248" t="s">
        <v>1</v>
      </c>
      <c r="F582" s="249" t="s">
        <v>497</v>
      </c>
      <c r="G582" s="247"/>
      <c r="H582" s="248" t="s">
        <v>1</v>
      </c>
      <c r="I582" s="250"/>
      <c r="J582" s="247"/>
      <c r="K582" s="247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161</v>
      </c>
      <c r="AU582" s="255" t="s">
        <v>82</v>
      </c>
      <c r="AV582" s="13" t="s">
        <v>80</v>
      </c>
      <c r="AW582" s="13" t="s">
        <v>30</v>
      </c>
      <c r="AX582" s="13" t="s">
        <v>73</v>
      </c>
      <c r="AY582" s="255" t="s">
        <v>147</v>
      </c>
    </row>
    <row r="583" s="14" customFormat="1">
      <c r="A583" s="14"/>
      <c r="B583" s="256"/>
      <c r="C583" s="257"/>
      <c r="D583" s="239" t="s">
        <v>161</v>
      </c>
      <c r="E583" s="258" t="s">
        <v>1</v>
      </c>
      <c r="F583" s="259" t="s">
        <v>498</v>
      </c>
      <c r="G583" s="257"/>
      <c r="H583" s="260">
        <v>17.274999999999999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161</v>
      </c>
      <c r="AU583" s="266" t="s">
        <v>82</v>
      </c>
      <c r="AV583" s="14" t="s">
        <v>82</v>
      </c>
      <c r="AW583" s="14" t="s">
        <v>30</v>
      </c>
      <c r="AX583" s="14" t="s">
        <v>73</v>
      </c>
      <c r="AY583" s="266" t="s">
        <v>147</v>
      </c>
    </row>
    <row r="584" s="14" customFormat="1">
      <c r="A584" s="14"/>
      <c r="B584" s="256"/>
      <c r="C584" s="257"/>
      <c r="D584" s="239" t="s">
        <v>161</v>
      </c>
      <c r="E584" s="258" t="s">
        <v>1</v>
      </c>
      <c r="F584" s="259" t="s">
        <v>499</v>
      </c>
      <c r="G584" s="257"/>
      <c r="H584" s="260">
        <v>17.52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161</v>
      </c>
      <c r="AU584" s="266" t="s">
        <v>82</v>
      </c>
      <c r="AV584" s="14" t="s">
        <v>82</v>
      </c>
      <c r="AW584" s="14" t="s">
        <v>30</v>
      </c>
      <c r="AX584" s="14" t="s">
        <v>73</v>
      </c>
      <c r="AY584" s="266" t="s">
        <v>147</v>
      </c>
    </row>
    <row r="585" s="15" customFormat="1">
      <c r="A585" s="15"/>
      <c r="B585" s="267"/>
      <c r="C585" s="268"/>
      <c r="D585" s="239" t="s">
        <v>161</v>
      </c>
      <c r="E585" s="269" t="s">
        <v>1</v>
      </c>
      <c r="F585" s="270" t="s">
        <v>164</v>
      </c>
      <c r="G585" s="268"/>
      <c r="H585" s="271">
        <v>34.795000000000002</v>
      </c>
      <c r="I585" s="272"/>
      <c r="J585" s="268"/>
      <c r="K585" s="268"/>
      <c r="L585" s="273"/>
      <c r="M585" s="274"/>
      <c r="N585" s="275"/>
      <c r="O585" s="275"/>
      <c r="P585" s="275"/>
      <c r="Q585" s="275"/>
      <c r="R585" s="275"/>
      <c r="S585" s="275"/>
      <c r="T585" s="27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7" t="s">
        <v>161</v>
      </c>
      <c r="AU585" s="277" t="s">
        <v>82</v>
      </c>
      <c r="AV585" s="15" t="s">
        <v>155</v>
      </c>
      <c r="AW585" s="15" t="s">
        <v>30</v>
      </c>
      <c r="AX585" s="15" t="s">
        <v>80</v>
      </c>
      <c r="AY585" s="277" t="s">
        <v>147</v>
      </c>
    </row>
    <row r="586" s="2" customFormat="1" ht="24.15" customHeight="1">
      <c r="A586" s="38"/>
      <c r="B586" s="39"/>
      <c r="C586" s="226" t="s">
        <v>622</v>
      </c>
      <c r="D586" s="226" t="s">
        <v>150</v>
      </c>
      <c r="E586" s="227" t="s">
        <v>623</v>
      </c>
      <c r="F586" s="228" t="s">
        <v>624</v>
      </c>
      <c r="G586" s="229" t="s">
        <v>167</v>
      </c>
      <c r="H586" s="230">
        <v>34.350000000000001</v>
      </c>
      <c r="I586" s="231"/>
      <c r="J586" s="232">
        <f>ROUND(I586*H586,2)</f>
        <v>0</v>
      </c>
      <c r="K586" s="228" t="s">
        <v>154</v>
      </c>
      <c r="L586" s="44"/>
      <c r="M586" s="233" t="s">
        <v>1</v>
      </c>
      <c r="N586" s="234" t="s">
        <v>38</v>
      </c>
      <c r="O586" s="91"/>
      <c r="P586" s="235">
        <f>O586*H586</f>
        <v>0</v>
      </c>
      <c r="Q586" s="235">
        <v>0</v>
      </c>
      <c r="R586" s="235">
        <f>Q586*H586</f>
        <v>0</v>
      </c>
      <c r="S586" s="235">
        <v>0</v>
      </c>
      <c r="T586" s="236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7" t="s">
        <v>274</v>
      </c>
      <c r="AT586" s="237" t="s">
        <v>150</v>
      </c>
      <c r="AU586" s="237" t="s">
        <v>82</v>
      </c>
      <c r="AY586" s="17" t="s">
        <v>147</v>
      </c>
      <c r="BE586" s="238">
        <f>IF(N586="základní",J586,0)</f>
        <v>0</v>
      </c>
      <c r="BF586" s="238">
        <f>IF(N586="snížená",J586,0)</f>
        <v>0</v>
      </c>
      <c r="BG586" s="238">
        <f>IF(N586="zákl. přenesená",J586,0)</f>
        <v>0</v>
      </c>
      <c r="BH586" s="238">
        <f>IF(N586="sníž. přenesená",J586,0)</f>
        <v>0</v>
      </c>
      <c r="BI586" s="238">
        <f>IF(N586="nulová",J586,0)</f>
        <v>0</v>
      </c>
      <c r="BJ586" s="17" t="s">
        <v>80</v>
      </c>
      <c r="BK586" s="238">
        <f>ROUND(I586*H586,2)</f>
        <v>0</v>
      </c>
      <c r="BL586" s="17" t="s">
        <v>274</v>
      </c>
      <c r="BM586" s="237" t="s">
        <v>625</v>
      </c>
    </row>
    <row r="587" s="2" customFormat="1">
      <c r="A587" s="38"/>
      <c r="B587" s="39"/>
      <c r="C587" s="40"/>
      <c r="D587" s="239" t="s">
        <v>157</v>
      </c>
      <c r="E587" s="40"/>
      <c r="F587" s="240" t="s">
        <v>626</v>
      </c>
      <c r="G587" s="40"/>
      <c r="H587" s="40"/>
      <c r="I587" s="241"/>
      <c r="J587" s="40"/>
      <c r="K587" s="40"/>
      <c r="L587" s="44"/>
      <c r="M587" s="242"/>
      <c r="N587" s="243"/>
      <c r="O587" s="91"/>
      <c r="P587" s="91"/>
      <c r="Q587" s="91"/>
      <c r="R587" s="91"/>
      <c r="S587" s="91"/>
      <c r="T587" s="92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157</v>
      </c>
      <c r="AU587" s="17" t="s">
        <v>82</v>
      </c>
    </row>
    <row r="588" s="2" customFormat="1">
      <c r="A588" s="38"/>
      <c r="B588" s="39"/>
      <c r="C588" s="40"/>
      <c r="D588" s="244" t="s">
        <v>159</v>
      </c>
      <c r="E588" s="40"/>
      <c r="F588" s="245" t="s">
        <v>627</v>
      </c>
      <c r="G588" s="40"/>
      <c r="H588" s="40"/>
      <c r="I588" s="241"/>
      <c r="J588" s="40"/>
      <c r="K588" s="40"/>
      <c r="L588" s="44"/>
      <c r="M588" s="242"/>
      <c r="N588" s="243"/>
      <c r="O588" s="91"/>
      <c r="P588" s="91"/>
      <c r="Q588" s="91"/>
      <c r="R588" s="91"/>
      <c r="S588" s="91"/>
      <c r="T588" s="92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159</v>
      </c>
      <c r="AU588" s="17" t="s">
        <v>82</v>
      </c>
    </row>
    <row r="589" s="13" customFormat="1">
      <c r="A589" s="13"/>
      <c r="B589" s="246"/>
      <c r="C589" s="247"/>
      <c r="D589" s="239" t="s">
        <v>161</v>
      </c>
      <c r="E589" s="248" t="s">
        <v>1</v>
      </c>
      <c r="F589" s="249" t="s">
        <v>506</v>
      </c>
      <c r="G589" s="247"/>
      <c r="H589" s="248" t="s">
        <v>1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161</v>
      </c>
      <c r="AU589" s="255" t="s">
        <v>82</v>
      </c>
      <c r="AV589" s="13" t="s">
        <v>80</v>
      </c>
      <c r="AW589" s="13" t="s">
        <v>30</v>
      </c>
      <c r="AX589" s="13" t="s">
        <v>73</v>
      </c>
      <c r="AY589" s="255" t="s">
        <v>147</v>
      </c>
    </row>
    <row r="590" s="14" customFormat="1">
      <c r="A590" s="14"/>
      <c r="B590" s="256"/>
      <c r="C590" s="257"/>
      <c r="D590" s="239" t="s">
        <v>161</v>
      </c>
      <c r="E590" s="258" t="s">
        <v>1</v>
      </c>
      <c r="F590" s="259" t="s">
        <v>507</v>
      </c>
      <c r="G590" s="257"/>
      <c r="H590" s="260">
        <v>1.5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161</v>
      </c>
      <c r="AU590" s="266" t="s">
        <v>82</v>
      </c>
      <c r="AV590" s="14" t="s">
        <v>82</v>
      </c>
      <c r="AW590" s="14" t="s">
        <v>30</v>
      </c>
      <c r="AX590" s="14" t="s">
        <v>73</v>
      </c>
      <c r="AY590" s="266" t="s">
        <v>147</v>
      </c>
    </row>
    <row r="591" s="14" customFormat="1">
      <c r="A591" s="14"/>
      <c r="B591" s="256"/>
      <c r="C591" s="257"/>
      <c r="D591" s="239" t="s">
        <v>161</v>
      </c>
      <c r="E591" s="258" t="s">
        <v>1</v>
      </c>
      <c r="F591" s="259" t="s">
        <v>508</v>
      </c>
      <c r="G591" s="257"/>
      <c r="H591" s="260">
        <v>1.5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161</v>
      </c>
      <c r="AU591" s="266" t="s">
        <v>82</v>
      </c>
      <c r="AV591" s="14" t="s">
        <v>82</v>
      </c>
      <c r="AW591" s="14" t="s">
        <v>30</v>
      </c>
      <c r="AX591" s="14" t="s">
        <v>73</v>
      </c>
      <c r="AY591" s="266" t="s">
        <v>147</v>
      </c>
    </row>
    <row r="592" s="13" customFormat="1">
      <c r="A592" s="13"/>
      <c r="B592" s="246"/>
      <c r="C592" s="247"/>
      <c r="D592" s="239" t="s">
        <v>161</v>
      </c>
      <c r="E592" s="248" t="s">
        <v>1</v>
      </c>
      <c r="F592" s="249" t="s">
        <v>509</v>
      </c>
      <c r="G592" s="247"/>
      <c r="H592" s="248" t="s">
        <v>1</v>
      </c>
      <c r="I592" s="250"/>
      <c r="J592" s="247"/>
      <c r="K592" s="247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161</v>
      </c>
      <c r="AU592" s="255" t="s">
        <v>82</v>
      </c>
      <c r="AV592" s="13" t="s">
        <v>80</v>
      </c>
      <c r="AW592" s="13" t="s">
        <v>30</v>
      </c>
      <c r="AX592" s="13" t="s">
        <v>73</v>
      </c>
      <c r="AY592" s="255" t="s">
        <v>147</v>
      </c>
    </row>
    <row r="593" s="14" customFormat="1">
      <c r="A593" s="14"/>
      <c r="B593" s="256"/>
      <c r="C593" s="257"/>
      <c r="D593" s="239" t="s">
        <v>161</v>
      </c>
      <c r="E593" s="258" t="s">
        <v>1</v>
      </c>
      <c r="F593" s="259" t="s">
        <v>510</v>
      </c>
      <c r="G593" s="257"/>
      <c r="H593" s="260">
        <v>2.3999999999999999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161</v>
      </c>
      <c r="AU593" s="266" t="s">
        <v>82</v>
      </c>
      <c r="AV593" s="14" t="s">
        <v>82</v>
      </c>
      <c r="AW593" s="14" t="s">
        <v>30</v>
      </c>
      <c r="AX593" s="14" t="s">
        <v>73</v>
      </c>
      <c r="AY593" s="266" t="s">
        <v>147</v>
      </c>
    </row>
    <row r="594" s="13" customFormat="1">
      <c r="A594" s="13"/>
      <c r="B594" s="246"/>
      <c r="C594" s="247"/>
      <c r="D594" s="239" t="s">
        <v>161</v>
      </c>
      <c r="E594" s="248" t="s">
        <v>1</v>
      </c>
      <c r="F594" s="249" t="s">
        <v>506</v>
      </c>
      <c r="G594" s="247"/>
      <c r="H594" s="248" t="s">
        <v>1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161</v>
      </c>
      <c r="AU594" s="255" t="s">
        <v>82</v>
      </c>
      <c r="AV594" s="13" t="s">
        <v>80</v>
      </c>
      <c r="AW594" s="13" t="s">
        <v>30</v>
      </c>
      <c r="AX594" s="13" t="s">
        <v>73</v>
      </c>
      <c r="AY594" s="255" t="s">
        <v>147</v>
      </c>
    </row>
    <row r="595" s="14" customFormat="1">
      <c r="A595" s="14"/>
      <c r="B595" s="256"/>
      <c r="C595" s="257"/>
      <c r="D595" s="239" t="s">
        <v>161</v>
      </c>
      <c r="E595" s="258" t="s">
        <v>1</v>
      </c>
      <c r="F595" s="259" t="s">
        <v>511</v>
      </c>
      <c r="G595" s="257"/>
      <c r="H595" s="260">
        <v>1.5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161</v>
      </c>
      <c r="AU595" s="266" t="s">
        <v>82</v>
      </c>
      <c r="AV595" s="14" t="s">
        <v>82</v>
      </c>
      <c r="AW595" s="14" t="s">
        <v>30</v>
      </c>
      <c r="AX595" s="14" t="s">
        <v>73</v>
      </c>
      <c r="AY595" s="266" t="s">
        <v>147</v>
      </c>
    </row>
    <row r="596" s="13" customFormat="1">
      <c r="A596" s="13"/>
      <c r="B596" s="246"/>
      <c r="C596" s="247"/>
      <c r="D596" s="239" t="s">
        <v>161</v>
      </c>
      <c r="E596" s="248" t="s">
        <v>1</v>
      </c>
      <c r="F596" s="249" t="s">
        <v>509</v>
      </c>
      <c r="G596" s="247"/>
      <c r="H596" s="248" t="s">
        <v>1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161</v>
      </c>
      <c r="AU596" s="255" t="s">
        <v>82</v>
      </c>
      <c r="AV596" s="13" t="s">
        <v>80</v>
      </c>
      <c r="AW596" s="13" t="s">
        <v>30</v>
      </c>
      <c r="AX596" s="13" t="s">
        <v>73</v>
      </c>
      <c r="AY596" s="255" t="s">
        <v>147</v>
      </c>
    </row>
    <row r="597" s="14" customFormat="1">
      <c r="A597" s="14"/>
      <c r="B597" s="256"/>
      <c r="C597" s="257"/>
      <c r="D597" s="239" t="s">
        <v>161</v>
      </c>
      <c r="E597" s="258" t="s">
        <v>1</v>
      </c>
      <c r="F597" s="259" t="s">
        <v>512</v>
      </c>
      <c r="G597" s="257"/>
      <c r="H597" s="260">
        <v>4.7999999999999998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161</v>
      </c>
      <c r="AU597" s="266" t="s">
        <v>82</v>
      </c>
      <c r="AV597" s="14" t="s">
        <v>82</v>
      </c>
      <c r="AW597" s="14" t="s">
        <v>30</v>
      </c>
      <c r="AX597" s="14" t="s">
        <v>73</v>
      </c>
      <c r="AY597" s="266" t="s">
        <v>147</v>
      </c>
    </row>
    <row r="598" s="13" customFormat="1">
      <c r="A598" s="13"/>
      <c r="B598" s="246"/>
      <c r="C598" s="247"/>
      <c r="D598" s="239" t="s">
        <v>161</v>
      </c>
      <c r="E598" s="248" t="s">
        <v>1</v>
      </c>
      <c r="F598" s="249" t="s">
        <v>506</v>
      </c>
      <c r="G598" s="247"/>
      <c r="H598" s="248" t="s">
        <v>1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161</v>
      </c>
      <c r="AU598" s="255" t="s">
        <v>82</v>
      </c>
      <c r="AV598" s="13" t="s">
        <v>80</v>
      </c>
      <c r="AW598" s="13" t="s">
        <v>30</v>
      </c>
      <c r="AX598" s="13" t="s">
        <v>73</v>
      </c>
      <c r="AY598" s="255" t="s">
        <v>147</v>
      </c>
    </row>
    <row r="599" s="14" customFormat="1">
      <c r="A599" s="14"/>
      <c r="B599" s="256"/>
      <c r="C599" s="257"/>
      <c r="D599" s="239" t="s">
        <v>161</v>
      </c>
      <c r="E599" s="258" t="s">
        <v>1</v>
      </c>
      <c r="F599" s="259" t="s">
        <v>513</v>
      </c>
      <c r="G599" s="257"/>
      <c r="H599" s="260">
        <v>1.5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161</v>
      </c>
      <c r="AU599" s="266" t="s">
        <v>82</v>
      </c>
      <c r="AV599" s="14" t="s">
        <v>82</v>
      </c>
      <c r="AW599" s="14" t="s">
        <v>30</v>
      </c>
      <c r="AX599" s="14" t="s">
        <v>73</v>
      </c>
      <c r="AY599" s="266" t="s">
        <v>147</v>
      </c>
    </row>
    <row r="600" s="14" customFormat="1">
      <c r="A600" s="14"/>
      <c r="B600" s="256"/>
      <c r="C600" s="257"/>
      <c r="D600" s="239" t="s">
        <v>161</v>
      </c>
      <c r="E600" s="258" t="s">
        <v>1</v>
      </c>
      <c r="F600" s="259" t="s">
        <v>514</v>
      </c>
      <c r="G600" s="257"/>
      <c r="H600" s="260">
        <v>1.5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161</v>
      </c>
      <c r="AU600" s="266" t="s">
        <v>82</v>
      </c>
      <c r="AV600" s="14" t="s">
        <v>82</v>
      </c>
      <c r="AW600" s="14" t="s">
        <v>30</v>
      </c>
      <c r="AX600" s="14" t="s">
        <v>73</v>
      </c>
      <c r="AY600" s="266" t="s">
        <v>147</v>
      </c>
    </row>
    <row r="601" s="14" customFormat="1">
      <c r="A601" s="14"/>
      <c r="B601" s="256"/>
      <c r="C601" s="257"/>
      <c r="D601" s="239" t="s">
        <v>161</v>
      </c>
      <c r="E601" s="258" t="s">
        <v>1</v>
      </c>
      <c r="F601" s="259" t="s">
        <v>515</v>
      </c>
      <c r="G601" s="257"/>
      <c r="H601" s="260">
        <v>1.5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161</v>
      </c>
      <c r="AU601" s="266" t="s">
        <v>82</v>
      </c>
      <c r="AV601" s="14" t="s">
        <v>82</v>
      </c>
      <c r="AW601" s="14" t="s">
        <v>30</v>
      </c>
      <c r="AX601" s="14" t="s">
        <v>73</v>
      </c>
      <c r="AY601" s="266" t="s">
        <v>147</v>
      </c>
    </row>
    <row r="602" s="14" customFormat="1">
      <c r="A602" s="14"/>
      <c r="B602" s="256"/>
      <c r="C602" s="257"/>
      <c r="D602" s="239" t="s">
        <v>161</v>
      </c>
      <c r="E602" s="258" t="s">
        <v>1</v>
      </c>
      <c r="F602" s="259" t="s">
        <v>516</v>
      </c>
      <c r="G602" s="257"/>
      <c r="H602" s="260">
        <v>1.5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161</v>
      </c>
      <c r="AU602" s="266" t="s">
        <v>82</v>
      </c>
      <c r="AV602" s="14" t="s">
        <v>82</v>
      </c>
      <c r="AW602" s="14" t="s">
        <v>30</v>
      </c>
      <c r="AX602" s="14" t="s">
        <v>73</v>
      </c>
      <c r="AY602" s="266" t="s">
        <v>147</v>
      </c>
    </row>
    <row r="603" s="13" customFormat="1">
      <c r="A603" s="13"/>
      <c r="B603" s="246"/>
      <c r="C603" s="247"/>
      <c r="D603" s="239" t="s">
        <v>161</v>
      </c>
      <c r="E603" s="248" t="s">
        <v>1</v>
      </c>
      <c r="F603" s="249" t="s">
        <v>509</v>
      </c>
      <c r="G603" s="247"/>
      <c r="H603" s="248" t="s">
        <v>1</v>
      </c>
      <c r="I603" s="250"/>
      <c r="J603" s="247"/>
      <c r="K603" s="247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161</v>
      </c>
      <c r="AU603" s="255" t="s">
        <v>82</v>
      </c>
      <c r="AV603" s="13" t="s">
        <v>80</v>
      </c>
      <c r="AW603" s="13" t="s">
        <v>30</v>
      </c>
      <c r="AX603" s="13" t="s">
        <v>73</v>
      </c>
      <c r="AY603" s="255" t="s">
        <v>147</v>
      </c>
    </row>
    <row r="604" s="14" customFormat="1">
      <c r="A604" s="14"/>
      <c r="B604" s="256"/>
      <c r="C604" s="257"/>
      <c r="D604" s="239" t="s">
        <v>161</v>
      </c>
      <c r="E604" s="258" t="s">
        <v>1</v>
      </c>
      <c r="F604" s="259" t="s">
        <v>517</v>
      </c>
      <c r="G604" s="257"/>
      <c r="H604" s="260">
        <v>2.3999999999999999</v>
      </c>
      <c r="I604" s="261"/>
      <c r="J604" s="257"/>
      <c r="K604" s="257"/>
      <c r="L604" s="262"/>
      <c r="M604" s="263"/>
      <c r="N604" s="264"/>
      <c r="O604" s="264"/>
      <c r="P604" s="264"/>
      <c r="Q604" s="264"/>
      <c r="R604" s="264"/>
      <c r="S604" s="264"/>
      <c r="T604" s="26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6" t="s">
        <v>161</v>
      </c>
      <c r="AU604" s="266" t="s">
        <v>82</v>
      </c>
      <c r="AV604" s="14" t="s">
        <v>82</v>
      </c>
      <c r="AW604" s="14" t="s">
        <v>30</v>
      </c>
      <c r="AX604" s="14" t="s">
        <v>73</v>
      </c>
      <c r="AY604" s="266" t="s">
        <v>147</v>
      </c>
    </row>
    <row r="605" s="13" customFormat="1">
      <c r="A605" s="13"/>
      <c r="B605" s="246"/>
      <c r="C605" s="247"/>
      <c r="D605" s="239" t="s">
        <v>161</v>
      </c>
      <c r="E605" s="248" t="s">
        <v>1</v>
      </c>
      <c r="F605" s="249" t="s">
        <v>518</v>
      </c>
      <c r="G605" s="247"/>
      <c r="H605" s="248" t="s">
        <v>1</v>
      </c>
      <c r="I605" s="250"/>
      <c r="J605" s="247"/>
      <c r="K605" s="247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161</v>
      </c>
      <c r="AU605" s="255" t="s">
        <v>82</v>
      </c>
      <c r="AV605" s="13" t="s">
        <v>80</v>
      </c>
      <c r="AW605" s="13" t="s">
        <v>30</v>
      </c>
      <c r="AX605" s="13" t="s">
        <v>73</v>
      </c>
      <c r="AY605" s="255" t="s">
        <v>147</v>
      </c>
    </row>
    <row r="606" s="14" customFormat="1">
      <c r="A606" s="14"/>
      <c r="B606" s="256"/>
      <c r="C606" s="257"/>
      <c r="D606" s="239" t="s">
        <v>161</v>
      </c>
      <c r="E606" s="258" t="s">
        <v>1</v>
      </c>
      <c r="F606" s="259" t="s">
        <v>519</v>
      </c>
      <c r="G606" s="257"/>
      <c r="H606" s="260">
        <v>2.25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161</v>
      </c>
      <c r="AU606" s="266" t="s">
        <v>82</v>
      </c>
      <c r="AV606" s="14" t="s">
        <v>82</v>
      </c>
      <c r="AW606" s="14" t="s">
        <v>30</v>
      </c>
      <c r="AX606" s="14" t="s">
        <v>73</v>
      </c>
      <c r="AY606" s="266" t="s">
        <v>147</v>
      </c>
    </row>
    <row r="607" s="13" customFormat="1">
      <c r="A607" s="13"/>
      <c r="B607" s="246"/>
      <c r="C607" s="247"/>
      <c r="D607" s="239" t="s">
        <v>161</v>
      </c>
      <c r="E607" s="248" t="s">
        <v>1</v>
      </c>
      <c r="F607" s="249" t="s">
        <v>520</v>
      </c>
      <c r="G607" s="247"/>
      <c r="H607" s="248" t="s">
        <v>1</v>
      </c>
      <c r="I607" s="250"/>
      <c r="J607" s="247"/>
      <c r="K607" s="247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161</v>
      </c>
      <c r="AU607" s="255" t="s">
        <v>82</v>
      </c>
      <c r="AV607" s="13" t="s">
        <v>80</v>
      </c>
      <c r="AW607" s="13" t="s">
        <v>30</v>
      </c>
      <c r="AX607" s="13" t="s">
        <v>73</v>
      </c>
      <c r="AY607" s="255" t="s">
        <v>147</v>
      </c>
    </row>
    <row r="608" s="14" customFormat="1">
      <c r="A608" s="14"/>
      <c r="B608" s="256"/>
      <c r="C608" s="257"/>
      <c r="D608" s="239" t="s">
        <v>161</v>
      </c>
      <c r="E608" s="258" t="s">
        <v>1</v>
      </c>
      <c r="F608" s="259" t="s">
        <v>521</v>
      </c>
      <c r="G608" s="257"/>
      <c r="H608" s="260">
        <v>1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161</v>
      </c>
      <c r="AU608" s="266" t="s">
        <v>82</v>
      </c>
      <c r="AV608" s="14" t="s">
        <v>82</v>
      </c>
      <c r="AW608" s="14" t="s">
        <v>30</v>
      </c>
      <c r="AX608" s="14" t="s">
        <v>73</v>
      </c>
      <c r="AY608" s="266" t="s">
        <v>147</v>
      </c>
    </row>
    <row r="609" s="13" customFormat="1">
      <c r="A609" s="13"/>
      <c r="B609" s="246"/>
      <c r="C609" s="247"/>
      <c r="D609" s="239" t="s">
        <v>161</v>
      </c>
      <c r="E609" s="248" t="s">
        <v>1</v>
      </c>
      <c r="F609" s="249" t="s">
        <v>522</v>
      </c>
      <c r="G609" s="247"/>
      <c r="H609" s="248" t="s">
        <v>1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161</v>
      </c>
      <c r="AU609" s="255" t="s">
        <v>82</v>
      </c>
      <c r="AV609" s="13" t="s">
        <v>80</v>
      </c>
      <c r="AW609" s="13" t="s">
        <v>30</v>
      </c>
      <c r="AX609" s="13" t="s">
        <v>73</v>
      </c>
      <c r="AY609" s="255" t="s">
        <v>147</v>
      </c>
    </row>
    <row r="610" s="14" customFormat="1">
      <c r="A610" s="14"/>
      <c r="B610" s="256"/>
      <c r="C610" s="257"/>
      <c r="D610" s="239" t="s">
        <v>161</v>
      </c>
      <c r="E610" s="258" t="s">
        <v>1</v>
      </c>
      <c r="F610" s="259" t="s">
        <v>523</v>
      </c>
      <c r="G610" s="257"/>
      <c r="H610" s="260">
        <v>2.7999999999999998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161</v>
      </c>
      <c r="AU610" s="266" t="s">
        <v>82</v>
      </c>
      <c r="AV610" s="14" t="s">
        <v>82</v>
      </c>
      <c r="AW610" s="14" t="s">
        <v>30</v>
      </c>
      <c r="AX610" s="14" t="s">
        <v>73</v>
      </c>
      <c r="AY610" s="266" t="s">
        <v>147</v>
      </c>
    </row>
    <row r="611" s="13" customFormat="1">
      <c r="A611" s="13"/>
      <c r="B611" s="246"/>
      <c r="C611" s="247"/>
      <c r="D611" s="239" t="s">
        <v>161</v>
      </c>
      <c r="E611" s="248" t="s">
        <v>1</v>
      </c>
      <c r="F611" s="249" t="s">
        <v>520</v>
      </c>
      <c r="G611" s="247"/>
      <c r="H611" s="248" t="s">
        <v>1</v>
      </c>
      <c r="I611" s="250"/>
      <c r="J611" s="247"/>
      <c r="K611" s="247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161</v>
      </c>
      <c r="AU611" s="255" t="s">
        <v>82</v>
      </c>
      <c r="AV611" s="13" t="s">
        <v>80</v>
      </c>
      <c r="AW611" s="13" t="s">
        <v>30</v>
      </c>
      <c r="AX611" s="13" t="s">
        <v>73</v>
      </c>
      <c r="AY611" s="255" t="s">
        <v>147</v>
      </c>
    </row>
    <row r="612" s="14" customFormat="1">
      <c r="A612" s="14"/>
      <c r="B612" s="256"/>
      <c r="C612" s="257"/>
      <c r="D612" s="239" t="s">
        <v>161</v>
      </c>
      <c r="E612" s="258" t="s">
        <v>1</v>
      </c>
      <c r="F612" s="259" t="s">
        <v>524</v>
      </c>
      <c r="G612" s="257"/>
      <c r="H612" s="260">
        <v>4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6" t="s">
        <v>161</v>
      </c>
      <c r="AU612" s="266" t="s">
        <v>82</v>
      </c>
      <c r="AV612" s="14" t="s">
        <v>82</v>
      </c>
      <c r="AW612" s="14" t="s">
        <v>30</v>
      </c>
      <c r="AX612" s="14" t="s">
        <v>73</v>
      </c>
      <c r="AY612" s="266" t="s">
        <v>147</v>
      </c>
    </row>
    <row r="613" s="14" customFormat="1">
      <c r="A613" s="14"/>
      <c r="B613" s="256"/>
      <c r="C613" s="257"/>
      <c r="D613" s="239" t="s">
        <v>161</v>
      </c>
      <c r="E613" s="258" t="s">
        <v>1</v>
      </c>
      <c r="F613" s="259" t="s">
        <v>525</v>
      </c>
      <c r="G613" s="257"/>
      <c r="H613" s="260">
        <v>4.2000000000000002</v>
      </c>
      <c r="I613" s="261"/>
      <c r="J613" s="257"/>
      <c r="K613" s="257"/>
      <c r="L613" s="262"/>
      <c r="M613" s="263"/>
      <c r="N613" s="264"/>
      <c r="O613" s="264"/>
      <c r="P613" s="264"/>
      <c r="Q613" s="264"/>
      <c r="R613" s="264"/>
      <c r="S613" s="264"/>
      <c r="T613" s="26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6" t="s">
        <v>161</v>
      </c>
      <c r="AU613" s="266" t="s">
        <v>82</v>
      </c>
      <c r="AV613" s="14" t="s">
        <v>82</v>
      </c>
      <c r="AW613" s="14" t="s">
        <v>30</v>
      </c>
      <c r="AX613" s="14" t="s">
        <v>73</v>
      </c>
      <c r="AY613" s="266" t="s">
        <v>147</v>
      </c>
    </row>
    <row r="614" s="15" customFormat="1">
      <c r="A614" s="15"/>
      <c r="B614" s="267"/>
      <c r="C614" s="268"/>
      <c r="D614" s="239" t="s">
        <v>161</v>
      </c>
      <c r="E614" s="269" t="s">
        <v>1</v>
      </c>
      <c r="F614" s="270" t="s">
        <v>164</v>
      </c>
      <c r="G614" s="268"/>
      <c r="H614" s="271">
        <v>34.350000000000001</v>
      </c>
      <c r="I614" s="272"/>
      <c r="J614" s="268"/>
      <c r="K614" s="268"/>
      <c r="L614" s="273"/>
      <c r="M614" s="274"/>
      <c r="N614" s="275"/>
      <c r="O614" s="275"/>
      <c r="P614" s="275"/>
      <c r="Q614" s="275"/>
      <c r="R614" s="275"/>
      <c r="S614" s="275"/>
      <c r="T614" s="27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7" t="s">
        <v>161</v>
      </c>
      <c r="AU614" s="277" t="s">
        <v>82</v>
      </c>
      <c r="AV614" s="15" t="s">
        <v>155</v>
      </c>
      <c r="AW614" s="15" t="s">
        <v>30</v>
      </c>
      <c r="AX614" s="15" t="s">
        <v>80</v>
      </c>
      <c r="AY614" s="277" t="s">
        <v>147</v>
      </c>
    </row>
    <row r="615" s="2" customFormat="1" ht="24.15" customHeight="1">
      <c r="A615" s="38"/>
      <c r="B615" s="39"/>
      <c r="C615" s="226" t="s">
        <v>628</v>
      </c>
      <c r="D615" s="226" t="s">
        <v>150</v>
      </c>
      <c r="E615" s="227" t="s">
        <v>629</v>
      </c>
      <c r="F615" s="228" t="s">
        <v>630</v>
      </c>
      <c r="G615" s="229" t="s">
        <v>181</v>
      </c>
      <c r="H615" s="230">
        <v>325</v>
      </c>
      <c r="I615" s="231"/>
      <c r="J615" s="232">
        <f>ROUND(I615*H615,2)</f>
        <v>0</v>
      </c>
      <c r="K615" s="228" t="s">
        <v>154</v>
      </c>
      <c r="L615" s="44"/>
      <c r="M615" s="233" t="s">
        <v>1</v>
      </c>
      <c r="N615" s="234" t="s">
        <v>38</v>
      </c>
      <c r="O615" s="91"/>
      <c r="P615" s="235">
        <f>O615*H615</f>
        <v>0</v>
      </c>
      <c r="Q615" s="235">
        <v>0</v>
      </c>
      <c r="R615" s="235">
        <f>Q615*H615</f>
        <v>0</v>
      </c>
      <c r="S615" s="235">
        <v>0</v>
      </c>
      <c r="T615" s="236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37" t="s">
        <v>274</v>
      </c>
      <c r="AT615" s="237" t="s">
        <v>150</v>
      </c>
      <c r="AU615" s="237" t="s">
        <v>82</v>
      </c>
      <c r="AY615" s="17" t="s">
        <v>147</v>
      </c>
      <c r="BE615" s="238">
        <f>IF(N615="základní",J615,0)</f>
        <v>0</v>
      </c>
      <c r="BF615" s="238">
        <f>IF(N615="snížená",J615,0)</f>
        <v>0</v>
      </c>
      <c r="BG615" s="238">
        <f>IF(N615="zákl. přenesená",J615,0)</f>
        <v>0</v>
      </c>
      <c r="BH615" s="238">
        <f>IF(N615="sníž. přenesená",J615,0)</f>
        <v>0</v>
      </c>
      <c r="BI615" s="238">
        <f>IF(N615="nulová",J615,0)</f>
        <v>0</v>
      </c>
      <c r="BJ615" s="17" t="s">
        <v>80</v>
      </c>
      <c r="BK615" s="238">
        <f>ROUND(I615*H615,2)</f>
        <v>0</v>
      </c>
      <c r="BL615" s="17" t="s">
        <v>274</v>
      </c>
      <c r="BM615" s="237" t="s">
        <v>631</v>
      </c>
    </row>
    <row r="616" s="2" customFormat="1">
      <c r="A616" s="38"/>
      <c r="B616" s="39"/>
      <c r="C616" s="40"/>
      <c r="D616" s="239" t="s">
        <v>157</v>
      </c>
      <c r="E616" s="40"/>
      <c r="F616" s="240" t="s">
        <v>632</v>
      </c>
      <c r="G616" s="40"/>
      <c r="H616" s="40"/>
      <c r="I616" s="241"/>
      <c r="J616" s="40"/>
      <c r="K616" s="40"/>
      <c r="L616" s="44"/>
      <c r="M616" s="242"/>
      <c r="N616" s="243"/>
      <c r="O616" s="91"/>
      <c r="P616" s="91"/>
      <c r="Q616" s="91"/>
      <c r="R616" s="91"/>
      <c r="S616" s="91"/>
      <c r="T616" s="92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157</v>
      </c>
      <c r="AU616" s="17" t="s">
        <v>82</v>
      </c>
    </row>
    <row r="617" s="2" customFormat="1">
      <c r="A617" s="38"/>
      <c r="B617" s="39"/>
      <c r="C617" s="40"/>
      <c r="D617" s="244" t="s">
        <v>159</v>
      </c>
      <c r="E617" s="40"/>
      <c r="F617" s="245" t="s">
        <v>633</v>
      </c>
      <c r="G617" s="40"/>
      <c r="H617" s="40"/>
      <c r="I617" s="241"/>
      <c r="J617" s="40"/>
      <c r="K617" s="40"/>
      <c r="L617" s="44"/>
      <c r="M617" s="242"/>
      <c r="N617" s="243"/>
      <c r="O617" s="91"/>
      <c r="P617" s="91"/>
      <c r="Q617" s="91"/>
      <c r="R617" s="91"/>
      <c r="S617" s="91"/>
      <c r="T617" s="92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159</v>
      </c>
      <c r="AU617" s="17" t="s">
        <v>82</v>
      </c>
    </row>
    <row r="618" s="13" customFormat="1">
      <c r="A618" s="13"/>
      <c r="B618" s="246"/>
      <c r="C618" s="247"/>
      <c r="D618" s="239" t="s">
        <v>161</v>
      </c>
      <c r="E618" s="248" t="s">
        <v>1</v>
      </c>
      <c r="F618" s="249" t="s">
        <v>634</v>
      </c>
      <c r="G618" s="247"/>
      <c r="H618" s="248" t="s">
        <v>1</v>
      </c>
      <c r="I618" s="250"/>
      <c r="J618" s="247"/>
      <c r="K618" s="247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161</v>
      </c>
      <c r="AU618" s="255" t="s">
        <v>82</v>
      </c>
      <c r="AV618" s="13" t="s">
        <v>80</v>
      </c>
      <c r="AW618" s="13" t="s">
        <v>30</v>
      </c>
      <c r="AX618" s="13" t="s">
        <v>73</v>
      </c>
      <c r="AY618" s="255" t="s">
        <v>147</v>
      </c>
    </row>
    <row r="619" s="14" customFormat="1">
      <c r="A619" s="14"/>
      <c r="B619" s="256"/>
      <c r="C619" s="257"/>
      <c r="D619" s="239" t="s">
        <v>161</v>
      </c>
      <c r="E619" s="258" t="s">
        <v>1</v>
      </c>
      <c r="F619" s="259" t="s">
        <v>635</v>
      </c>
      <c r="G619" s="257"/>
      <c r="H619" s="260">
        <v>325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161</v>
      </c>
      <c r="AU619" s="266" t="s">
        <v>82</v>
      </c>
      <c r="AV619" s="14" t="s">
        <v>82</v>
      </c>
      <c r="AW619" s="14" t="s">
        <v>30</v>
      </c>
      <c r="AX619" s="14" t="s">
        <v>73</v>
      </c>
      <c r="AY619" s="266" t="s">
        <v>147</v>
      </c>
    </row>
    <row r="620" s="15" customFormat="1">
      <c r="A620" s="15"/>
      <c r="B620" s="267"/>
      <c r="C620" s="268"/>
      <c r="D620" s="239" t="s">
        <v>161</v>
      </c>
      <c r="E620" s="269" t="s">
        <v>1</v>
      </c>
      <c r="F620" s="270" t="s">
        <v>164</v>
      </c>
      <c r="G620" s="268"/>
      <c r="H620" s="271">
        <v>325</v>
      </c>
      <c r="I620" s="272"/>
      <c r="J620" s="268"/>
      <c r="K620" s="268"/>
      <c r="L620" s="273"/>
      <c r="M620" s="274"/>
      <c r="N620" s="275"/>
      <c r="O620" s="275"/>
      <c r="P620" s="275"/>
      <c r="Q620" s="275"/>
      <c r="R620" s="275"/>
      <c r="S620" s="275"/>
      <c r="T620" s="27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7" t="s">
        <v>161</v>
      </c>
      <c r="AU620" s="277" t="s">
        <v>82</v>
      </c>
      <c r="AV620" s="15" t="s">
        <v>155</v>
      </c>
      <c r="AW620" s="15" t="s">
        <v>30</v>
      </c>
      <c r="AX620" s="15" t="s">
        <v>80</v>
      </c>
      <c r="AY620" s="277" t="s">
        <v>147</v>
      </c>
    </row>
    <row r="621" s="2" customFormat="1" ht="16.5" customHeight="1">
      <c r="A621" s="38"/>
      <c r="B621" s="39"/>
      <c r="C621" s="278" t="s">
        <v>636</v>
      </c>
      <c r="D621" s="278" t="s">
        <v>335</v>
      </c>
      <c r="E621" s="279" t="s">
        <v>637</v>
      </c>
      <c r="F621" s="280" t="s">
        <v>638</v>
      </c>
      <c r="G621" s="281" t="s">
        <v>153</v>
      </c>
      <c r="H621" s="282">
        <v>6.0060000000000002</v>
      </c>
      <c r="I621" s="283"/>
      <c r="J621" s="284">
        <f>ROUND(I621*H621,2)</f>
        <v>0</v>
      </c>
      <c r="K621" s="280" t="s">
        <v>154</v>
      </c>
      <c r="L621" s="285"/>
      <c r="M621" s="286" t="s">
        <v>1</v>
      </c>
      <c r="N621" s="287" t="s">
        <v>38</v>
      </c>
      <c r="O621" s="91"/>
      <c r="P621" s="235">
        <f>O621*H621</f>
        <v>0</v>
      </c>
      <c r="Q621" s="235">
        <v>0.55000000000000004</v>
      </c>
      <c r="R621" s="235">
        <f>Q621*H621</f>
        <v>3.3033000000000006</v>
      </c>
      <c r="S621" s="235">
        <v>0</v>
      </c>
      <c r="T621" s="236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7" t="s">
        <v>387</v>
      </c>
      <c r="AT621" s="237" t="s">
        <v>335</v>
      </c>
      <c r="AU621" s="237" t="s">
        <v>82</v>
      </c>
      <c r="AY621" s="17" t="s">
        <v>147</v>
      </c>
      <c r="BE621" s="238">
        <f>IF(N621="základní",J621,0)</f>
        <v>0</v>
      </c>
      <c r="BF621" s="238">
        <f>IF(N621="snížená",J621,0)</f>
        <v>0</v>
      </c>
      <c r="BG621" s="238">
        <f>IF(N621="zákl. přenesená",J621,0)</f>
        <v>0</v>
      </c>
      <c r="BH621" s="238">
        <f>IF(N621="sníž. přenesená",J621,0)</f>
        <v>0</v>
      </c>
      <c r="BI621" s="238">
        <f>IF(N621="nulová",J621,0)</f>
        <v>0</v>
      </c>
      <c r="BJ621" s="17" t="s">
        <v>80</v>
      </c>
      <c r="BK621" s="238">
        <f>ROUND(I621*H621,2)</f>
        <v>0</v>
      </c>
      <c r="BL621" s="17" t="s">
        <v>274</v>
      </c>
      <c r="BM621" s="237" t="s">
        <v>639</v>
      </c>
    </row>
    <row r="622" s="2" customFormat="1">
      <c r="A622" s="38"/>
      <c r="B622" s="39"/>
      <c r="C622" s="40"/>
      <c r="D622" s="239" t="s">
        <v>157</v>
      </c>
      <c r="E622" s="40"/>
      <c r="F622" s="240" t="s">
        <v>638</v>
      </c>
      <c r="G622" s="40"/>
      <c r="H622" s="40"/>
      <c r="I622" s="241"/>
      <c r="J622" s="40"/>
      <c r="K622" s="40"/>
      <c r="L622" s="44"/>
      <c r="M622" s="242"/>
      <c r="N622" s="243"/>
      <c r="O622" s="91"/>
      <c r="P622" s="91"/>
      <c r="Q622" s="91"/>
      <c r="R622" s="91"/>
      <c r="S622" s="91"/>
      <c r="T622" s="92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157</v>
      </c>
      <c r="AU622" s="17" t="s">
        <v>82</v>
      </c>
    </row>
    <row r="623" s="13" customFormat="1">
      <c r="A623" s="13"/>
      <c r="B623" s="246"/>
      <c r="C623" s="247"/>
      <c r="D623" s="239" t="s">
        <v>161</v>
      </c>
      <c r="E623" s="248" t="s">
        <v>1</v>
      </c>
      <c r="F623" s="249" t="s">
        <v>546</v>
      </c>
      <c r="G623" s="247"/>
      <c r="H623" s="248" t="s">
        <v>1</v>
      </c>
      <c r="I623" s="250"/>
      <c r="J623" s="247"/>
      <c r="K623" s="247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161</v>
      </c>
      <c r="AU623" s="255" t="s">
        <v>82</v>
      </c>
      <c r="AV623" s="13" t="s">
        <v>80</v>
      </c>
      <c r="AW623" s="13" t="s">
        <v>30</v>
      </c>
      <c r="AX623" s="13" t="s">
        <v>73</v>
      </c>
      <c r="AY623" s="255" t="s">
        <v>147</v>
      </c>
    </row>
    <row r="624" s="14" customFormat="1">
      <c r="A624" s="14"/>
      <c r="B624" s="256"/>
      <c r="C624" s="257"/>
      <c r="D624" s="239" t="s">
        <v>161</v>
      </c>
      <c r="E624" s="258" t="s">
        <v>1</v>
      </c>
      <c r="F624" s="259" t="s">
        <v>640</v>
      </c>
      <c r="G624" s="257"/>
      <c r="H624" s="260">
        <v>6.0060000000000002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161</v>
      </c>
      <c r="AU624" s="266" t="s">
        <v>82</v>
      </c>
      <c r="AV624" s="14" t="s">
        <v>82</v>
      </c>
      <c r="AW624" s="14" t="s">
        <v>30</v>
      </c>
      <c r="AX624" s="14" t="s">
        <v>73</v>
      </c>
      <c r="AY624" s="266" t="s">
        <v>147</v>
      </c>
    </row>
    <row r="625" s="15" customFormat="1">
      <c r="A625" s="15"/>
      <c r="B625" s="267"/>
      <c r="C625" s="268"/>
      <c r="D625" s="239" t="s">
        <v>161</v>
      </c>
      <c r="E625" s="269" t="s">
        <v>1</v>
      </c>
      <c r="F625" s="270" t="s">
        <v>164</v>
      </c>
      <c r="G625" s="268"/>
      <c r="H625" s="271">
        <v>6.0060000000000002</v>
      </c>
      <c r="I625" s="272"/>
      <c r="J625" s="268"/>
      <c r="K625" s="268"/>
      <c r="L625" s="273"/>
      <c r="M625" s="274"/>
      <c r="N625" s="275"/>
      <c r="O625" s="275"/>
      <c r="P625" s="275"/>
      <c r="Q625" s="275"/>
      <c r="R625" s="275"/>
      <c r="S625" s="275"/>
      <c r="T625" s="276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7" t="s">
        <v>161</v>
      </c>
      <c r="AU625" s="277" t="s">
        <v>82</v>
      </c>
      <c r="AV625" s="15" t="s">
        <v>155</v>
      </c>
      <c r="AW625" s="15" t="s">
        <v>30</v>
      </c>
      <c r="AX625" s="15" t="s">
        <v>80</v>
      </c>
      <c r="AY625" s="277" t="s">
        <v>147</v>
      </c>
    </row>
    <row r="626" s="2" customFormat="1" ht="24.15" customHeight="1">
      <c r="A626" s="38"/>
      <c r="B626" s="39"/>
      <c r="C626" s="226" t="s">
        <v>641</v>
      </c>
      <c r="D626" s="226" t="s">
        <v>150</v>
      </c>
      <c r="E626" s="227" t="s">
        <v>642</v>
      </c>
      <c r="F626" s="228" t="s">
        <v>643</v>
      </c>
      <c r="G626" s="229" t="s">
        <v>181</v>
      </c>
      <c r="H626" s="230">
        <v>325</v>
      </c>
      <c r="I626" s="231"/>
      <c r="J626" s="232">
        <f>ROUND(I626*H626,2)</f>
        <v>0</v>
      </c>
      <c r="K626" s="228" t="s">
        <v>154</v>
      </c>
      <c r="L626" s="44"/>
      <c r="M626" s="233" t="s">
        <v>1</v>
      </c>
      <c r="N626" s="234" t="s">
        <v>38</v>
      </c>
      <c r="O626" s="91"/>
      <c r="P626" s="235">
        <f>O626*H626</f>
        <v>0</v>
      </c>
      <c r="Q626" s="235">
        <v>0</v>
      </c>
      <c r="R626" s="235">
        <f>Q626*H626</f>
        <v>0</v>
      </c>
      <c r="S626" s="235">
        <v>0.0050000000000000001</v>
      </c>
      <c r="T626" s="236">
        <f>S626*H626</f>
        <v>1.625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7" t="s">
        <v>274</v>
      </c>
      <c r="AT626" s="237" t="s">
        <v>150</v>
      </c>
      <c r="AU626" s="237" t="s">
        <v>82</v>
      </c>
      <c r="AY626" s="17" t="s">
        <v>147</v>
      </c>
      <c r="BE626" s="238">
        <f>IF(N626="základní",J626,0)</f>
        <v>0</v>
      </c>
      <c r="BF626" s="238">
        <f>IF(N626="snížená",J626,0)</f>
        <v>0</v>
      </c>
      <c r="BG626" s="238">
        <f>IF(N626="zákl. přenesená",J626,0)</f>
        <v>0</v>
      </c>
      <c r="BH626" s="238">
        <f>IF(N626="sníž. přenesená",J626,0)</f>
        <v>0</v>
      </c>
      <c r="BI626" s="238">
        <f>IF(N626="nulová",J626,0)</f>
        <v>0</v>
      </c>
      <c r="BJ626" s="17" t="s">
        <v>80</v>
      </c>
      <c r="BK626" s="238">
        <f>ROUND(I626*H626,2)</f>
        <v>0</v>
      </c>
      <c r="BL626" s="17" t="s">
        <v>274</v>
      </c>
      <c r="BM626" s="237" t="s">
        <v>644</v>
      </c>
    </row>
    <row r="627" s="2" customFormat="1">
      <c r="A627" s="38"/>
      <c r="B627" s="39"/>
      <c r="C627" s="40"/>
      <c r="D627" s="239" t="s">
        <v>157</v>
      </c>
      <c r="E627" s="40"/>
      <c r="F627" s="240" t="s">
        <v>645</v>
      </c>
      <c r="G627" s="40"/>
      <c r="H627" s="40"/>
      <c r="I627" s="241"/>
      <c r="J627" s="40"/>
      <c r="K627" s="40"/>
      <c r="L627" s="44"/>
      <c r="M627" s="242"/>
      <c r="N627" s="243"/>
      <c r="O627" s="91"/>
      <c r="P627" s="91"/>
      <c r="Q627" s="91"/>
      <c r="R627" s="91"/>
      <c r="S627" s="91"/>
      <c r="T627" s="92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157</v>
      </c>
      <c r="AU627" s="17" t="s">
        <v>82</v>
      </c>
    </row>
    <row r="628" s="2" customFormat="1">
      <c r="A628" s="38"/>
      <c r="B628" s="39"/>
      <c r="C628" s="40"/>
      <c r="D628" s="244" t="s">
        <v>159</v>
      </c>
      <c r="E628" s="40"/>
      <c r="F628" s="245" t="s">
        <v>646</v>
      </c>
      <c r="G628" s="40"/>
      <c r="H628" s="40"/>
      <c r="I628" s="241"/>
      <c r="J628" s="40"/>
      <c r="K628" s="40"/>
      <c r="L628" s="44"/>
      <c r="M628" s="242"/>
      <c r="N628" s="243"/>
      <c r="O628" s="91"/>
      <c r="P628" s="91"/>
      <c r="Q628" s="91"/>
      <c r="R628" s="91"/>
      <c r="S628" s="91"/>
      <c r="T628" s="92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159</v>
      </c>
      <c r="AU628" s="17" t="s">
        <v>82</v>
      </c>
    </row>
    <row r="629" s="13" customFormat="1">
      <c r="A629" s="13"/>
      <c r="B629" s="246"/>
      <c r="C629" s="247"/>
      <c r="D629" s="239" t="s">
        <v>161</v>
      </c>
      <c r="E629" s="248" t="s">
        <v>1</v>
      </c>
      <c r="F629" s="249" t="s">
        <v>634</v>
      </c>
      <c r="G629" s="247"/>
      <c r="H629" s="248" t="s">
        <v>1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161</v>
      </c>
      <c r="AU629" s="255" t="s">
        <v>82</v>
      </c>
      <c r="AV629" s="13" t="s">
        <v>80</v>
      </c>
      <c r="AW629" s="13" t="s">
        <v>30</v>
      </c>
      <c r="AX629" s="13" t="s">
        <v>73</v>
      </c>
      <c r="AY629" s="255" t="s">
        <v>147</v>
      </c>
    </row>
    <row r="630" s="14" customFormat="1">
      <c r="A630" s="14"/>
      <c r="B630" s="256"/>
      <c r="C630" s="257"/>
      <c r="D630" s="239" t="s">
        <v>161</v>
      </c>
      <c r="E630" s="258" t="s">
        <v>1</v>
      </c>
      <c r="F630" s="259" t="s">
        <v>635</v>
      </c>
      <c r="G630" s="257"/>
      <c r="H630" s="260">
        <v>325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161</v>
      </c>
      <c r="AU630" s="266" t="s">
        <v>82</v>
      </c>
      <c r="AV630" s="14" t="s">
        <v>82</v>
      </c>
      <c r="AW630" s="14" t="s">
        <v>30</v>
      </c>
      <c r="AX630" s="14" t="s">
        <v>73</v>
      </c>
      <c r="AY630" s="266" t="s">
        <v>147</v>
      </c>
    </row>
    <row r="631" s="15" customFormat="1">
      <c r="A631" s="15"/>
      <c r="B631" s="267"/>
      <c r="C631" s="268"/>
      <c r="D631" s="239" t="s">
        <v>161</v>
      </c>
      <c r="E631" s="269" t="s">
        <v>1</v>
      </c>
      <c r="F631" s="270" t="s">
        <v>164</v>
      </c>
      <c r="G631" s="268"/>
      <c r="H631" s="271">
        <v>325</v>
      </c>
      <c r="I631" s="272"/>
      <c r="J631" s="268"/>
      <c r="K631" s="268"/>
      <c r="L631" s="273"/>
      <c r="M631" s="274"/>
      <c r="N631" s="275"/>
      <c r="O631" s="275"/>
      <c r="P631" s="275"/>
      <c r="Q631" s="275"/>
      <c r="R631" s="275"/>
      <c r="S631" s="275"/>
      <c r="T631" s="276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7" t="s">
        <v>161</v>
      </c>
      <c r="AU631" s="277" t="s">
        <v>82</v>
      </c>
      <c r="AV631" s="15" t="s">
        <v>155</v>
      </c>
      <c r="AW631" s="15" t="s">
        <v>30</v>
      </c>
      <c r="AX631" s="15" t="s">
        <v>80</v>
      </c>
      <c r="AY631" s="277" t="s">
        <v>147</v>
      </c>
    </row>
    <row r="632" s="2" customFormat="1" ht="24.15" customHeight="1">
      <c r="A632" s="38"/>
      <c r="B632" s="39"/>
      <c r="C632" s="226" t="s">
        <v>647</v>
      </c>
      <c r="D632" s="226" t="s">
        <v>150</v>
      </c>
      <c r="E632" s="227" t="s">
        <v>648</v>
      </c>
      <c r="F632" s="228" t="s">
        <v>649</v>
      </c>
      <c r="G632" s="229" t="s">
        <v>167</v>
      </c>
      <c r="H632" s="230">
        <v>136.80000000000001</v>
      </c>
      <c r="I632" s="231"/>
      <c r="J632" s="232">
        <f>ROUND(I632*H632,2)</f>
        <v>0</v>
      </c>
      <c r="K632" s="228" t="s">
        <v>154</v>
      </c>
      <c r="L632" s="44"/>
      <c r="M632" s="233" t="s">
        <v>1</v>
      </c>
      <c r="N632" s="234" t="s">
        <v>38</v>
      </c>
      <c r="O632" s="91"/>
      <c r="P632" s="235">
        <f>O632*H632</f>
        <v>0</v>
      </c>
      <c r="Q632" s="235">
        <v>0</v>
      </c>
      <c r="R632" s="235">
        <f>Q632*H632</f>
        <v>0</v>
      </c>
      <c r="S632" s="235">
        <v>0</v>
      </c>
      <c r="T632" s="236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7" t="s">
        <v>274</v>
      </c>
      <c r="AT632" s="237" t="s">
        <v>150</v>
      </c>
      <c r="AU632" s="237" t="s">
        <v>82</v>
      </c>
      <c r="AY632" s="17" t="s">
        <v>147</v>
      </c>
      <c r="BE632" s="238">
        <f>IF(N632="základní",J632,0)</f>
        <v>0</v>
      </c>
      <c r="BF632" s="238">
        <f>IF(N632="snížená",J632,0)</f>
        <v>0</v>
      </c>
      <c r="BG632" s="238">
        <f>IF(N632="zákl. přenesená",J632,0)</f>
        <v>0</v>
      </c>
      <c r="BH632" s="238">
        <f>IF(N632="sníž. přenesená",J632,0)</f>
        <v>0</v>
      </c>
      <c r="BI632" s="238">
        <f>IF(N632="nulová",J632,0)</f>
        <v>0</v>
      </c>
      <c r="BJ632" s="17" t="s">
        <v>80</v>
      </c>
      <c r="BK632" s="238">
        <f>ROUND(I632*H632,2)</f>
        <v>0</v>
      </c>
      <c r="BL632" s="17" t="s">
        <v>274</v>
      </c>
      <c r="BM632" s="237" t="s">
        <v>650</v>
      </c>
    </row>
    <row r="633" s="2" customFormat="1">
      <c r="A633" s="38"/>
      <c r="B633" s="39"/>
      <c r="C633" s="40"/>
      <c r="D633" s="239" t="s">
        <v>157</v>
      </c>
      <c r="E633" s="40"/>
      <c r="F633" s="240" t="s">
        <v>651</v>
      </c>
      <c r="G633" s="40"/>
      <c r="H633" s="40"/>
      <c r="I633" s="241"/>
      <c r="J633" s="40"/>
      <c r="K633" s="40"/>
      <c r="L633" s="44"/>
      <c r="M633" s="242"/>
      <c r="N633" s="243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157</v>
      </c>
      <c r="AU633" s="17" t="s">
        <v>82</v>
      </c>
    </row>
    <row r="634" s="2" customFormat="1">
      <c r="A634" s="38"/>
      <c r="B634" s="39"/>
      <c r="C634" s="40"/>
      <c r="D634" s="244" t="s">
        <v>159</v>
      </c>
      <c r="E634" s="40"/>
      <c r="F634" s="245" t="s">
        <v>652</v>
      </c>
      <c r="G634" s="40"/>
      <c r="H634" s="40"/>
      <c r="I634" s="241"/>
      <c r="J634" s="40"/>
      <c r="K634" s="40"/>
      <c r="L634" s="44"/>
      <c r="M634" s="242"/>
      <c r="N634" s="243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159</v>
      </c>
      <c r="AU634" s="17" t="s">
        <v>82</v>
      </c>
    </row>
    <row r="635" s="13" customFormat="1">
      <c r="A635" s="13"/>
      <c r="B635" s="246"/>
      <c r="C635" s="247"/>
      <c r="D635" s="239" t="s">
        <v>161</v>
      </c>
      <c r="E635" s="248" t="s">
        <v>1</v>
      </c>
      <c r="F635" s="249" t="s">
        <v>653</v>
      </c>
      <c r="G635" s="247"/>
      <c r="H635" s="248" t="s">
        <v>1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161</v>
      </c>
      <c r="AU635" s="255" t="s">
        <v>82</v>
      </c>
      <c r="AV635" s="13" t="s">
        <v>80</v>
      </c>
      <c r="AW635" s="13" t="s">
        <v>30</v>
      </c>
      <c r="AX635" s="13" t="s">
        <v>73</v>
      </c>
      <c r="AY635" s="255" t="s">
        <v>147</v>
      </c>
    </row>
    <row r="636" s="14" customFormat="1">
      <c r="A636" s="14"/>
      <c r="B636" s="256"/>
      <c r="C636" s="257"/>
      <c r="D636" s="239" t="s">
        <v>161</v>
      </c>
      <c r="E636" s="258" t="s">
        <v>1</v>
      </c>
      <c r="F636" s="259" t="s">
        <v>654</v>
      </c>
      <c r="G636" s="257"/>
      <c r="H636" s="260">
        <v>24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161</v>
      </c>
      <c r="AU636" s="266" t="s">
        <v>82</v>
      </c>
      <c r="AV636" s="14" t="s">
        <v>82</v>
      </c>
      <c r="AW636" s="14" t="s">
        <v>30</v>
      </c>
      <c r="AX636" s="14" t="s">
        <v>73</v>
      </c>
      <c r="AY636" s="266" t="s">
        <v>147</v>
      </c>
    </row>
    <row r="637" s="14" customFormat="1">
      <c r="A637" s="14"/>
      <c r="B637" s="256"/>
      <c r="C637" s="257"/>
      <c r="D637" s="239" t="s">
        <v>161</v>
      </c>
      <c r="E637" s="258" t="s">
        <v>1</v>
      </c>
      <c r="F637" s="259" t="s">
        <v>655</v>
      </c>
      <c r="G637" s="257"/>
      <c r="H637" s="260">
        <v>20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161</v>
      </c>
      <c r="AU637" s="266" t="s">
        <v>82</v>
      </c>
      <c r="AV637" s="14" t="s">
        <v>82</v>
      </c>
      <c r="AW637" s="14" t="s">
        <v>30</v>
      </c>
      <c r="AX637" s="14" t="s">
        <v>73</v>
      </c>
      <c r="AY637" s="266" t="s">
        <v>147</v>
      </c>
    </row>
    <row r="638" s="14" customFormat="1">
      <c r="A638" s="14"/>
      <c r="B638" s="256"/>
      <c r="C638" s="257"/>
      <c r="D638" s="239" t="s">
        <v>161</v>
      </c>
      <c r="E638" s="258" t="s">
        <v>1</v>
      </c>
      <c r="F638" s="259" t="s">
        <v>656</v>
      </c>
      <c r="G638" s="257"/>
      <c r="H638" s="260">
        <v>22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161</v>
      </c>
      <c r="AU638" s="266" t="s">
        <v>82</v>
      </c>
      <c r="AV638" s="14" t="s">
        <v>82</v>
      </c>
      <c r="AW638" s="14" t="s">
        <v>30</v>
      </c>
      <c r="AX638" s="14" t="s">
        <v>73</v>
      </c>
      <c r="AY638" s="266" t="s">
        <v>147</v>
      </c>
    </row>
    <row r="639" s="14" customFormat="1">
      <c r="A639" s="14"/>
      <c r="B639" s="256"/>
      <c r="C639" s="257"/>
      <c r="D639" s="239" t="s">
        <v>161</v>
      </c>
      <c r="E639" s="258" t="s">
        <v>1</v>
      </c>
      <c r="F639" s="259" t="s">
        <v>657</v>
      </c>
      <c r="G639" s="257"/>
      <c r="H639" s="260">
        <v>2.3999999999999999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161</v>
      </c>
      <c r="AU639" s="266" t="s">
        <v>82</v>
      </c>
      <c r="AV639" s="14" t="s">
        <v>82</v>
      </c>
      <c r="AW639" s="14" t="s">
        <v>30</v>
      </c>
      <c r="AX639" s="14" t="s">
        <v>73</v>
      </c>
      <c r="AY639" s="266" t="s">
        <v>147</v>
      </c>
    </row>
    <row r="640" s="13" customFormat="1">
      <c r="A640" s="13"/>
      <c r="B640" s="246"/>
      <c r="C640" s="247"/>
      <c r="D640" s="239" t="s">
        <v>161</v>
      </c>
      <c r="E640" s="248" t="s">
        <v>1</v>
      </c>
      <c r="F640" s="249" t="s">
        <v>540</v>
      </c>
      <c r="G640" s="247"/>
      <c r="H640" s="248" t="s">
        <v>1</v>
      </c>
      <c r="I640" s="250"/>
      <c r="J640" s="247"/>
      <c r="K640" s="247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161</v>
      </c>
      <c r="AU640" s="255" t="s">
        <v>82</v>
      </c>
      <c r="AV640" s="13" t="s">
        <v>80</v>
      </c>
      <c r="AW640" s="13" t="s">
        <v>30</v>
      </c>
      <c r="AX640" s="13" t="s">
        <v>73</v>
      </c>
      <c r="AY640" s="255" t="s">
        <v>147</v>
      </c>
    </row>
    <row r="641" s="14" customFormat="1">
      <c r="A641" s="14"/>
      <c r="B641" s="256"/>
      <c r="C641" s="257"/>
      <c r="D641" s="239" t="s">
        <v>161</v>
      </c>
      <c r="E641" s="258" t="s">
        <v>1</v>
      </c>
      <c r="F641" s="259" t="s">
        <v>658</v>
      </c>
      <c r="G641" s="257"/>
      <c r="H641" s="260">
        <v>68.400000000000006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161</v>
      </c>
      <c r="AU641" s="266" t="s">
        <v>82</v>
      </c>
      <c r="AV641" s="14" t="s">
        <v>82</v>
      </c>
      <c r="AW641" s="14" t="s">
        <v>30</v>
      </c>
      <c r="AX641" s="14" t="s">
        <v>73</v>
      </c>
      <c r="AY641" s="266" t="s">
        <v>147</v>
      </c>
    </row>
    <row r="642" s="15" customFormat="1">
      <c r="A642" s="15"/>
      <c r="B642" s="267"/>
      <c r="C642" s="268"/>
      <c r="D642" s="239" t="s">
        <v>161</v>
      </c>
      <c r="E642" s="269" t="s">
        <v>1</v>
      </c>
      <c r="F642" s="270" t="s">
        <v>164</v>
      </c>
      <c r="G642" s="268"/>
      <c r="H642" s="271">
        <v>136.80000000000001</v>
      </c>
      <c r="I642" s="272"/>
      <c r="J642" s="268"/>
      <c r="K642" s="268"/>
      <c r="L642" s="273"/>
      <c r="M642" s="274"/>
      <c r="N642" s="275"/>
      <c r="O642" s="275"/>
      <c r="P642" s="275"/>
      <c r="Q642" s="275"/>
      <c r="R642" s="275"/>
      <c r="S642" s="275"/>
      <c r="T642" s="27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7" t="s">
        <v>161</v>
      </c>
      <c r="AU642" s="277" t="s">
        <v>82</v>
      </c>
      <c r="AV642" s="15" t="s">
        <v>155</v>
      </c>
      <c r="AW642" s="15" t="s">
        <v>30</v>
      </c>
      <c r="AX642" s="15" t="s">
        <v>80</v>
      </c>
      <c r="AY642" s="277" t="s">
        <v>147</v>
      </c>
    </row>
    <row r="643" s="2" customFormat="1" ht="21.75" customHeight="1">
      <c r="A643" s="38"/>
      <c r="B643" s="39"/>
      <c r="C643" s="278" t="s">
        <v>659</v>
      </c>
      <c r="D643" s="278" t="s">
        <v>335</v>
      </c>
      <c r="E643" s="279" t="s">
        <v>660</v>
      </c>
      <c r="F643" s="280" t="s">
        <v>661</v>
      </c>
      <c r="G643" s="281" t="s">
        <v>153</v>
      </c>
      <c r="H643" s="282">
        <v>1.204</v>
      </c>
      <c r="I643" s="283"/>
      <c r="J643" s="284">
        <f>ROUND(I643*H643,2)</f>
        <v>0</v>
      </c>
      <c r="K643" s="280" t="s">
        <v>154</v>
      </c>
      <c r="L643" s="285"/>
      <c r="M643" s="286" t="s">
        <v>1</v>
      </c>
      <c r="N643" s="287" t="s">
        <v>38</v>
      </c>
      <c r="O643" s="91"/>
      <c r="P643" s="235">
        <f>O643*H643</f>
        <v>0</v>
      </c>
      <c r="Q643" s="235">
        <v>0.55000000000000004</v>
      </c>
      <c r="R643" s="235">
        <f>Q643*H643</f>
        <v>0.66220000000000001</v>
      </c>
      <c r="S643" s="235">
        <v>0</v>
      </c>
      <c r="T643" s="236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7" t="s">
        <v>387</v>
      </c>
      <c r="AT643" s="237" t="s">
        <v>335</v>
      </c>
      <c r="AU643" s="237" t="s">
        <v>82</v>
      </c>
      <c r="AY643" s="17" t="s">
        <v>147</v>
      </c>
      <c r="BE643" s="238">
        <f>IF(N643="základní",J643,0)</f>
        <v>0</v>
      </c>
      <c r="BF643" s="238">
        <f>IF(N643="snížená",J643,0)</f>
        <v>0</v>
      </c>
      <c r="BG643" s="238">
        <f>IF(N643="zákl. přenesená",J643,0)</f>
        <v>0</v>
      </c>
      <c r="BH643" s="238">
        <f>IF(N643="sníž. přenesená",J643,0)</f>
        <v>0</v>
      </c>
      <c r="BI643" s="238">
        <f>IF(N643="nulová",J643,0)</f>
        <v>0</v>
      </c>
      <c r="BJ643" s="17" t="s">
        <v>80</v>
      </c>
      <c r="BK643" s="238">
        <f>ROUND(I643*H643,2)</f>
        <v>0</v>
      </c>
      <c r="BL643" s="17" t="s">
        <v>274</v>
      </c>
      <c r="BM643" s="237" t="s">
        <v>662</v>
      </c>
    </row>
    <row r="644" s="2" customFormat="1">
      <c r="A644" s="38"/>
      <c r="B644" s="39"/>
      <c r="C644" s="40"/>
      <c r="D644" s="239" t="s">
        <v>157</v>
      </c>
      <c r="E644" s="40"/>
      <c r="F644" s="240" t="s">
        <v>661</v>
      </c>
      <c r="G644" s="40"/>
      <c r="H644" s="40"/>
      <c r="I644" s="241"/>
      <c r="J644" s="40"/>
      <c r="K644" s="40"/>
      <c r="L644" s="44"/>
      <c r="M644" s="242"/>
      <c r="N644" s="243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157</v>
      </c>
      <c r="AU644" s="17" t="s">
        <v>82</v>
      </c>
    </row>
    <row r="645" s="13" customFormat="1">
      <c r="A645" s="13"/>
      <c r="B645" s="246"/>
      <c r="C645" s="247"/>
      <c r="D645" s="239" t="s">
        <v>161</v>
      </c>
      <c r="E645" s="248" t="s">
        <v>1</v>
      </c>
      <c r="F645" s="249" t="s">
        <v>546</v>
      </c>
      <c r="G645" s="247"/>
      <c r="H645" s="248" t="s">
        <v>1</v>
      </c>
      <c r="I645" s="250"/>
      <c r="J645" s="247"/>
      <c r="K645" s="247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161</v>
      </c>
      <c r="AU645" s="255" t="s">
        <v>82</v>
      </c>
      <c r="AV645" s="13" t="s">
        <v>80</v>
      </c>
      <c r="AW645" s="13" t="s">
        <v>30</v>
      </c>
      <c r="AX645" s="13" t="s">
        <v>73</v>
      </c>
      <c r="AY645" s="255" t="s">
        <v>147</v>
      </c>
    </row>
    <row r="646" s="13" customFormat="1">
      <c r="A646" s="13"/>
      <c r="B646" s="246"/>
      <c r="C646" s="247"/>
      <c r="D646" s="239" t="s">
        <v>161</v>
      </c>
      <c r="E646" s="248" t="s">
        <v>1</v>
      </c>
      <c r="F646" s="249" t="s">
        <v>653</v>
      </c>
      <c r="G646" s="247"/>
      <c r="H646" s="248" t="s">
        <v>1</v>
      </c>
      <c r="I646" s="250"/>
      <c r="J646" s="247"/>
      <c r="K646" s="247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161</v>
      </c>
      <c r="AU646" s="255" t="s">
        <v>82</v>
      </c>
      <c r="AV646" s="13" t="s">
        <v>80</v>
      </c>
      <c r="AW646" s="13" t="s">
        <v>30</v>
      </c>
      <c r="AX646" s="13" t="s">
        <v>73</v>
      </c>
      <c r="AY646" s="255" t="s">
        <v>147</v>
      </c>
    </row>
    <row r="647" s="14" customFormat="1">
      <c r="A647" s="14"/>
      <c r="B647" s="256"/>
      <c r="C647" s="257"/>
      <c r="D647" s="239" t="s">
        <v>161</v>
      </c>
      <c r="E647" s="258" t="s">
        <v>1</v>
      </c>
      <c r="F647" s="259" t="s">
        <v>663</v>
      </c>
      <c r="G647" s="257"/>
      <c r="H647" s="260">
        <v>0.21099999999999999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161</v>
      </c>
      <c r="AU647" s="266" t="s">
        <v>82</v>
      </c>
      <c r="AV647" s="14" t="s">
        <v>82</v>
      </c>
      <c r="AW647" s="14" t="s">
        <v>30</v>
      </c>
      <c r="AX647" s="14" t="s">
        <v>73</v>
      </c>
      <c r="AY647" s="266" t="s">
        <v>147</v>
      </c>
    </row>
    <row r="648" s="14" customFormat="1">
      <c r="A648" s="14"/>
      <c r="B648" s="256"/>
      <c r="C648" s="257"/>
      <c r="D648" s="239" t="s">
        <v>161</v>
      </c>
      <c r="E648" s="258" t="s">
        <v>1</v>
      </c>
      <c r="F648" s="259" t="s">
        <v>664</v>
      </c>
      <c r="G648" s="257"/>
      <c r="H648" s="260">
        <v>0.17599999999999999</v>
      </c>
      <c r="I648" s="261"/>
      <c r="J648" s="257"/>
      <c r="K648" s="257"/>
      <c r="L648" s="262"/>
      <c r="M648" s="263"/>
      <c r="N648" s="264"/>
      <c r="O648" s="264"/>
      <c r="P648" s="264"/>
      <c r="Q648" s="264"/>
      <c r="R648" s="264"/>
      <c r="S648" s="264"/>
      <c r="T648" s="26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6" t="s">
        <v>161</v>
      </c>
      <c r="AU648" s="266" t="s">
        <v>82</v>
      </c>
      <c r="AV648" s="14" t="s">
        <v>82</v>
      </c>
      <c r="AW648" s="14" t="s">
        <v>30</v>
      </c>
      <c r="AX648" s="14" t="s">
        <v>73</v>
      </c>
      <c r="AY648" s="266" t="s">
        <v>147</v>
      </c>
    </row>
    <row r="649" s="14" customFormat="1">
      <c r="A649" s="14"/>
      <c r="B649" s="256"/>
      <c r="C649" s="257"/>
      <c r="D649" s="239" t="s">
        <v>161</v>
      </c>
      <c r="E649" s="258" t="s">
        <v>1</v>
      </c>
      <c r="F649" s="259" t="s">
        <v>665</v>
      </c>
      <c r="G649" s="257"/>
      <c r="H649" s="260">
        <v>0.19400000000000001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6" t="s">
        <v>161</v>
      </c>
      <c r="AU649" s="266" t="s">
        <v>82</v>
      </c>
      <c r="AV649" s="14" t="s">
        <v>82</v>
      </c>
      <c r="AW649" s="14" t="s">
        <v>30</v>
      </c>
      <c r="AX649" s="14" t="s">
        <v>73</v>
      </c>
      <c r="AY649" s="266" t="s">
        <v>147</v>
      </c>
    </row>
    <row r="650" s="14" customFormat="1">
      <c r="A650" s="14"/>
      <c r="B650" s="256"/>
      <c r="C650" s="257"/>
      <c r="D650" s="239" t="s">
        <v>161</v>
      </c>
      <c r="E650" s="258" t="s">
        <v>1</v>
      </c>
      <c r="F650" s="259" t="s">
        <v>666</v>
      </c>
      <c r="G650" s="257"/>
      <c r="H650" s="260">
        <v>0.021000000000000001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161</v>
      </c>
      <c r="AU650" s="266" t="s">
        <v>82</v>
      </c>
      <c r="AV650" s="14" t="s">
        <v>82</v>
      </c>
      <c r="AW650" s="14" t="s">
        <v>30</v>
      </c>
      <c r="AX650" s="14" t="s">
        <v>73</v>
      </c>
      <c r="AY650" s="266" t="s">
        <v>147</v>
      </c>
    </row>
    <row r="651" s="13" customFormat="1">
      <c r="A651" s="13"/>
      <c r="B651" s="246"/>
      <c r="C651" s="247"/>
      <c r="D651" s="239" t="s">
        <v>161</v>
      </c>
      <c r="E651" s="248" t="s">
        <v>1</v>
      </c>
      <c r="F651" s="249" t="s">
        <v>540</v>
      </c>
      <c r="G651" s="247"/>
      <c r="H651" s="248" t="s">
        <v>1</v>
      </c>
      <c r="I651" s="250"/>
      <c r="J651" s="247"/>
      <c r="K651" s="247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161</v>
      </c>
      <c r="AU651" s="255" t="s">
        <v>82</v>
      </c>
      <c r="AV651" s="13" t="s">
        <v>80</v>
      </c>
      <c r="AW651" s="13" t="s">
        <v>30</v>
      </c>
      <c r="AX651" s="13" t="s">
        <v>73</v>
      </c>
      <c r="AY651" s="255" t="s">
        <v>147</v>
      </c>
    </row>
    <row r="652" s="14" customFormat="1">
      <c r="A652" s="14"/>
      <c r="B652" s="256"/>
      <c r="C652" s="257"/>
      <c r="D652" s="239" t="s">
        <v>161</v>
      </c>
      <c r="E652" s="258" t="s">
        <v>1</v>
      </c>
      <c r="F652" s="259" t="s">
        <v>667</v>
      </c>
      <c r="G652" s="257"/>
      <c r="H652" s="260">
        <v>0.60199999999999998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161</v>
      </c>
      <c r="AU652" s="266" t="s">
        <v>82</v>
      </c>
      <c r="AV652" s="14" t="s">
        <v>82</v>
      </c>
      <c r="AW652" s="14" t="s">
        <v>30</v>
      </c>
      <c r="AX652" s="14" t="s">
        <v>73</v>
      </c>
      <c r="AY652" s="266" t="s">
        <v>147</v>
      </c>
    </row>
    <row r="653" s="15" customFormat="1">
      <c r="A653" s="15"/>
      <c r="B653" s="267"/>
      <c r="C653" s="268"/>
      <c r="D653" s="239" t="s">
        <v>161</v>
      </c>
      <c r="E653" s="269" t="s">
        <v>1</v>
      </c>
      <c r="F653" s="270" t="s">
        <v>164</v>
      </c>
      <c r="G653" s="268"/>
      <c r="H653" s="271">
        <v>1.204</v>
      </c>
      <c r="I653" s="272"/>
      <c r="J653" s="268"/>
      <c r="K653" s="268"/>
      <c r="L653" s="273"/>
      <c r="M653" s="274"/>
      <c r="N653" s="275"/>
      <c r="O653" s="275"/>
      <c r="P653" s="275"/>
      <c r="Q653" s="275"/>
      <c r="R653" s="275"/>
      <c r="S653" s="275"/>
      <c r="T653" s="276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7" t="s">
        <v>161</v>
      </c>
      <c r="AU653" s="277" t="s">
        <v>82</v>
      </c>
      <c r="AV653" s="15" t="s">
        <v>155</v>
      </c>
      <c r="AW653" s="15" t="s">
        <v>30</v>
      </c>
      <c r="AX653" s="15" t="s">
        <v>80</v>
      </c>
      <c r="AY653" s="277" t="s">
        <v>147</v>
      </c>
    </row>
    <row r="654" s="2" customFormat="1" ht="24.15" customHeight="1">
      <c r="A654" s="38"/>
      <c r="B654" s="39"/>
      <c r="C654" s="226" t="s">
        <v>668</v>
      </c>
      <c r="D654" s="226" t="s">
        <v>150</v>
      </c>
      <c r="E654" s="227" t="s">
        <v>669</v>
      </c>
      <c r="F654" s="228" t="s">
        <v>670</v>
      </c>
      <c r="G654" s="229" t="s">
        <v>248</v>
      </c>
      <c r="H654" s="230">
        <v>6</v>
      </c>
      <c r="I654" s="231"/>
      <c r="J654" s="232">
        <f>ROUND(I654*H654,2)</f>
        <v>0</v>
      </c>
      <c r="K654" s="228" t="s">
        <v>154</v>
      </c>
      <c r="L654" s="44"/>
      <c r="M654" s="233" t="s">
        <v>1</v>
      </c>
      <c r="N654" s="234" t="s">
        <v>38</v>
      </c>
      <c r="O654" s="91"/>
      <c r="P654" s="235">
        <f>O654*H654</f>
        <v>0</v>
      </c>
      <c r="Q654" s="235">
        <v>0.1221</v>
      </c>
      <c r="R654" s="235">
        <f>Q654*H654</f>
        <v>0.73260000000000003</v>
      </c>
      <c r="S654" s="235">
        <v>0</v>
      </c>
      <c r="T654" s="236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37" t="s">
        <v>274</v>
      </c>
      <c r="AT654" s="237" t="s">
        <v>150</v>
      </c>
      <c r="AU654" s="237" t="s">
        <v>82</v>
      </c>
      <c r="AY654" s="17" t="s">
        <v>147</v>
      </c>
      <c r="BE654" s="238">
        <f>IF(N654="základní",J654,0)</f>
        <v>0</v>
      </c>
      <c r="BF654" s="238">
        <f>IF(N654="snížená",J654,0)</f>
        <v>0</v>
      </c>
      <c r="BG654" s="238">
        <f>IF(N654="zákl. přenesená",J654,0)</f>
        <v>0</v>
      </c>
      <c r="BH654" s="238">
        <f>IF(N654="sníž. přenesená",J654,0)</f>
        <v>0</v>
      </c>
      <c r="BI654" s="238">
        <f>IF(N654="nulová",J654,0)</f>
        <v>0</v>
      </c>
      <c r="BJ654" s="17" t="s">
        <v>80</v>
      </c>
      <c r="BK654" s="238">
        <f>ROUND(I654*H654,2)</f>
        <v>0</v>
      </c>
      <c r="BL654" s="17" t="s">
        <v>274</v>
      </c>
      <c r="BM654" s="237" t="s">
        <v>671</v>
      </c>
    </row>
    <row r="655" s="2" customFormat="1">
      <c r="A655" s="38"/>
      <c r="B655" s="39"/>
      <c r="C655" s="40"/>
      <c r="D655" s="239" t="s">
        <v>157</v>
      </c>
      <c r="E655" s="40"/>
      <c r="F655" s="240" t="s">
        <v>672</v>
      </c>
      <c r="G655" s="40"/>
      <c r="H655" s="40"/>
      <c r="I655" s="241"/>
      <c r="J655" s="40"/>
      <c r="K655" s="40"/>
      <c r="L655" s="44"/>
      <c r="M655" s="242"/>
      <c r="N655" s="243"/>
      <c r="O655" s="91"/>
      <c r="P655" s="91"/>
      <c r="Q655" s="91"/>
      <c r="R655" s="91"/>
      <c r="S655" s="91"/>
      <c r="T655" s="92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157</v>
      </c>
      <c r="AU655" s="17" t="s">
        <v>82</v>
      </c>
    </row>
    <row r="656" s="2" customFormat="1">
      <c r="A656" s="38"/>
      <c r="B656" s="39"/>
      <c r="C656" s="40"/>
      <c r="D656" s="244" t="s">
        <v>159</v>
      </c>
      <c r="E656" s="40"/>
      <c r="F656" s="245" t="s">
        <v>673</v>
      </c>
      <c r="G656" s="40"/>
      <c r="H656" s="40"/>
      <c r="I656" s="241"/>
      <c r="J656" s="40"/>
      <c r="K656" s="40"/>
      <c r="L656" s="44"/>
      <c r="M656" s="242"/>
      <c r="N656" s="243"/>
      <c r="O656" s="91"/>
      <c r="P656" s="91"/>
      <c r="Q656" s="91"/>
      <c r="R656" s="91"/>
      <c r="S656" s="91"/>
      <c r="T656" s="92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159</v>
      </c>
      <c r="AU656" s="17" t="s">
        <v>82</v>
      </c>
    </row>
    <row r="657" s="14" customFormat="1">
      <c r="A657" s="14"/>
      <c r="B657" s="256"/>
      <c r="C657" s="257"/>
      <c r="D657" s="239" t="s">
        <v>161</v>
      </c>
      <c r="E657" s="258" t="s">
        <v>1</v>
      </c>
      <c r="F657" s="259" t="s">
        <v>674</v>
      </c>
      <c r="G657" s="257"/>
      <c r="H657" s="260">
        <v>6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161</v>
      </c>
      <c r="AU657" s="266" t="s">
        <v>82</v>
      </c>
      <c r="AV657" s="14" t="s">
        <v>82</v>
      </c>
      <c r="AW657" s="14" t="s">
        <v>30</v>
      </c>
      <c r="AX657" s="14" t="s">
        <v>73</v>
      </c>
      <c r="AY657" s="266" t="s">
        <v>147</v>
      </c>
    </row>
    <row r="658" s="15" customFormat="1">
      <c r="A658" s="15"/>
      <c r="B658" s="267"/>
      <c r="C658" s="268"/>
      <c r="D658" s="239" t="s">
        <v>161</v>
      </c>
      <c r="E658" s="269" t="s">
        <v>1</v>
      </c>
      <c r="F658" s="270" t="s">
        <v>164</v>
      </c>
      <c r="G658" s="268"/>
      <c r="H658" s="271">
        <v>6</v>
      </c>
      <c r="I658" s="272"/>
      <c r="J658" s="268"/>
      <c r="K658" s="268"/>
      <c r="L658" s="273"/>
      <c r="M658" s="274"/>
      <c r="N658" s="275"/>
      <c r="O658" s="275"/>
      <c r="P658" s="275"/>
      <c r="Q658" s="275"/>
      <c r="R658" s="275"/>
      <c r="S658" s="275"/>
      <c r="T658" s="27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7" t="s">
        <v>161</v>
      </c>
      <c r="AU658" s="277" t="s">
        <v>82</v>
      </c>
      <c r="AV658" s="15" t="s">
        <v>155</v>
      </c>
      <c r="AW658" s="15" t="s">
        <v>30</v>
      </c>
      <c r="AX658" s="15" t="s">
        <v>80</v>
      </c>
      <c r="AY658" s="277" t="s">
        <v>147</v>
      </c>
    </row>
    <row r="659" s="2" customFormat="1" ht="24.15" customHeight="1">
      <c r="A659" s="38"/>
      <c r="B659" s="39"/>
      <c r="C659" s="226" t="s">
        <v>675</v>
      </c>
      <c r="D659" s="226" t="s">
        <v>150</v>
      </c>
      <c r="E659" s="227" t="s">
        <v>676</v>
      </c>
      <c r="F659" s="228" t="s">
        <v>677</v>
      </c>
      <c r="G659" s="229" t="s">
        <v>248</v>
      </c>
      <c r="H659" s="230">
        <v>12</v>
      </c>
      <c r="I659" s="231"/>
      <c r="J659" s="232">
        <f>ROUND(I659*H659,2)</f>
        <v>0</v>
      </c>
      <c r="K659" s="228" t="s">
        <v>154</v>
      </c>
      <c r="L659" s="44"/>
      <c r="M659" s="233" t="s">
        <v>1</v>
      </c>
      <c r="N659" s="234" t="s">
        <v>38</v>
      </c>
      <c r="O659" s="91"/>
      <c r="P659" s="235">
        <f>O659*H659</f>
        <v>0</v>
      </c>
      <c r="Q659" s="235">
        <v>0.067100000000000007</v>
      </c>
      <c r="R659" s="235">
        <f>Q659*H659</f>
        <v>0.80520000000000014</v>
      </c>
      <c r="S659" s="235">
        <v>0</v>
      </c>
      <c r="T659" s="236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37" t="s">
        <v>274</v>
      </c>
      <c r="AT659" s="237" t="s">
        <v>150</v>
      </c>
      <c r="AU659" s="237" t="s">
        <v>82</v>
      </c>
      <c r="AY659" s="17" t="s">
        <v>147</v>
      </c>
      <c r="BE659" s="238">
        <f>IF(N659="základní",J659,0)</f>
        <v>0</v>
      </c>
      <c r="BF659" s="238">
        <f>IF(N659="snížená",J659,0)</f>
        <v>0</v>
      </c>
      <c r="BG659" s="238">
        <f>IF(N659="zákl. přenesená",J659,0)</f>
        <v>0</v>
      </c>
      <c r="BH659" s="238">
        <f>IF(N659="sníž. přenesená",J659,0)</f>
        <v>0</v>
      </c>
      <c r="BI659" s="238">
        <f>IF(N659="nulová",J659,0)</f>
        <v>0</v>
      </c>
      <c r="BJ659" s="17" t="s">
        <v>80</v>
      </c>
      <c r="BK659" s="238">
        <f>ROUND(I659*H659,2)</f>
        <v>0</v>
      </c>
      <c r="BL659" s="17" t="s">
        <v>274</v>
      </c>
      <c r="BM659" s="237" t="s">
        <v>678</v>
      </c>
    </row>
    <row r="660" s="2" customFormat="1">
      <c r="A660" s="38"/>
      <c r="B660" s="39"/>
      <c r="C660" s="40"/>
      <c r="D660" s="239" t="s">
        <v>157</v>
      </c>
      <c r="E660" s="40"/>
      <c r="F660" s="240" t="s">
        <v>679</v>
      </c>
      <c r="G660" s="40"/>
      <c r="H660" s="40"/>
      <c r="I660" s="241"/>
      <c r="J660" s="40"/>
      <c r="K660" s="40"/>
      <c r="L660" s="44"/>
      <c r="M660" s="242"/>
      <c r="N660" s="243"/>
      <c r="O660" s="91"/>
      <c r="P660" s="91"/>
      <c r="Q660" s="91"/>
      <c r="R660" s="91"/>
      <c r="S660" s="91"/>
      <c r="T660" s="92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157</v>
      </c>
      <c r="AU660" s="17" t="s">
        <v>82</v>
      </c>
    </row>
    <row r="661" s="2" customFormat="1">
      <c r="A661" s="38"/>
      <c r="B661" s="39"/>
      <c r="C661" s="40"/>
      <c r="D661" s="244" t="s">
        <v>159</v>
      </c>
      <c r="E661" s="40"/>
      <c r="F661" s="245" t="s">
        <v>680</v>
      </c>
      <c r="G661" s="40"/>
      <c r="H661" s="40"/>
      <c r="I661" s="241"/>
      <c r="J661" s="40"/>
      <c r="K661" s="40"/>
      <c r="L661" s="44"/>
      <c r="M661" s="242"/>
      <c r="N661" s="243"/>
      <c r="O661" s="91"/>
      <c r="P661" s="91"/>
      <c r="Q661" s="91"/>
      <c r="R661" s="91"/>
      <c r="S661" s="91"/>
      <c r="T661" s="92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159</v>
      </c>
      <c r="AU661" s="17" t="s">
        <v>82</v>
      </c>
    </row>
    <row r="662" s="14" customFormat="1">
      <c r="A662" s="14"/>
      <c r="B662" s="256"/>
      <c r="C662" s="257"/>
      <c r="D662" s="239" t="s">
        <v>161</v>
      </c>
      <c r="E662" s="258" t="s">
        <v>1</v>
      </c>
      <c r="F662" s="259" t="s">
        <v>681</v>
      </c>
      <c r="G662" s="257"/>
      <c r="H662" s="260">
        <v>12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161</v>
      </c>
      <c r="AU662" s="266" t="s">
        <v>82</v>
      </c>
      <c r="AV662" s="14" t="s">
        <v>82</v>
      </c>
      <c r="AW662" s="14" t="s">
        <v>30</v>
      </c>
      <c r="AX662" s="14" t="s">
        <v>73</v>
      </c>
      <c r="AY662" s="266" t="s">
        <v>147</v>
      </c>
    </row>
    <row r="663" s="15" customFormat="1">
      <c r="A663" s="15"/>
      <c r="B663" s="267"/>
      <c r="C663" s="268"/>
      <c r="D663" s="239" t="s">
        <v>161</v>
      </c>
      <c r="E663" s="269" t="s">
        <v>1</v>
      </c>
      <c r="F663" s="270" t="s">
        <v>164</v>
      </c>
      <c r="G663" s="268"/>
      <c r="H663" s="271">
        <v>12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7" t="s">
        <v>161</v>
      </c>
      <c r="AU663" s="277" t="s">
        <v>82</v>
      </c>
      <c r="AV663" s="15" t="s">
        <v>155</v>
      </c>
      <c r="AW663" s="15" t="s">
        <v>30</v>
      </c>
      <c r="AX663" s="15" t="s">
        <v>80</v>
      </c>
      <c r="AY663" s="277" t="s">
        <v>147</v>
      </c>
    </row>
    <row r="664" s="2" customFormat="1" ht="24.15" customHeight="1">
      <c r="A664" s="38"/>
      <c r="B664" s="39"/>
      <c r="C664" s="226" t="s">
        <v>682</v>
      </c>
      <c r="D664" s="226" t="s">
        <v>150</v>
      </c>
      <c r="E664" s="227" t="s">
        <v>683</v>
      </c>
      <c r="F664" s="228" t="s">
        <v>684</v>
      </c>
      <c r="G664" s="229" t="s">
        <v>153</v>
      </c>
      <c r="H664" s="230">
        <v>20.183</v>
      </c>
      <c r="I664" s="231"/>
      <c r="J664" s="232">
        <f>ROUND(I664*H664,2)</f>
        <v>0</v>
      </c>
      <c r="K664" s="228" t="s">
        <v>154</v>
      </c>
      <c r="L664" s="44"/>
      <c r="M664" s="233" t="s">
        <v>1</v>
      </c>
      <c r="N664" s="234" t="s">
        <v>38</v>
      </c>
      <c r="O664" s="91"/>
      <c r="P664" s="235">
        <f>O664*H664</f>
        <v>0</v>
      </c>
      <c r="Q664" s="235">
        <v>0.022839999999999999</v>
      </c>
      <c r="R664" s="235">
        <f>Q664*H664</f>
        <v>0.46097971999999998</v>
      </c>
      <c r="S664" s="235">
        <v>0</v>
      </c>
      <c r="T664" s="236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7" t="s">
        <v>274</v>
      </c>
      <c r="AT664" s="237" t="s">
        <v>150</v>
      </c>
      <c r="AU664" s="237" t="s">
        <v>82</v>
      </c>
      <c r="AY664" s="17" t="s">
        <v>147</v>
      </c>
      <c r="BE664" s="238">
        <f>IF(N664="základní",J664,0)</f>
        <v>0</v>
      </c>
      <c r="BF664" s="238">
        <f>IF(N664="snížená",J664,0)</f>
        <v>0</v>
      </c>
      <c r="BG664" s="238">
        <f>IF(N664="zákl. přenesená",J664,0)</f>
        <v>0</v>
      </c>
      <c r="BH664" s="238">
        <f>IF(N664="sníž. přenesená",J664,0)</f>
        <v>0</v>
      </c>
      <c r="BI664" s="238">
        <f>IF(N664="nulová",J664,0)</f>
        <v>0</v>
      </c>
      <c r="BJ664" s="17" t="s">
        <v>80</v>
      </c>
      <c r="BK664" s="238">
        <f>ROUND(I664*H664,2)</f>
        <v>0</v>
      </c>
      <c r="BL664" s="17" t="s">
        <v>274</v>
      </c>
      <c r="BM664" s="237" t="s">
        <v>685</v>
      </c>
    </row>
    <row r="665" s="2" customFormat="1">
      <c r="A665" s="38"/>
      <c r="B665" s="39"/>
      <c r="C665" s="40"/>
      <c r="D665" s="239" t="s">
        <v>157</v>
      </c>
      <c r="E665" s="40"/>
      <c r="F665" s="240" t="s">
        <v>686</v>
      </c>
      <c r="G665" s="40"/>
      <c r="H665" s="40"/>
      <c r="I665" s="241"/>
      <c r="J665" s="40"/>
      <c r="K665" s="40"/>
      <c r="L665" s="44"/>
      <c r="M665" s="242"/>
      <c r="N665" s="243"/>
      <c r="O665" s="91"/>
      <c r="P665" s="91"/>
      <c r="Q665" s="91"/>
      <c r="R665" s="91"/>
      <c r="S665" s="91"/>
      <c r="T665" s="92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157</v>
      </c>
      <c r="AU665" s="17" t="s">
        <v>82</v>
      </c>
    </row>
    <row r="666" s="2" customFormat="1">
      <c r="A666" s="38"/>
      <c r="B666" s="39"/>
      <c r="C666" s="40"/>
      <c r="D666" s="244" t="s">
        <v>159</v>
      </c>
      <c r="E666" s="40"/>
      <c r="F666" s="245" t="s">
        <v>687</v>
      </c>
      <c r="G666" s="40"/>
      <c r="H666" s="40"/>
      <c r="I666" s="241"/>
      <c r="J666" s="40"/>
      <c r="K666" s="40"/>
      <c r="L666" s="44"/>
      <c r="M666" s="242"/>
      <c r="N666" s="243"/>
      <c r="O666" s="91"/>
      <c r="P666" s="91"/>
      <c r="Q666" s="91"/>
      <c r="R666" s="91"/>
      <c r="S666" s="91"/>
      <c r="T666" s="92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159</v>
      </c>
      <c r="AU666" s="17" t="s">
        <v>82</v>
      </c>
    </row>
    <row r="667" s="14" customFormat="1">
      <c r="A667" s="14"/>
      <c r="B667" s="256"/>
      <c r="C667" s="257"/>
      <c r="D667" s="239" t="s">
        <v>161</v>
      </c>
      <c r="E667" s="258" t="s">
        <v>1</v>
      </c>
      <c r="F667" s="259" t="s">
        <v>688</v>
      </c>
      <c r="G667" s="257"/>
      <c r="H667" s="260">
        <v>20.183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161</v>
      </c>
      <c r="AU667" s="266" t="s">
        <v>82</v>
      </c>
      <c r="AV667" s="14" t="s">
        <v>82</v>
      </c>
      <c r="AW667" s="14" t="s">
        <v>30</v>
      </c>
      <c r="AX667" s="14" t="s">
        <v>73</v>
      </c>
      <c r="AY667" s="266" t="s">
        <v>147</v>
      </c>
    </row>
    <row r="668" s="15" customFormat="1">
      <c r="A668" s="15"/>
      <c r="B668" s="267"/>
      <c r="C668" s="268"/>
      <c r="D668" s="239" t="s">
        <v>161</v>
      </c>
      <c r="E668" s="269" t="s">
        <v>1</v>
      </c>
      <c r="F668" s="270" t="s">
        <v>164</v>
      </c>
      <c r="G668" s="268"/>
      <c r="H668" s="271">
        <v>20.183</v>
      </c>
      <c r="I668" s="272"/>
      <c r="J668" s="268"/>
      <c r="K668" s="268"/>
      <c r="L668" s="273"/>
      <c r="M668" s="274"/>
      <c r="N668" s="275"/>
      <c r="O668" s="275"/>
      <c r="P668" s="275"/>
      <c r="Q668" s="275"/>
      <c r="R668" s="275"/>
      <c r="S668" s="275"/>
      <c r="T668" s="276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7" t="s">
        <v>161</v>
      </c>
      <c r="AU668" s="277" t="s">
        <v>82</v>
      </c>
      <c r="AV668" s="15" t="s">
        <v>155</v>
      </c>
      <c r="AW668" s="15" t="s">
        <v>30</v>
      </c>
      <c r="AX668" s="15" t="s">
        <v>80</v>
      </c>
      <c r="AY668" s="277" t="s">
        <v>147</v>
      </c>
    </row>
    <row r="669" s="2" customFormat="1" ht="33" customHeight="1">
      <c r="A669" s="38"/>
      <c r="B669" s="39"/>
      <c r="C669" s="226" t="s">
        <v>689</v>
      </c>
      <c r="D669" s="226" t="s">
        <v>150</v>
      </c>
      <c r="E669" s="227" t="s">
        <v>690</v>
      </c>
      <c r="F669" s="228" t="s">
        <v>691</v>
      </c>
      <c r="G669" s="229" t="s">
        <v>357</v>
      </c>
      <c r="H669" s="230">
        <v>13.699</v>
      </c>
      <c r="I669" s="231"/>
      <c r="J669" s="232">
        <f>ROUND(I669*H669,2)</f>
        <v>0</v>
      </c>
      <c r="K669" s="228" t="s">
        <v>154</v>
      </c>
      <c r="L669" s="44"/>
      <c r="M669" s="233" t="s">
        <v>1</v>
      </c>
      <c r="N669" s="234" t="s">
        <v>38</v>
      </c>
      <c r="O669" s="91"/>
      <c r="P669" s="235">
        <f>O669*H669</f>
        <v>0</v>
      </c>
      <c r="Q669" s="235">
        <v>0</v>
      </c>
      <c r="R669" s="235">
        <f>Q669*H669</f>
        <v>0</v>
      </c>
      <c r="S669" s="235">
        <v>0</v>
      </c>
      <c r="T669" s="236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7" t="s">
        <v>274</v>
      </c>
      <c r="AT669" s="237" t="s">
        <v>150</v>
      </c>
      <c r="AU669" s="237" t="s">
        <v>82</v>
      </c>
      <c r="AY669" s="17" t="s">
        <v>147</v>
      </c>
      <c r="BE669" s="238">
        <f>IF(N669="základní",J669,0)</f>
        <v>0</v>
      </c>
      <c r="BF669" s="238">
        <f>IF(N669="snížená",J669,0)</f>
        <v>0</v>
      </c>
      <c r="BG669" s="238">
        <f>IF(N669="zákl. přenesená",J669,0)</f>
        <v>0</v>
      </c>
      <c r="BH669" s="238">
        <f>IF(N669="sníž. přenesená",J669,0)</f>
        <v>0</v>
      </c>
      <c r="BI669" s="238">
        <f>IF(N669="nulová",J669,0)</f>
        <v>0</v>
      </c>
      <c r="BJ669" s="17" t="s">
        <v>80</v>
      </c>
      <c r="BK669" s="238">
        <f>ROUND(I669*H669,2)</f>
        <v>0</v>
      </c>
      <c r="BL669" s="17" t="s">
        <v>274</v>
      </c>
      <c r="BM669" s="237" t="s">
        <v>692</v>
      </c>
    </row>
    <row r="670" s="2" customFormat="1">
      <c r="A670" s="38"/>
      <c r="B670" s="39"/>
      <c r="C670" s="40"/>
      <c r="D670" s="239" t="s">
        <v>157</v>
      </c>
      <c r="E670" s="40"/>
      <c r="F670" s="240" t="s">
        <v>693</v>
      </c>
      <c r="G670" s="40"/>
      <c r="H670" s="40"/>
      <c r="I670" s="241"/>
      <c r="J670" s="40"/>
      <c r="K670" s="40"/>
      <c r="L670" s="44"/>
      <c r="M670" s="242"/>
      <c r="N670" s="243"/>
      <c r="O670" s="91"/>
      <c r="P670" s="91"/>
      <c r="Q670" s="91"/>
      <c r="R670" s="91"/>
      <c r="S670" s="91"/>
      <c r="T670" s="92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157</v>
      </c>
      <c r="AU670" s="17" t="s">
        <v>82</v>
      </c>
    </row>
    <row r="671" s="2" customFormat="1">
      <c r="A671" s="38"/>
      <c r="B671" s="39"/>
      <c r="C671" s="40"/>
      <c r="D671" s="244" t="s">
        <v>159</v>
      </c>
      <c r="E671" s="40"/>
      <c r="F671" s="245" t="s">
        <v>694</v>
      </c>
      <c r="G671" s="40"/>
      <c r="H671" s="40"/>
      <c r="I671" s="241"/>
      <c r="J671" s="40"/>
      <c r="K671" s="40"/>
      <c r="L671" s="44"/>
      <c r="M671" s="242"/>
      <c r="N671" s="243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159</v>
      </c>
      <c r="AU671" s="17" t="s">
        <v>82</v>
      </c>
    </row>
    <row r="672" s="12" customFormat="1" ht="22.8" customHeight="1">
      <c r="A672" s="12"/>
      <c r="B672" s="210"/>
      <c r="C672" s="211"/>
      <c r="D672" s="212" t="s">
        <v>72</v>
      </c>
      <c r="E672" s="224" t="s">
        <v>695</v>
      </c>
      <c r="F672" s="224" t="s">
        <v>696</v>
      </c>
      <c r="G672" s="211"/>
      <c r="H672" s="211"/>
      <c r="I672" s="214"/>
      <c r="J672" s="225">
        <f>BK672</f>
        <v>0</v>
      </c>
      <c r="K672" s="211"/>
      <c r="L672" s="216"/>
      <c r="M672" s="217"/>
      <c r="N672" s="218"/>
      <c r="O672" s="218"/>
      <c r="P672" s="219">
        <f>SUM(P673:P721)</f>
        <v>0</v>
      </c>
      <c r="Q672" s="218"/>
      <c r="R672" s="219">
        <f>SUM(R673:R721)</f>
        <v>0.23038999999999998</v>
      </c>
      <c r="S672" s="218"/>
      <c r="T672" s="220">
        <f>SUM(T673:T721)</f>
        <v>0.160052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21" t="s">
        <v>82</v>
      </c>
      <c r="AT672" s="222" t="s">
        <v>72</v>
      </c>
      <c r="AU672" s="222" t="s">
        <v>80</v>
      </c>
      <c r="AY672" s="221" t="s">
        <v>147</v>
      </c>
      <c r="BK672" s="223">
        <f>SUM(BK673:BK721)</f>
        <v>0</v>
      </c>
    </row>
    <row r="673" s="2" customFormat="1" ht="16.5" customHeight="1">
      <c r="A673" s="38"/>
      <c r="B673" s="39"/>
      <c r="C673" s="226" t="s">
        <v>697</v>
      </c>
      <c r="D673" s="226" t="s">
        <v>150</v>
      </c>
      <c r="E673" s="227" t="s">
        <v>698</v>
      </c>
      <c r="F673" s="228" t="s">
        <v>699</v>
      </c>
      <c r="G673" s="229" t="s">
        <v>167</v>
      </c>
      <c r="H673" s="230">
        <v>36.100000000000001</v>
      </c>
      <c r="I673" s="231"/>
      <c r="J673" s="232">
        <f>ROUND(I673*H673,2)</f>
        <v>0</v>
      </c>
      <c r="K673" s="228" t="s">
        <v>154</v>
      </c>
      <c r="L673" s="44"/>
      <c r="M673" s="233" t="s">
        <v>1</v>
      </c>
      <c r="N673" s="234" t="s">
        <v>38</v>
      </c>
      <c r="O673" s="91"/>
      <c r="P673" s="235">
        <f>O673*H673</f>
        <v>0</v>
      </c>
      <c r="Q673" s="235">
        <v>0</v>
      </c>
      <c r="R673" s="235">
        <f>Q673*H673</f>
        <v>0</v>
      </c>
      <c r="S673" s="235">
        <v>0.0025999999999999999</v>
      </c>
      <c r="T673" s="236">
        <f>S673*H673</f>
        <v>0.093859999999999999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7" t="s">
        <v>274</v>
      </c>
      <c r="AT673" s="237" t="s">
        <v>150</v>
      </c>
      <c r="AU673" s="237" t="s">
        <v>82</v>
      </c>
      <c r="AY673" s="17" t="s">
        <v>147</v>
      </c>
      <c r="BE673" s="238">
        <f>IF(N673="základní",J673,0)</f>
        <v>0</v>
      </c>
      <c r="BF673" s="238">
        <f>IF(N673="snížená",J673,0)</f>
        <v>0</v>
      </c>
      <c r="BG673" s="238">
        <f>IF(N673="zákl. přenesená",J673,0)</f>
        <v>0</v>
      </c>
      <c r="BH673" s="238">
        <f>IF(N673="sníž. přenesená",J673,0)</f>
        <v>0</v>
      </c>
      <c r="BI673" s="238">
        <f>IF(N673="nulová",J673,0)</f>
        <v>0</v>
      </c>
      <c r="BJ673" s="17" t="s">
        <v>80</v>
      </c>
      <c r="BK673" s="238">
        <f>ROUND(I673*H673,2)</f>
        <v>0</v>
      </c>
      <c r="BL673" s="17" t="s">
        <v>274</v>
      </c>
      <c r="BM673" s="237" t="s">
        <v>700</v>
      </c>
    </row>
    <row r="674" s="2" customFormat="1">
      <c r="A674" s="38"/>
      <c r="B674" s="39"/>
      <c r="C674" s="40"/>
      <c r="D674" s="239" t="s">
        <v>157</v>
      </c>
      <c r="E674" s="40"/>
      <c r="F674" s="240" t="s">
        <v>701</v>
      </c>
      <c r="G674" s="40"/>
      <c r="H674" s="40"/>
      <c r="I674" s="241"/>
      <c r="J674" s="40"/>
      <c r="K674" s="40"/>
      <c r="L674" s="44"/>
      <c r="M674" s="242"/>
      <c r="N674" s="243"/>
      <c r="O674" s="91"/>
      <c r="P674" s="91"/>
      <c r="Q674" s="91"/>
      <c r="R674" s="91"/>
      <c r="S674" s="91"/>
      <c r="T674" s="92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157</v>
      </c>
      <c r="AU674" s="17" t="s">
        <v>82</v>
      </c>
    </row>
    <row r="675" s="2" customFormat="1">
      <c r="A675" s="38"/>
      <c r="B675" s="39"/>
      <c r="C675" s="40"/>
      <c r="D675" s="244" t="s">
        <v>159</v>
      </c>
      <c r="E675" s="40"/>
      <c r="F675" s="245" t="s">
        <v>702</v>
      </c>
      <c r="G675" s="40"/>
      <c r="H675" s="40"/>
      <c r="I675" s="241"/>
      <c r="J675" s="40"/>
      <c r="K675" s="40"/>
      <c r="L675" s="44"/>
      <c r="M675" s="242"/>
      <c r="N675" s="243"/>
      <c r="O675" s="91"/>
      <c r="P675" s="91"/>
      <c r="Q675" s="91"/>
      <c r="R675" s="91"/>
      <c r="S675" s="91"/>
      <c r="T675" s="92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159</v>
      </c>
      <c r="AU675" s="17" t="s">
        <v>82</v>
      </c>
    </row>
    <row r="676" s="13" customFormat="1">
      <c r="A676" s="13"/>
      <c r="B676" s="246"/>
      <c r="C676" s="247"/>
      <c r="D676" s="239" t="s">
        <v>161</v>
      </c>
      <c r="E676" s="248" t="s">
        <v>1</v>
      </c>
      <c r="F676" s="249" t="s">
        <v>703</v>
      </c>
      <c r="G676" s="247"/>
      <c r="H676" s="248" t="s">
        <v>1</v>
      </c>
      <c r="I676" s="250"/>
      <c r="J676" s="247"/>
      <c r="K676" s="247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161</v>
      </c>
      <c r="AU676" s="255" t="s">
        <v>82</v>
      </c>
      <c r="AV676" s="13" t="s">
        <v>80</v>
      </c>
      <c r="AW676" s="13" t="s">
        <v>30</v>
      </c>
      <c r="AX676" s="13" t="s">
        <v>73</v>
      </c>
      <c r="AY676" s="255" t="s">
        <v>147</v>
      </c>
    </row>
    <row r="677" s="14" customFormat="1">
      <c r="A677" s="14"/>
      <c r="B677" s="256"/>
      <c r="C677" s="257"/>
      <c r="D677" s="239" t="s">
        <v>161</v>
      </c>
      <c r="E677" s="258" t="s">
        <v>1</v>
      </c>
      <c r="F677" s="259" t="s">
        <v>704</v>
      </c>
      <c r="G677" s="257"/>
      <c r="H677" s="260">
        <v>36.100000000000001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161</v>
      </c>
      <c r="AU677" s="266" t="s">
        <v>82</v>
      </c>
      <c r="AV677" s="14" t="s">
        <v>82</v>
      </c>
      <c r="AW677" s="14" t="s">
        <v>30</v>
      </c>
      <c r="AX677" s="14" t="s">
        <v>73</v>
      </c>
      <c r="AY677" s="266" t="s">
        <v>147</v>
      </c>
    </row>
    <row r="678" s="15" customFormat="1">
      <c r="A678" s="15"/>
      <c r="B678" s="267"/>
      <c r="C678" s="268"/>
      <c r="D678" s="239" t="s">
        <v>161</v>
      </c>
      <c r="E678" s="269" t="s">
        <v>1</v>
      </c>
      <c r="F678" s="270" t="s">
        <v>164</v>
      </c>
      <c r="G678" s="268"/>
      <c r="H678" s="271">
        <v>36.100000000000001</v>
      </c>
      <c r="I678" s="272"/>
      <c r="J678" s="268"/>
      <c r="K678" s="268"/>
      <c r="L678" s="273"/>
      <c r="M678" s="274"/>
      <c r="N678" s="275"/>
      <c r="O678" s="275"/>
      <c r="P678" s="275"/>
      <c r="Q678" s="275"/>
      <c r="R678" s="275"/>
      <c r="S678" s="275"/>
      <c r="T678" s="27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7" t="s">
        <v>161</v>
      </c>
      <c r="AU678" s="277" t="s">
        <v>82</v>
      </c>
      <c r="AV678" s="15" t="s">
        <v>155</v>
      </c>
      <c r="AW678" s="15" t="s">
        <v>30</v>
      </c>
      <c r="AX678" s="15" t="s">
        <v>80</v>
      </c>
      <c r="AY678" s="277" t="s">
        <v>147</v>
      </c>
    </row>
    <row r="679" s="2" customFormat="1" ht="16.5" customHeight="1">
      <c r="A679" s="38"/>
      <c r="B679" s="39"/>
      <c r="C679" s="226" t="s">
        <v>705</v>
      </c>
      <c r="D679" s="226" t="s">
        <v>150</v>
      </c>
      <c r="E679" s="227" t="s">
        <v>706</v>
      </c>
      <c r="F679" s="228" t="s">
        <v>707</v>
      </c>
      <c r="G679" s="229" t="s">
        <v>167</v>
      </c>
      <c r="H679" s="230">
        <v>16.800000000000001</v>
      </c>
      <c r="I679" s="231"/>
      <c r="J679" s="232">
        <f>ROUND(I679*H679,2)</f>
        <v>0</v>
      </c>
      <c r="K679" s="228" t="s">
        <v>154</v>
      </c>
      <c r="L679" s="44"/>
      <c r="M679" s="233" t="s">
        <v>1</v>
      </c>
      <c r="N679" s="234" t="s">
        <v>38</v>
      </c>
      <c r="O679" s="91"/>
      <c r="P679" s="235">
        <f>O679*H679</f>
        <v>0</v>
      </c>
      <c r="Q679" s="235">
        <v>0</v>
      </c>
      <c r="R679" s="235">
        <f>Q679*H679</f>
        <v>0</v>
      </c>
      <c r="S679" s="235">
        <v>0.0039399999999999999</v>
      </c>
      <c r="T679" s="236">
        <f>S679*H679</f>
        <v>0.066192000000000001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37" t="s">
        <v>274</v>
      </c>
      <c r="AT679" s="237" t="s">
        <v>150</v>
      </c>
      <c r="AU679" s="237" t="s">
        <v>82</v>
      </c>
      <c r="AY679" s="17" t="s">
        <v>147</v>
      </c>
      <c r="BE679" s="238">
        <f>IF(N679="základní",J679,0)</f>
        <v>0</v>
      </c>
      <c r="BF679" s="238">
        <f>IF(N679="snížená",J679,0)</f>
        <v>0</v>
      </c>
      <c r="BG679" s="238">
        <f>IF(N679="zákl. přenesená",J679,0)</f>
        <v>0</v>
      </c>
      <c r="BH679" s="238">
        <f>IF(N679="sníž. přenesená",J679,0)</f>
        <v>0</v>
      </c>
      <c r="BI679" s="238">
        <f>IF(N679="nulová",J679,0)</f>
        <v>0</v>
      </c>
      <c r="BJ679" s="17" t="s">
        <v>80</v>
      </c>
      <c r="BK679" s="238">
        <f>ROUND(I679*H679,2)</f>
        <v>0</v>
      </c>
      <c r="BL679" s="17" t="s">
        <v>274</v>
      </c>
      <c r="BM679" s="237" t="s">
        <v>708</v>
      </c>
    </row>
    <row r="680" s="2" customFormat="1">
      <c r="A680" s="38"/>
      <c r="B680" s="39"/>
      <c r="C680" s="40"/>
      <c r="D680" s="239" t="s">
        <v>157</v>
      </c>
      <c r="E680" s="40"/>
      <c r="F680" s="240" t="s">
        <v>709</v>
      </c>
      <c r="G680" s="40"/>
      <c r="H680" s="40"/>
      <c r="I680" s="241"/>
      <c r="J680" s="40"/>
      <c r="K680" s="40"/>
      <c r="L680" s="44"/>
      <c r="M680" s="242"/>
      <c r="N680" s="243"/>
      <c r="O680" s="91"/>
      <c r="P680" s="91"/>
      <c r="Q680" s="91"/>
      <c r="R680" s="91"/>
      <c r="S680" s="91"/>
      <c r="T680" s="92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157</v>
      </c>
      <c r="AU680" s="17" t="s">
        <v>82</v>
      </c>
    </row>
    <row r="681" s="2" customFormat="1">
      <c r="A681" s="38"/>
      <c r="B681" s="39"/>
      <c r="C681" s="40"/>
      <c r="D681" s="244" t="s">
        <v>159</v>
      </c>
      <c r="E681" s="40"/>
      <c r="F681" s="245" t="s">
        <v>710</v>
      </c>
      <c r="G681" s="40"/>
      <c r="H681" s="40"/>
      <c r="I681" s="241"/>
      <c r="J681" s="40"/>
      <c r="K681" s="40"/>
      <c r="L681" s="44"/>
      <c r="M681" s="242"/>
      <c r="N681" s="243"/>
      <c r="O681" s="91"/>
      <c r="P681" s="91"/>
      <c r="Q681" s="91"/>
      <c r="R681" s="91"/>
      <c r="S681" s="91"/>
      <c r="T681" s="92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159</v>
      </c>
      <c r="AU681" s="17" t="s">
        <v>82</v>
      </c>
    </row>
    <row r="682" s="13" customFormat="1">
      <c r="A682" s="13"/>
      <c r="B682" s="246"/>
      <c r="C682" s="247"/>
      <c r="D682" s="239" t="s">
        <v>161</v>
      </c>
      <c r="E682" s="248" t="s">
        <v>1</v>
      </c>
      <c r="F682" s="249" t="s">
        <v>703</v>
      </c>
      <c r="G682" s="247"/>
      <c r="H682" s="248" t="s">
        <v>1</v>
      </c>
      <c r="I682" s="250"/>
      <c r="J682" s="247"/>
      <c r="K682" s="247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161</v>
      </c>
      <c r="AU682" s="255" t="s">
        <v>82</v>
      </c>
      <c r="AV682" s="13" t="s">
        <v>80</v>
      </c>
      <c r="AW682" s="13" t="s">
        <v>30</v>
      </c>
      <c r="AX682" s="13" t="s">
        <v>73</v>
      </c>
      <c r="AY682" s="255" t="s">
        <v>147</v>
      </c>
    </row>
    <row r="683" s="14" customFormat="1">
      <c r="A683" s="14"/>
      <c r="B683" s="256"/>
      <c r="C683" s="257"/>
      <c r="D683" s="239" t="s">
        <v>161</v>
      </c>
      <c r="E683" s="258" t="s">
        <v>1</v>
      </c>
      <c r="F683" s="259" t="s">
        <v>711</v>
      </c>
      <c r="G683" s="257"/>
      <c r="H683" s="260">
        <v>16.800000000000001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161</v>
      </c>
      <c r="AU683" s="266" t="s">
        <v>82</v>
      </c>
      <c r="AV683" s="14" t="s">
        <v>82</v>
      </c>
      <c r="AW683" s="14" t="s">
        <v>30</v>
      </c>
      <c r="AX683" s="14" t="s">
        <v>73</v>
      </c>
      <c r="AY683" s="266" t="s">
        <v>147</v>
      </c>
    </row>
    <row r="684" s="15" customFormat="1">
      <c r="A684" s="15"/>
      <c r="B684" s="267"/>
      <c r="C684" s="268"/>
      <c r="D684" s="239" t="s">
        <v>161</v>
      </c>
      <c r="E684" s="269" t="s">
        <v>1</v>
      </c>
      <c r="F684" s="270" t="s">
        <v>164</v>
      </c>
      <c r="G684" s="268"/>
      <c r="H684" s="271">
        <v>16.800000000000001</v>
      </c>
      <c r="I684" s="272"/>
      <c r="J684" s="268"/>
      <c r="K684" s="268"/>
      <c r="L684" s="273"/>
      <c r="M684" s="274"/>
      <c r="N684" s="275"/>
      <c r="O684" s="275"/>
      <c r="P684" s="275"/>
      <c r="Q684" s="275"/>
      <c r="R684" s="275"/>
      <c r="S684" s="275"/>
      <c r="T684" s="27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7" t="s">
        <v>161</v>
      </c>
      <c r="AU684" s="277" t="s">
        <v>82</v>
      </c>
      <c r="AV684" s="15" t="s">
        <v>155</v>
      </c>
      <c r="AW684" s="15" t="s">
        <v>30</v>
      </c>
      <c r="AX684" s="15" t="s">
        <v>80</v>
      </c>
      <c r="AY684" s="277" t="s">
        <v>147</v>
      </c>
    </row>
    <row r="685" s="2" customFormat="1" ht="24.15" customHeight="1">
      <c r="A685" s="38"/>
      <c r="B685" s="39"/>
      <c r="C685" s="226" t="s">
        <v>712</v>
      </c>
      <c r="D685" s="226" t="s">
        <v>150</v>
      </c>
      <c r="E685" s="227" t="s">
        <v>713</v>
      </c>
      <c r="F685" s="228" t="s">
        <v>714</v>
      </c>
      <c r="G685" s="229" t="s">
        <v>181</v>
      </c>
      <c r="H685" s="230">
        <v>1</v>
      </c>
      <c r="I685" s="231"/>
      <c r="J685" s="232">
        <f>ROUND(I685*H685,2)</f>
        <v>0</v>
      </c>
      <c r="K685" s="228" t="s">
        <v>154</v>
      </c>
      <c r="L685" s="44"/>
      <c r="M685" s="233" t="s">
        <v>1</v>
      </c>
      <c r="N685" s="234" t="s">
        <v>38</v>
      </c>
      <c r="O685" s="91"/>
      <c r="P685" s="235">
        <f>O685*H685</f>
        <v>0</v>
      </c>
      <c r="Q685" s="235">
        <v>0.0068900000000000003</v>
      </c>
      <c r="R685" s="235">
        <f>Q685*H685</f>
        <v>0.0068900000000000003</v>
      </c>
      <c r="S685" s="235">
        <v>0</v>
      </c>
      <c r="T685" s="236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7" t="s">
        <v>274</v>
      </c>
      <c r="AT685" s="237" t="s">
        <v>150</v>
      </c>
      <c r="AU685" s="237" t="s">
        <v>82</v>
      </c>
      <c r="AY685" s="17" t="s">
        <v>147</v>
      </c>
      <c r="BE685" s="238">
        <f>IF(N685="základní",J685,0)</f>
        <v>0</v>
      </c>
      <c r="BF685" s="238">
        <f>IF(N685="snížená",J685,0)</f>
        <v>0</v>
      </c>
      <c r="BG685" s="238">
        <f>IF(N685="zákl. přenesená",J685,0)</f>
        <v>0</v>
      </c>
      <c r="BH685" s="238">
        <f>IF(N685="sníž. přenesená",J685,0)</f>
        <v>0</v>
      </c>
      <c r="BI685" s="238">
        <f>IF(N685="nulová",J685,0)</f>
        <v>0</v>
      </c>
      <c r="BJ685" s="17" t="s">
        <v>80</v>
      </c>
      <c r="BK685" s="238">
        <f>ROUND(I685*H685,2)</f>
        <v>0</v>
      </c>
      <c r="BL685" s="17" t="s">
        <v>274</v>
      </c>
      <c r="BM685" s="237" t="s">
        <v>715</v>
      </c>
    </row>
    <row r="686" s="2" customFormat="1">
      <c r="A686" s="38"/>
      <c r="B686" s="39"/>
      <c r="C686" s="40"/>
      <c r="D686" s="239" t="s">
        <v>157</v>
      </c>
      <c r="E686" s="40"/>
      <c r="F686" s="240" t="s">
        <v>716</v>
      </c>
      <c r="G686" s="40"/>
      <c r="H686" s="40"/>
      <c r="I686" s="241"/>
      <c r="J686" s="40"/>
      <c r="K686" s="40"/>
      <c r="L686" s="44"/>
      <c r="M686" s="242"/>
      <c r="N686" s="243"/>
      <c r="O686" s="91"/>
      <c r="P686" s="91"/>
      <c r="Q686" s="91"/>
      <c r="R686" s="91"/>
      <c r="S686" s="91"/>
      <c r="T686" s="92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157</v>
      </c>
      <c r="AU686" s="17" t="s">
        <v>82</v>
      </c>
    </row>
    <row r="687" s="2" customFormat="1">
      <c r="A687" s="38"/>
      <c r="B687" s="39"/>
      <c r="C687" s="40"/>
      <c r="D687" s="244" t="s">
        <v>159</v>
      </c>
      <c r="E687" s="40"/>
      <c r="F687" s="245" t="s">
        <v>717</v>
      </c>
      <c r="G687" s="40"/>
      <c r="H687" s="40"/>
      <c r="I687" s="241"/>
      <c r="J687" s="40"/>
      <c r="K687" s="40"/>
      <c r="L687" s="44"/>
      <c r="M687" s="242"/>
      <c r="N687" s="243"/>
      <c r="O687" s="91"/>
      <c r="P687" s="91"/>
      <c r="Q687" s="91"/>
      <c r="R687" s="91"/>
      <c r="S687" s="91"/>
      <c r="T687" s="92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159</v>
      </c>
      <c r="AU687" s="17" t="s">
        <v>82</v>
      </c>
    </row>
    <row r="688" s="13" customFormat="1">
      <c r="A688" s="13"/>
      <c r="B688" s="246"/>
      <c r="C688" s="247"/>
      <c r="D688" s="239" t="s">
        <v>161</v>
      </c>
      <c r="E688" s="248" t="s">
        <v>1</v>
      </c>
      <c r="F688" s="249" t="s">
        <v>718</v>
      </c>
      <c r="G688" s="247"/>
      <c r="H688" s="248" t="s">
        <v>1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161</v>
      </c>
      <c r="AU688" s="255" t="s">
        <v>82</v>
      </c>
      <c r="AV688" s="13" t="s">
        <v>80</v>
      </c>
      <c r="AW688" s="13" t="s">
        <v>30</v>
      </c>
      <c r="AX688" s="13" t="s">
        <v>73</v>
      </c>
      <c r="AY688" s="255" t="s">
        <v>147</v>
      </c>
    </row>
    <row r="689" s="14" customFormat="1">
      <c r="A689" s="14"/>
      <c r="B689" s="256"/>
      <c r="C689" s="257"/>
      <c r="D689" s="239" t="s">
        <v>161</v>
      </c>
      <c r="E689" s="258" t="s">
        <v>1</v>
      </c>
      <c r="F689" s="259" t="s">
        <v>719</v>
      </c>
      <c r="G689" s="257"/>
      <c r="H689" s="260">
        <v>1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161</v>
      </c>
      <c r="AU689" s="266" t="s">
        <v>82</v>
      </c>
      <c r="AV689" s="14" t="s">
        <v>82</v>
      </c>
      <c r="AW689" s="14" t="s">
        <v>30</v>
      </c>
      <c r="AX689" s="14" t="s">
        <v>73</v>
      </c>
      <c r="AY689" s="266" t="s">
        <v>147</v>
      </c>
    </row>
    <row r="690" s="15" customFormat="1">
      <c r="A690" s="15"/>
      <c r="B690" s="267"/>
      <c r="C690" s="268"/>
      <c r="D690" s="239" t="s">
        <v>161</v>
      </c>
      <c r="E690" s="269" t="s">
        <v>1</v>
      </c>
      <c r="F690" s="270" t="s">
        <v>164</v>
      </c>
      <c r="G690" s="268"/>
      <c r="H690" s="271">
        <v>1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7" t="s">
        <v>161</v>
      </c>
      <c r="AU690" s="277" t="s">
        <v>82</v>
      </c>
      <c r="AV690" s="15" t="s">
        <v>155</v>
      </c>
      <c r="AW690" s="15" t="s">
        <v>30</v>
      </c>
      <c r="AX690" s="15" t="s">
        <v>80</v>
      </c>
      <c r="AY690" s="277" t="s">
        <v>147</v>
      </c>
    </row>
    <row r="691" s="2" customFormat="1" ht="33" customHeight="1">
      <c r="A691" s="38"/>
      <c r="B691" s="39"/>
      <c r="C691" s="226" t="s">
        <v>720</v>
      </c>
      <c r="D691" s="226" t="s">
        <v>150</v>
      </c>
      <c r="E691" s="227" t="s">
        <v>721</v>
      </c>
      <c r="F691" s="228" t="s">
        <v>722</v>
      </c>
      <c r="G691" s="229" t="s">
        <v>181</v>
      </c>
      <c r="H691" s="230">
        <v>2.4399999999999999</v>
      </c>
      <c r="I691" s="231"/>
      <c r="J691" s="232">
        <f>ROUND(I691*H691,2)</f>
        <v>0</v>
      </c>
      <c r="K691" s="228" t="s">
        <v>154</v>
      </c>
      <c r="L691" s="44"/>
      <c r="M691" s="233" t="s">
        <v>1</v>
      </c>
      <c r="N691" s="234" t="s">
        <v>38</v>
      </c>
      <c r="O691" s="91"/>
      <c r="P691" s="235">
        <f>O691*H691</f>
        <v>0</v>
      </c>
      <c r="Q691" s="235">
        <v>0.0109</v>
      </c>
      <c r="R691" s="235">
        <f>Q691*H691</f>
        <v>0.026595999999999998</v>
      </c>
      <c r="S691" s="235">
        <v>0</v>
      </c>
      <c r="T691" s="236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37" t="s">
        <v>274</v>
      </c>
      <c r="AT691" s="237" t="s">
        <v>150</v>
      </c>
      <c r="AU691" s="237" t="s">
        <v>82</v>
      </c>
      <c r="AY691" s="17" t="s">
        <v>147</v>
      </c>
      <c r="BE691" s="238">
        <f>IF(N691="základní",J691,0)</f>
        <v>0</v>
      </c>
      <c r="BF691" s="238">
        <f>IF(N691="snížená",J691,0)</f>
        <v>0</v>
      </c>
      <c r="BG691" s="238">
        <f>IF(N691="zákl. přenesená",J691,0)</f>
        <v>0</v>
      </c>
      <c r="BH691" s="238">
        <f>IF(N691="sníž. přenesená",J691,0)</f>
        <v>0</v>
      </c>
      <c r="BI691" s="238">
        <f>IF(N691="nulová",J691,0)</f>
        <v>0</v>
      </c>
      <c r="BJ691" s="17" t="s">
        <v>80</v>
      </c>
      <c r="BK691" s="238">
        <f>ROUND(I691*H691,2)</f>
        <v>0</v>
      </c>
      <c r="BL691" s="17" t="s">
        <v>274</v>
      </c>
      <c r="BM691" s="237" t="s">
        <v>723</v>
      </c>
    </row>
    <row r="692" s="2" customFormat="1">
      <c r="A692" s="38"/>
      <c r="B692" s="39"/>
      <c r="C692" s="40"/>
      <c r="D692" s="239" t="s">
        <v>157</v>
      </c>
      <c r="E692" s="40"/>
      <c r="F692" s="240" t="s">
        <v>724</v>
      </c>
      <c r="G692" s="40"/>
      <c r="H692" s="40"/>
      <c r="I692" s="241"/>
      <c r="J692" s="40"/>
      <c r="K692" s="40"/>
      <c r="L692" s="44"/>
      <c r="M692" s="242"/>
      <c r="N692" s="243"/>
      <c r="O692" s="91"/>
      <c r="P692" s="91"/>
      <c r="Q692" s="91"/>
      <c r="R692" s="91"/>
      <c r="S692" s="91"/>
      <c r="T692" s="92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157</v>
      </c>
      <c r="AU692" s="17" t="s">
        <v>82</v>
      </c>
    </row>
    <row r="693" s="2" customFormat="1">
      <c r="A693" s="38"/>
      <c r="B693" s="39"/>
      <c r="C693" s="40"/>
      <c r="D693" s="244" t="s">
        <v>159</v>
      </c>
      <c r="E693" s="40"/>
      <c r="F693" s="245" t="s">
        <v>725</v>
      </c>
      <c r="G693" s="40"/>
      <c r="H693" s="40"/>
      <c r="I693" s="241"/>
      <c r="J693" s="40"/>
      <c r="K693" s="40"/>
      <c r="L693" s="44"/>
      <c r="M693" s="242"/>
      <c r="N693" s="243"/>
      <c r="O693" s="91"/>
      <c r="P693" s="91"/>
      <c r="Q693" s="91"/>
      <c r="R693" s="91"/>
      <c r="S693" s="91"/>
      <c r="T693" s="92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159</v>
      </c>
      <c r="AU693" s="17" t="s">
        <v>82</v>
      </c>
    </row>
    <row r="694" s="13" customFormat="1">
      <c r="A694" s="13"/>
      <c r="B694" s="246"/>
      <c r="C694" s="247"/>
      <c r="D694" s="239" t="s">
        <v>161</v>
      </c>
      <c r="E694" s="248" t="s">
        <v>1</v>
      </c>
      <c r="F694" s="249" t="s">
        <v>703</v>
      </c>
      <c r="G694" s="247"/>
      <c r="H694" s="248" t="s">
        <v>1</v>
      </c>
      <c r="I694" s="250"/>
      <c r="J694" s="247"/>
      <c r="K694" s="247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161</v>
      </c>
      <c r="AU694" s="255" t="s">
        <v>82</v>
      </c>
      <c r="AV694" s="13" t="s">
        <v>80</v>
      </c>
      <c r="AW694" s="13" t="s">
        <v>30</v>
      </c>
      <c r="AX694" s="13" t="s">
        <v>73</v>
      </c>
      <c r="AY694" s="255" t="s">
        <v>147</v>
      </c>
    </row>
    <row r="695" s="13" customFormat="1">
      <c r="A695" s="13"/>
      <c r="B695" s="246"/>
      <c r="C695" s="247"/>
      <c r="D695" s="239" t="s">
        <v>161</v>
      </c>
      <c r="E695" s="248" t="s">
        <v>1</v>
      </c>
      <c r="F695" s="249" t="s">
        <v>726</v>
      </c>
      <c r="G695" s="247"/>
      <c r="H695" s="248" t="s">
        <v>1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161</v>
      </c>
      <c r="AU695" s="255" t="s">
        <v>82</v>
      </c>
      <c r="AV695" s="13" t="s">
        <v>80</v>
      </c>
      <c r="AW695" s="13" t="s">
        <v>30</v>
      </c>
      <c r="AX695" s="13" t="s">
        <v>73</v>
      </c>
      <c r="AY695" s="255" t="s">
        <v>147</v>
      </c>
    </row>
    <row r="696" s="14" customFormat="1">
      <c r="A696" s="14"/>
      <c r="B696" s="256"/>
      <c r="C696" s="257"/>
      <c r="D696" s="239" t="s">
        <v>161</v>
      </c>
      <c r="E696" s="258" t="s">
        <v>1</v>
      </c>
      <c r="F696" s="259" t="s">
        <v>727</v>
      </c>
      <c r="G696" s="257"/>
      <c r="H696" s="260">
        <v>0.95999999999999996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6" t="s">
        <v>161</v>
      </c>
      <c r="AU696" s="266" t="s">
        <v>82</v>
      </c>
      <c r="AV696" s="14" t="s">
        <v>82</v>
      </c>
      <c r="AW696" s="14" t="s">
        <v>30</v>
      </c>
      <c r="AX696" s="14" t="s">
        <v>73</v>
      </c>
      <c r="AY696" s="266" t="s">
        <v>147</v>
      </c>
    </row>
    <row r="697" s="13" customFormat="1">
      <c r="A697" s="13"/>
      <c r="B697" s="246"/>
      <c r="C697" s="247"/>
      <c r="D697" s="239" t="s">
        <v>161</v>
      </c>
      <c r="E697" s="248" t="s">
        <v>1</v>
      </c>
      <c r="F697" s="249" t="s">
        <v>728</v>
      </c>
      <c r="G697" s="247"/>
      <c r="H697" s="248" t="s">
        <v>1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161</v>
      </c>
      <c r="AU697" s="255" t="s">
        <v>82</v>
      </c>
      <c r="AV697" s="13" t="s">
        <v>80</v>
      </c>
      <c r="AW697" s="13" t="s">
        <v>30</v>
      </c>
      <c r="AX697" s="13" t="s">
        <v>73</v>
      </c>
      <c r="AY697" s="255" t="s">
        <v>147</v>
      </c>
    </row>
    <row r="698" s="14" customFormat="1">
      <c r="A698" s="14"/>
      <c r="B698" s="256"/>
      <c r="C698" s="257"/>
      <c r="D698" s="239" t="s">
        <v>161</v>
      </c>
      <c r="E698" s="258" t="s">
        <v>1</v>
      </c>
      <c r="F698" s="259" t="s">
        <v>729</v>
      </c>
      <c r="G698" s="257"/>
      <c r="H698" s="260">
        <v>1.48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161</v>
      </c>
      <c r="AU698" s="266" t="s">
        <v>82</v>
      </c>
      <c r="AV698" s="14" t="s">
        <v>82</v>
      </c>
      <c r="AW698" s="14" t="s">
        <v>30</v>
      </c>
      <c r="AX698" s="14" t="s">
        <v>73</v>
      </c>
      <c r="AY698" s="266" t="s">
        <v>147</v>
      </c>
    </row>
    <row r="699" s="15" customFormat="1">
      <c r="A699" s="15"/>
      <c r="B699" s="267"/>
      <c r="C699" s="268"/>
      <c r="D699" s="239" t="s">
        <v>161</v>
      </c>
      <c r="E699" s="269" t="s">
        <v>1</v>
      </c>
      <c r="F699" s="270" t="s">
        <v>164</v>
      </c>
      <c r="G699" s="268"/>
      <c r="H699" s="271">
        <v>2.4399999999999999</v>
      </c>
      <c r="I699" s="272"/>
      <c r="J699" s="268"/>
      <c r="K699" s="268"/>
      <c r="L699" s="273"/>
      <c r="M699" s="274"/>
      <c r="N699" s="275"/>
      <c r="O699" s="275"/>
      <c r="P699" s="275"/>
      <c r="Q699" s="275"/>
      <c r="R699" s="275"/>
      <c r="S699" s="275"/>
      <c r="T699" s="276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7" t="s">
        <v>161</v>
      </c>
      <c r="AU699" s="277" t="s">
        <v>82</v>
      </c>
      <c r="AV699" s="15" t="s">
        <v>155</v>
      </c>
      <c r="AW699" s="15" t="s">
        <v>30</v>
      </c>
      <c r="AX699" s="15" t="s">
        <v>80</v>
      </c>
      <c r="AY699" s="277" t="s">
        <v>147</v>
      </c>
    </row>
    <row r="700" s="2" customFormat="1" ht="21.75" customHeight="1">
      <c r="A700" s="38"/>
      <c r="B700" s="39"/>
      <c r="C700" s="226" t="s">
        <v>730</v>
      </c>
      <c r="D700" s="226" t="s">
        <v>150</v>
      </c>
      <c r="E700" s="227" t="s">
        <v>731</v>
      </c>
      <c r="F700" s="228" t="s">
        <v>732</v>
      </c>
      <c r="G700" s="229" t="s">
        <v>167</v>
      </c>
      <c r="H700" s="230">
        <v>36.100000000000001</v>
      </c>
      <c r="I700" s="231"/>
      <c r="J700" s="232">
        <f>ROUND(I700*H700,2)</f>
        <v>0</v>
      </c>
      <c r="K700" s="228" t="s">
        <v>154</v>
      </c>
      <c r="L700" s="44"/>
      <c r="M700" s="233" t="s">
        <v>1</v>
      </c>
      <c r="N700" s="234" t="s">
        <v>38</v>
      </c>
      <c r="O700" s="91"/>
      <c r="P700" s="235">
        <f>O700*H700</f>
        <v>0</v>
      </c>
      <c r="Q700" s="235">
        <v>0.0038</v>
      </c>
      <c r="R700" s="235">
        <f>Q700*H700</f>
        <v>0.13718</v>
      </c>
      <c r="S700" s="235">
        <v>0</v>
      </c>
      <c r="T700" s="236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37" t="s">
        <v>274</v>
      </c>
      <c r="AT700" s="237" t="s">
        <v>150</v>
      </c>
      <c r="AU700" s="237" t="s">
        <v>82</v>
      </c>
      <c r="AY700" s="17" t="s">
        <v>147</v>
      </c>
      <c r="BE700" s="238">
        <f>IF(N700="základní",J700,0)</f>
        <v>0</v>
      </c>
      <c r="BF700" s="238">
        <f>IF(N700="snížená",J700,0)</f>
        <v>0</v>
      </c>
      <c r="BG700" s="238">
        <f>IF(N700="zákl. přenesená",J700,0)</f>
        <v>0</v>
      </c>
      <c r="BH700" s="238">
        <f>IF(N700="sníž. přenesená",J700,0)</f>
        <v>0</v>
      </c>
      <c r="BI700" s="238">
        <f>IF(N700="nulová",J700,0)</f>
        <v>0</v>
      </c>
      <c r="BJ700" s="17" t="s">
        <v>80</v>
      </c>
      <c r="BK700" s="238">
        <f>ROUND(I700*H700,2)</f>
        <v>0</v>
      </c>
      <c r="BL700" s="17" t="s">
        <v>274</v>
      </c>
      <c r="BM700" s="237" t="s">
        <v>733</v>
      </c>
    </row>
    <row r="701" s="2" customFormat="1">
      <c r="A701" s="38"/>
      <c r="B701" s="39"/>
      <c r="C701" s="40"/>
      <c r="D701" s="239" t="s">
        <v>157</v>
      </c>
      <c r="E701" s="40"/>
      <c r="F701" s="240" t="s">
        <v>734</v>
      </c>
      <c r="G701" s="40"/>
      <c r="H701" s="40"/>
      <c r="I701" s="241"/>
      <c r="J701" s="40"/>
      <c r="K701" s="40"/>
      <c r="L701" s="44"/>
      <c r="M701" s="242"/>
      <c r="N701" s="243"/>
      <c r="O701" s="91"/>
      <c r="P701" s="91"/>
      <c r="Q701" s="91"/>
      <c r="R701" s="91"/>
      <c r="S701" s="91"/>
      <c r="T701" s="92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157</v>
      </c>
      <c r="AU701" s="17" t="s">
        <v>82</v>
      </c>
    </row>
    <row r="702" s="2" customFormat="1">
      <c r="A702" s="38"/>
      <c r="B702" s="39"/>
      <c r="C702" s="40"/>
      <c r="D702" s="244" t="s">
        <v>159</v>
      </c>
      <c r="E702" s="40"/>
      <c r="F702" s="245" t="s">
        <v>735</v>
      </c>
      <c r="G702" s="40"/>
      <c r="H702" s="40"/>
      <c r="I702" s="241"/>
      <c r="J702" s="40"/>
      <c r="K702" s="40"/>
      <c r="L702" s="44"/>
      <c r="M702" s="242"/>
      <c r="N702" s="243"/>
      <c r="O702" s="91"/>
      <c r="P702" s="91"/>
      <c r="Q702" s="91"/>
      <c r="R702" s="91"/>
      <c r="S702" s="91"/>
      <c r="T702" s="92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159</v>
      </c>
      <c r="AU702" s="17" t="s">
        <v>82</v>
      </c>
    </row>
    <row r="703" s="13" customFormat="1">
      <c r="A703" s="13"/>
      <c r="B703" s="246"/>
      <c r="C703" s="247"/>
      <c r="D703" s="239" t="s">
        <v>161</v>
      </c>
      <c r="E703" s="248" t="s">
        <v>1</v>
      </c>
      <c r="F703" s="249" t="s">
        <v>703</v>
      </c>
      <c r="G703" s="247"/>
      <c r="H703" s="248" t="s">
        <v>1</v>
      </c>
      <c r="I703" s="250"/>
      <c r="J703" s="247"/>
      <c r="K703" s="247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161</v>
      </c>
      <c r="AU703" s="255" t="s">
        <v>82</v>
      </c>
      <c r="AV703" s="13" t="s">
        <v>80</v>
      </c>
      <c r="AW703" s="13" t="s">
        <v>30</v>
      </c>
      <c r="AX703" s="13" t="s">
        <v>73</v>
      </c>
      <c r="AY703" s="255" t="s">
        <v>147</v>
      </c>
    </row>
    <row r="704" s="13" customFormat="1">
      <c r="A704" s="13"/>
      <c r="B704" s="246"/>
      <c r="C704" s="247"/>
      <c r="D704" s="239" t="s">
        <v>161</v>
      </c>
      <c r="E704" s="248" t="s">
        <v>1</v>
      </c>
      <c r="F704" s="249" t="s">
        <v>736</v>
      </c>
      <c r="G704" s="247"/>
      <c r="H704" s="248" t="s">
        <v>1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161</v>
      </c>
      <c r="AU704" s="255" t="s">
        <v>82</v>
      </c>
      <c r="AV704" s="13" t="s">
        <v>80</v>
      </c>
      <c r="AW704" s="13" t="s">
        <v>30</v>
      </c>
      <c r="AX704" s="13" t="s">
        <v>73</v>
      </c>
      <c r="AY704" s="255" t="s">
        <v>147</v>
      </c>
    </row>
    <row r="705" s="14" customFormat="1">
      <c r="A705" s="14"/>
      <c r="B705" s="256"/>
      <c r="C705" s="257"/>
      <c r="D705" s="239" t="s">
        <v>161</v>
      </c>
      <c r="E705" s="258" t="s">
        <v>1</v>
      </c>
      <c r="F705" s="259" t="s">
        <v>704</v>
      </c>
      <c r="G705" s="257"/>
      <c r="H705" s="260">
        <v>36.100000000000001</v>
      </c>
      <c r="I705" s="261"/>
      <c r="J705" s="257"/>
      <c r="K705" s="257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161</v>
      </c>
      <c r="AU705" s="266" t="s">
        <v>82</v>
      </c>
      <c r="AV705" s="14" t="s">
        <v>82</v>
      </c>
      <c r="AW705" s="14" t="s">
        <v>30</v>
      </c>
      <c r="AX705" s="14" t="s">
        <v>73</v>
      </c>
      <c r="AY705" s="266" t="s">
        <v>147</v>
      </c>
    </row>
    <row r="706" s="15" customFormat="1">
      <c r="A706" s="15"/>
      <c r="B706" s="267"/>
      <c r="C706" s="268"/>
      <c r="D706" s="239" t="s">
        <v>161</v>
      </c>
      <c r="E706" s="269" t="s">
        <v>1</v>
      </c>
      <c r="F706" s="270" t="s">
        <v>164</v>
      </c>
      <c r="G706" s="268"/>
      <c r="H706" s="271">
        <v>36.100000000000001</v>
      </c>
      <c r="I706" s="272"/>
      <c r="J706" s="268"/>
      <c r="K706" s="268"/>
      <c r="L706" s="273"/>
      <c r="M706" s="274"/>
      <c r="N706" s="275"/>
      <c r="O706" s="275"/>
      <c r="P706" s="275"/>
      <c r="Q706" s="275"/>
      <c r="R706" s="275"/>
      <c r="S706" s="275"/>
      <c r="T706" s="276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77" t="s">
        <v>161</v>
      </c>
      <c r="AU706" s="277" t="s">
        <v>82</v>
      </c>
      <c r="AV706" s="15" t="s">
        <v>155</v>
      </c>
      <c r="AW706" s="15" t="s">
        <v>30</v>
      </c>
      <c r="AX706" s="15" t="s">
        <v>80</v>
      </c>
      <c r="AY706" s="277" t="s">
        <v>147</v>
      </c>
    </row>
    <row r="707" s="2" customFormat="1" ht="24.15" customHeight="1">
      <c r="A707" s="38"/>
      <c r="B707" s="39"/>
      <c r="C707" s="226" t="s">
        <v>737</v>
      </c>
      <c r="D707" s="226" t="s">
        <v>150</v>
      </c>
      <c r="E707" s="227" t="s">
        <v>738</v>
      </c>
      <c r="F707" s="228" t="s">
        <v>739</v>
      </c>
      <c r="G707" s="229" t="s">
        <v>248</v>
      </c>
      <c r="H707" s="230">
        <v>2</v>
      </c>
      <c r="I707" s="231"/>
      <c r="J707" s="232">
        <f>ROUND(I707*H707,2)</f>
        <v>0</v>
      </c>
      <c r="K707" s="228" t="s">
        <v>154</v>
      </c>
      <c r="L707" s="44"/>
      <c r="M707" s="233" t="s">
        <v>1</v>
      </c>
      <c r="N707" s="234" t="s">
        <v>38</v>
      </c>
      <c r="O707" s="91"/>
      <c r="P707" s="235">
        <f>O707*H707</f>
        <v>0</v>
      </c>
      <c r="Q707" s="235">
        <v>0.0035699999999999998</v>
      </c>
      <c r="R707" s="235">
        <f>Q707*H707</f>
        <v>0.0071399999999999996</v>
      </c>
      <c r="S707" s="235">
        <v>0</v>
      </c>
      <c r="T707" s="236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7" t="s">
        <v>274</v>
      </c>
      <c r="AT707" s="237" t="s">
        <v>150</v>
      </c>
      <c r="AU707" s="237" t="s">
        <v>82</v>
      </c>
      <c r="AY707" s="17" t="s">
        <v>147</v>
      </c>
      <c r="BE707" s="238">
        <f>IF(N707="základní",J707,0)</f>
        <v>0</v>
      </c>
      <c r="BF707" s="238">
        <f>IF(N707="snížená",J707,0)</f>
        <v>0</v>
      </c>
      <c r="BG707" s="238">
        <f>IF(N707="zákl. přenesená",J707,0)</f>
        <v>0</v>
      </c>
      <c r="BH707" s="238">
        <f>IF(N707="sníž. přenesená",J707,0)</f>
        <v>0</v>
      </c>
      <c r="BI707" s="238">
        <f>IF(N707="nulová",J707,0)</f>
        <v>0</v>
      </c>
      <c r="BJ707" s="17" t="s">
        <v>80</v>
      </c>
      <c r="BK707" s="238">
        <f>ROUND(I707*H707,2)</f>
        <v>0</v>
      </c>
      <c r="BL707" s="17" t="s">
        <v>274</v>
      </c>
      <c r="BM707" s="237" t="s">
        <v>740</v>
      </c>
    </row>
    <row r="708" s="2" customFormat="1">
      <c r="A708" s="38"/>
      <c r="B708" s="39"/>
      <c r="C708" s="40"/>
      <c r="D708" s="239" t="s">
        <v>157</v>
      </c>
      <c r="E708" s="40"/>
      <c r="F708" s="240" t="s">
        <v>741</v>
      </c>
      <c r="G708" s="40"/>
      <c r="H708" s="40"/>
      <c r="I708" s="241"/>
      <c r="J708" s="40"/>
      <c r="K708" s="40"/>
      <c r="L708" s="44"/>
      <c r="M708" s="242"/>
      <c r="N708" s="243"/>
      <c r="O708" s="91"/>
      <c r="P708" s="91"/>
      <c r="Q708" s="91"/>
      <c r="R708" s="91"/>
      <c r="S708" s="91"/>
      <c r="T708" s="92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157</v>
      </c>
      <c r="AU708" s="17" t="s">
        <v>82</v>
      </c>
    </row>
    <row r="709" s="2" customFormat="1">
      <c r="A709" s="38"/>
      <c r="B709" s="39"/>
      <c r="C709" s="40"/>
      <c r="D709" s="244" t="s">
        <v>159</v>
      </c>
      <c r="E709" s="40"/>
      <c r="F709" s="245" t="s">
        <v>742</v>
      </c>
      <c r="G709" s="40"/>
      <c r="H709" s="40"/>
      <c r="I709" s="241"/>
      <c r="J709" s="40"/>
      <c r="K709" s="40"/>
      <c r="L709" s="44"/>
      <c r="M709" s="242"/>
      <c r="N709" s="243"/>
      <c r="O709" s="91"/>
      <c r="P709" s="91"/>
      <c r="Q709" s="91"/>
      <c r="R709" s="91"/>
      <c r="S709" s="91"/>
      <c r="T709" s="92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159</v>
      </c>
      <c r="AU709" s="17" t="s">
        <v>82</v>
      </c>
    </row>
    <row r="710" s="14" customFormat="1">
      <c r="A710" s="14"/>
      <c r="B710" s="256"/>
      <c r="C710" s="257"/>
      <c r="D710" s="239" t="s">
        <v>161</v>
      </c>
      <c r="E710" s="258" t="s">
        <v>1</v>
      </c>
      <c r="F710" s="259" t="s">
        <v>82</v>
      </c>
      <c r="G710" s="257"/>
      <c r="H710" s="260">
        <v>2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161</v>
      </c>
      <c r="AU710" s="266" t="s">
        <v>82</v>
      </c>
      <c r="AV710" s="14" t="s">
        <v>82</v>
      </c>
      <c r="AW710" s="14" t="s">
        <v>30</v>
      </c>
      <c r="AX710" s="14" t="s">
        <v>73</v>
      </c>
      <c r="AY710" s="266" t="s">
        <v>147</v>
      </c>
    </row>
    <row r="711" s="15" customFormat="1">
      <c r="A711" s="15"/>
      <c r="B711" s="267"/>
      <c r="C711" s="268"/>
      <c r="D711" s="239" t="s">
        <v>161</v>
      </c>
      <c r="E711" s="269" t="s">
        <v>1</v>
      </c>
      <c r="F711" s="270" t="s">
        <v>164</v>
      </c>
      <c r="G711" s="268"/>
      <c r="H711" s="271">
        <v>2</v>
      </c>
      <c r="I711" s="272"/>
      <c r="J711" s="268"/>
      <c r="K711" s="268"/>
      <c r="L711" s="273"/>
      <c r="M711" s="274"/>
      <c r="N711" s="275"/>
      <c r="O711" s="275"/>
      <c r="P711" s="275"/>
      <c r="Q711" s="275"/>
      <c r="R711" s="275"/>
      <c r="S711" s="275"/>
      <c r="T711" s="276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7" t="s">
        <v>161</v>
      </c>
      <c r="AU711" s="277" t="s">
        <v>82</v>
      </c>
      <c r="AV711" s="15" t="s">
        <v>155</v>
      </c>
      <c r="AW711" s="15" t="s">
        <v>30</v>
      </c>
      <c r="AX711" s="15" t="s">
        <v>80</v>
      </c>
      <c r="AY711" s="277" t="s">
        <v>147</v>
      </c>
    </row>
    <row r="712" s="2" customFormat="1" ht="24.15" customHeight="1">
      <c r="A712" s="38"/>
      <c r="B712" s="39"/>
      <c r="C712" s="226" t="s">
        <v>743</v>
      </c>
      <c r="D712" s="226" t="s">
        <v>150</v>
      </c>
      <c r="E712" s="227" t="s">
        <v>744</v>
      </c>
      <c r="F712" s="228" t="s">
        <v>745</v>
      </c>
      <c r="G712" s="229" t="s">
        <v>167</v>
      </c>
      <c r="H712" s="230">
        <v>16.800000000000001</v>
      </c>
      <c r="I712" s="231"/>
      <c r="J712" s="232">
        <f>ROUND(I712*H712,2)</f>
        <v>0</v>
      </c>
      <c r="K712" s="228" t="s">
        <v>154</v>
      </c>
      <c r="L712" s="44"/>
      <c r="M712" s="233" t="s">
        <v>1</v>
      </c>
      <c r="N712" s="234" t="s">
        <v>38</v>
      </c>
      <c r="O712" s="91"/>
      <c r="P712" s="235">
        <f>O712*H712</f>
        <v>0</v>
      </c>
      <c r="Q712" s="235">
        <v>0.00313</v>
      </c>
      <c r="R712" s="235">
        <f>Q712*H712</f>
        <v>0.052583999999999999</v>
      </c>
      <c r="S712" s="235">
        <v>0</v>
      </c>
      <c r="T712" s="236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7" t="s">
        <v>274</v>
      </c>
      <c r="AT712" s="237" t="s">
        <v>150</v>
      </c>
      <c r="AU712" s="237" t="s">
        <v>82</v>
      </c>
      <c r="AY712" s="17" t="s">
        <v>147</v>
      </c>
      <c r="BE712" s="238">
        <f>IF(N712="základní",J712,0)</f>
        <v>0</v>
      </c>
      <c r="BF712" s="238">
        <f>IF(N712="snížená",J712,0)</f>
        <v>0</v>
      </c>
      <c r="BG712" s="238">
        <f>IF(N712="zákl. přenesená",J712,0)</f>
        <v>0</v>
      </c>
      <c r="BH712" s="238">
        <f>IF(N712="sníž. přenesená",J712,0)</f>
        <v>0</v>
      </c>
      <c r="BI712" s="238">
        <f>IF(N712="nulová",J712,0)</f>
        <v>0</v>
      </c>
      <c r="BJ712" s="17" t="s">
        <v>80</v>
      </c>
      <c r="BK712" s="238">
        <f>ROUND(I712*H712,2)</f>
        <v>0</v>
      </c>
      <c r="BL712" s="17" t="s">
        <v>274</v>
      </c>
      <c r="BM712" s="237" t="s">
        <v>746</v>
      </c>
    </row>
    <row r="713" s="2" customFormat="1">
      <c r="A713" s="38"/>
      <c r="B713" s="39"/>
      <c r="C713" s="40"/>
      <c r="D713" s="239" t="s">
        <v>157</v>
      </c>
      <c r="E713" s="40"/>
      <c r="F713" s="240" t="s">
        <v>747</v>
      </c>
      <c r="G713" s="40"/>
      <c r="H713" s="40"/>
      <c r="I713" s="241"/>
      <c r="J713" s="40"/>
      <c r="K713" s="40"/>
      <c r="L713" s="44"/>
      <c r="M713" s="242"/>
      <c r="N713" s="243"/>
      <c r="O713" s="91"/>
      <c r="P713" s="91"/>
      <c r="Q713" s="91"/>
      <c r="R713" s="91"/>
      <c r="S713" s="91"/>
      <c r="T713" s="92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157</v>
      </c>
      <c r="AU713" s="17" t="s">
        <v>82</v>
      </c>
    </row>
    <row r="714" s="2" customFormat="1">
      <c r="A714" s="38"/>
      <c r="B714" s="39"/>
      <c r="C714" s="40"/>
      <c r="D714" s="244" t="s">
        <v>159</v>
      </c>
      <c r="E714" s="40"/>
      <c r="F714" s="245" t="s">
        <v>748</v>
      </c>
      <c r="G714" s="40"/>
      <c r="H714" s="40"/>
      <c r="I714" s="241"/>
      <c r="J714" s="40"/>
      <c r="K714" s="40"/>
      <c r="L714" s="44"/>
      <c r="M714" s="242"/>
      <c r="N714" s="243"/>
      <c r="O714" s="91"/>
      <c r="P714" s="91"/>
      <c r="Q714" s="91"/>
      <c r="R714" s="91"/>
      <c r="S714" s="91"/>
      <c r="T714" s="92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159</v>
      </c>
      <c r="AU714" s="17" t="s">
        <v>82</v>
      </c>
    </row>
    <row r="715" s="13" customFormat="1">
      <c r="A715" s="13"/>
      <c r="B715" s="246"/>
      <c r="C715" s="247"/>
      <c r="D715" s="239" t="s">
        <v>161</v>
      </c>
      <c r="E715" s="248" t="s">
        <v>1</v>
      </c>
      <c r="F715" s="249" t="s">
        <v>703</v>
      </c>
      <c r="G715" s="247"/>
      <c r="H715" s="248" t="s">
        <v>1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161</v>
      </c>
      <c r="AU715" s="255" t="s">
        <v>82</v>
      </c>
      <c r="AV715" s="13" t="s">
        <v>80</v>
      </c>
      <c r="AW715" s="13" t="s">
        <v>30</v>
      </c>
      <c r="AX715" s="13" t="s">
        <v>73</v>
      </c>
      <c r="AY715" s="255" t="s">
        <v>147</v>
      </c>
    </row>
    <row r="716" s="13" customFormat="1">
      <c r="A716" s="13"/>
      <c r="B716" s="246"/>
      <c r="C716" s="247"/>
      <c r="D716" s="239" t="s">
        <v>161</v>
      </c>
      <c r="E716" s="248" t="s">
        <v>1</v>
      </c>
      <c r="F716" s="249" t="s">
        <v>749</v>
      </c>
      <c r="G716" s="247"/>
      <c r="H716" s="248" t="s">
        <v>1</v>
      </c>
      <c r="I716" s="250"/>
      <c r="J716" s="247"/>
      <c r="K716" s="247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161</v>
      </c>
      <c r="AU716" s="255" t="s">
        <v>82</v>
      </c>
      <c r="AV716" s="13" t="s">
        <v>80</v>
      </c>
      <c r="AW716" s="13" t="s">
        <v>30</v>
      </c>
      <c r="AX716" s="13" t="s">
        <v>73</v>
      </c>
      <c r="AY716" s="255" t="s">
        <v>147</v>
      </c>
    </row>
    <row r="717" s="14" customFormat="1">
      <c r="A717" s="14"/>
      <c r="B717" s="256"/>
      <c r="C717" s="257"/>
      <c r="D717" s="239" t="s">
        <v>161</v>
      </c>
      <c r="E717" s="258" t="s">
        <v>1</v>
      </c>
      <c r="F717" s="259" t="s">
        <v>711</v>
      </c>
      <c r="G717" s="257"/>
      <c r="H717" s="260">
        <v>16.800000000000001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6" t="s">
        <v>161</v>
      </c>
      <c r="AU717" s="266" t="s">
        <v>82</v>
      </c>
      <c r="AV717" s="14" t="s">
        <v>82</v>
      </c>
      <c r="AW717" s="14" t="s">
        <v>30</v>
      </c>
      <c r="AX717" s="14" t="s">
        <v>73</v>
      </c>
      <c r="AY717" s="266" t="s">
        <v>147</v>
      </c>
    </row>
    <row r="718" s="15" customFormat="1">
      <c r="A718" s="15"/>
      <c r="B718" s="267"/>
      <c r="C718" s="268"/>
      <c r="D718" s="239" t="s">
        <v>161</v>
      </c>
      <c r="E718" s="269" t="s">
        <v>1</v>
      </c>
      <c r="F718" s="270" t="s">
        <v>164</v>
      </c>
      <c r="G718" s="268"/>
      <c r="H718" s="271">
        <v>16.800000000000001</v>
      </c>
      <c r="I718" s="272"/>
      <c r="J718" s="268"/>
      <c r="K718" s="268"/>
      <c r="L718" s="273"/>
      <c r="M718" s="274"/>
      <c r="N718" s="275"/>
      <c r="O718" s="275"/>
      <c r="P718" s="275"/>
      <c r="Q718" s="275"/>
      <c r="R718" s="275"/>
      <c r="S718" s="275"/>
      <c r="T718" s="27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7" t="s">
        <v>161</v>
      </c>
      <c r="AU718" s="277" t="s">
        <v>82</v>
      </c>
      <c r="AV718" s="15" t="s">
        <v>155</v>
      </c>
      <c r="AW718" s="15" t="s">
        <v>30</v>
      </c>
      <c r="AX718" s="15" t="s">
        <v>80</v>
      </c>
      <c r="AY718" s="277" t="s">
        <v>147</v>
      </c>
    </row>
    <row r="719" s="2" customFormat="1" ht="24.15" customHeight="1">
      <c r="A719" s="38"/>
      <c r="B719" s="39"/>
      <c r="C719" s="226" t="s">
        <v>750</v>
      </c>
      <c r="D719" s="226" t="s">
        <v>150</v>
      </c>
      <c r="E719" s="227" t="s">
        <v>751</v>
      </c>
      <c r="F719" s="228" t="s">
        <v>752</v>
      </c>
      <c r="G719" s="229" t="s">
        <v>357</v>
      </c>
      <c r="H719" s="230">
        <v>0.23000000000000001</v>
      </c>
      <c r="I719" s="231"/>
      <c r="J719" s="232">
        <f>ROUND(I719*H719,2)</f>
        <v>0</v>
      </c>
      <c r="K719" s="228" t="s">
        <v>154</v>
      </c>
      <c r="L719" s="44"/>
      <c r="M719" s="233" t="s">
        <v>1</v>
      </c>
      <c r="N719" s="234" t="s">
        <v>38</v>
      </c>
      <c r="O719" s="91"/>
      <c r="P719" s="235">
        <f>O719*H719</f>
        <v>0</v>
      </c>
      <c r="Q719" s="235">
        <v>0</v>
      </c>
      <c r="R719" s="235">
        <f>Q719*H719</f>
        <v>0</v>
      </c>
      <c r="S719" s="235">
        <v>0</v>
      </c>
      <c r="T719" s="236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37" t="s">
        <v>274</v>
      </c>
      <c r="AT719" s="237" t="s">
        <v>150</v>
      </c>
      <c r="AU719" s="237" t="s">
        <v>82</v>
      </c>
      <c r="AY719" s="17" t="s">
        <v>147</v>
      </c>
      <c r="BE719" s="238">
        <f>IF(N719="základní",J719,0)</f>
        <v>0</v>
      </c>
      <c r="BF719" s="238">
        <f>IF(N719="snížená",J719,0)</f>
        <v>0</v>
      </c>
      <c r="BG719" s="238">
        <f>IF(N719="zákl. přenesená",J719,0)</f>
        <v>0</v>
      </c>
      <c r="BH719" s="238">
        <f>IF(N719="sníž. přenesená",J719,0)</f>
        <v>0</v>
      </c>
      <c r="BI719" s="238">
        <f>IF(N719="nulová",J719,0)</f>
        <v>0</v>
      </c>
      <c r="BJ719" s="17" t="s">
        <v>80</v>
      </c>
      <c r="BK719" s="238">
        <f>ROUND(I719*H719,2)</f>
        <v>0</v>
      </c>
      <c r="BL719" s="17" t="s">
        <v>274</v>
      </c>
      <c r="BM719" s="237" t="s">
        <v>753</v>
      </c>
    </row>
    <row r="720" s="2" customFormat="1">
      <c r="A720" s="38"/>
      <c r="B720" s="39"/>
      <c r="C720" s="40"/>
      <c r="D720" s="239" t="s">
        <v>157</v>
      </c>
      <c r="E720" s="40"/>
      <c r="F720" s="240" t="s">
        <v>754</v>
      </c>
      <c r="G720" s="40"/>
      <c r="H720" s="40"/>
      <c r="I720" s="241"/>
      <c r="J720" s="40"/>
      <c r="K720" s="40"/>
      <c r="L720" s="44"/>
      <c r="M720" s="242"/>
      <c r="N720" s="243"/>
      <c r="O720" s="91"/>
      <c r="P720" s="91"/>
      <c r="Q720" s="91"/>
      <c r="R720" s="91"/>
      <c r="S720" s="91"/>
      <c r="T720" s="92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157</v>
      </c>
      <c r="AU720" s="17" t="s">
        <v>82</v>
      </c>
    </row>
    <row r="721" s="2" customFormat="1">
      <c r="A721" s="38"/>
      <c r="B721" s="39"/>
      <c r="C721" s="40"/>
      <c r="D721" s="244" t="s">
        <v>159</v>
      </c>
      <c r="E721" s="40"/>
      <c r="F721" s="245" t="s">
        <v>755</v>
      </c>
      <c r="G721" s="40"/>
      <c r="H721" s="40"/>
      <c r="I721" s="241"/>
      <c r="J721" s="40"/>
      <c r="K721" s="40"/>
      <c r="L721" s="44"/>
      <c r="M721" s="242"/>
      <c r="N721" s="243"/>
      <c r="O721" s="91"/>
      <c r="P721" s="91"/>
      <c r="Q721" s="91"/>
      <c r="R721" s="91"/>
      <c r="S721" s="91"/>
      <c r="T721" s="92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159</v>
      </c>
      <c r="AU721" s="17" t="s">
        <v>82</v>
      </c>
    </row>
    <row r="722" s="12" customFormat="1" ht="22.8" customHeight="1">
      <c r="A722" s="12"/>
      <c r="B722" s="210"/>
      <c r="C722" s="211"/>
      <c r="D722" s="212" t="s">
        <v>72</v>
      </c>
      <c r="E722" s="224" t="s">
        <v>756</v>
      </c>
      <c r="F722" s="224" t="s">
        <v>757</v>
      </c>
      <c r="G722" s="211"/>
      <c r="H722" s="211"/>
      <c r="I722" s="214"/>
      <c r="J722" s="225">
        <f>BK722</f>
        <v>0</v>
      </c>
      <c r="K722" s="211"/>
      <c r="L722" s="216"/>
      <c r="M722" s="217"/>
      <c r="N722" s="218"/>
      <c r="O722" s="218"/>
      <c r="P722" s="219">
        <f>SUM(P723:P800)</f>
        <v>0</v>
      </c>
      <c r="Q722" s="218"/>
      <c r="R722" s="219">
        <f>SUM(R723:R800)</f>
        <v>25.303116299999996</v>
      </c>
      <c r="S722" s="218"/>
      <c r="T722" s="220">
        <f>SUM(T723:T800)</f>
        <v>24.849040400000003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1" t="s">
        <v>82</v>
      </c>
      <c r="AT722" s="222" t="s">
        <v>72</v>
      </c>
      <c r="AU722" s="222" t="s">
        <v>80</v>
      </c>
      <c r="AY722" s="221" t="s">
        <v>147</v>
      </c>
      <c r="BK722" s="223">
        <f>SUM(BK723:BK800)</f>
        <v>0</v>
      </c>
    </row>
    <row r="723" s="2" customFormat="1" ht="16.5" customHeight="1">
      <c r="A723" s="38"/>
      <c r="B723" s="39"/>
      <c r="C723" s="226" t="s">
        <v>758</v>
      </c>
      <c r="D723" s="226" t="s">
        <v>150</v>
      </c>
      <c r="E723" s="227" t="s">
        <v>759</v>
      </c>
      <c r="F723" s="228" t="s">
        <v>760</v>
      </c>
      <c r="G723" s="229" t="s">
        <v>181</v>
      </c>
      <c r="H723" s="230">
        <v>30</v>
      </c>
      <c r="I723" s="231"/>
      <c r="J723" s="232">
        <f>ROUND(I723*H723,2)</f>
        <v>0</v>
      </c>
      <c r="K723" s="228" t="s">
        <v>154</v>
      </c>
      <c r="L723" s="44"/>
      <c r="M723" s="233" t="s">
        <v>1</v>
      </c>
      <c r="N723" s="234" t="s">
        <v>38</v>
      </c>
      <c r="O723" s="91"/>
      <c r="P723" s="235">
        <f>O723*H723</f>
        <v>0</v>
      </c>
      <c r="Q723" s="235">
        <v>0</v>
      </c>
      <c r="R723" s="235">
        <f>Q723*H723</f>
        <v>0</v>
      </c>
      <c r="S723" s="235">
        <v>0</v>
      </c>
      <c r="T723" s="236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37" t="s">
        <v>274</v>
      </c>
      <c r="AT723" s="237" t="s">
        <v>150</v>
      </c>
      <c r="AU723" s="237" t="s">
        <v>82</v>
      </c>
      <c r="AY723" s="17" t="s">
        <v>147</v>
      </c>
      <c r="BE723" s="238">
        <f>IF(N723="základní",J723,0)</f>
        <v>0</v>
      </c>
      <c r="BF723" s="238">
        <f>IF(N723="snížená",J723,0)</f>
        <v>0</v>
      </c>
      <c r="BG723" s="238">
        <f>IF(N723="zákl. přenesená",J723,0)</f>
        <v>0</v>
      </c>
      <c r="BH723" s="238">
        <f>IF(N723="sníž. přenesená",J723,0)</f>
        <v>0</v>
      </c>
      <c r="BI723" s="238">
        <f>IF(N723="nulová",J723,0)</f>
        <v>0</v>
      </c>
      <c r="BJ723" s="17" t="s">
        <v>80</v>
      </c>
      <c r="BK723" s="238">
        <f>ROUND(I723*H723,2)</f>
        <v>0</v>
      </c>
      <c r="BL723" s="17" t="s">
        <v>274</v>
      </c>
      <c r="BM723" s="237" t="s">
        <v>761</v>
      </c>
    </row>
    <row r="724" s="2" customFormat="1">
      <c r="A724" s="38"/>
      <c r="B724" s="39"/>
      <c r="C724" s="40"/>
      <c r="D724" s="239" t="s">
        <v>157</v>
      </c>
      <c r="E724" s="40"/>
      <c r="F724" s="240" t="s">
        <v>762</v>
      </c>
      <c r="G724" s="40"/>
      <c r="H724" s="40"/>
      <c r="I724" s="241"/>
      <c r="J724" s="40"/>
      <c r="K724" s="40"/>
      <c r="L724" s="44"/>
      <c r="M724" s="242"/>
      <c r="N724" s="243"/>
      <c r="O724" s="91"/>
      <c r="P724" s="91"/>
      <c r="Q724" s="91"/>
      <c r="R724" s="91"/>
      <c r="S724" s="91"/>
      <c r="T724" s="92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157</v>
      </c>
      <c r="AU724" s="17" t="s">
        <v>82</v>
      </c>
    </row>
    <row r="725" s="2" customFormat="1">
      <c r="A725" s="38"/>
      <c r="B725" s="39"/>
      <c r="C725" s="40"/>
      <c r="D725" s="244" t="s">
        <v>159</v>
      </c>
      <c r="E725" s="40"/>
      <c r="F725" s="245" t="s">
        <v>763</v>
      </c>
      <c r="G725" s="40"/>
      <c r="H725" s="40"/>
      <c r="I725" s="241"/>
      <c r="J725" s="40"/>
      <c r="K725" s="40"/>
      <c r="L725" s="44"/>
      <c r="M725" s="242"/>
      <c r="N725" s="243"/>
      <c r="O725" s="91"/>
      <c r="P725" s="91"/>
      <c r="Q725" s="91"/>
      <c r="R725" s="91"/>
      <c r="S725" s="91"/>
      <c r="T725" s="92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159</v>
      </c>
      <c r="AU725" s="17" t="s">
        <v>82</v>
      </c>
    </row>
    <row r="726" s="13" customFormat="1">
      <c r="A726" s="13"/>
      <c r="B726" s="246"/>
      <c r="C726" s="247"/>
      <c r="D726" s="239" t="s">
        <v>161</v>
      </c>
      <c r="E726" s="248" t="s">
        <v>1</v>
      </c>
      <c r="F726" s="249" t="s">
        <v>764</v>
      </c>
      <c r="G726" s="247"/>
      <c r="H726" s="248" t="s">
        <v>1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161</v>
      </c>
      <c r="AU726" s="255" t="s">
        <v>82</v>
      </c>
      <c r="AV726" s="13" t="s">
        <v>80</v>
      </c>
      <c r="AW726" s="13" t="s">
        <v>30</v>
      </c>
      <c r="AX726" s="13" t="s">
        <v>73</v>
      </c>
      <c r="AY726" s="255" t="s">
        <v>147</v>
      </c>
    </row>
    <row r="727" s="14" customFormat="1">
      <c r="A727" s="14"/>
      <c r="B727" s="256"/>
      <c r="C727" s="257"/>
      <c r="D727" s="239" t="s">
        <v>161</v>
      </c>
      <c r="E727" s="258" t="s">
        <v>1</v>
      </c>
      <c r="F727" s="259" t="s">
        <v>765</v>
      </c>
      <c r="G727" s="257"/>
      <c r="H727" s="260">
        <v>30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6" t="s">
        <v>161</v>
      </c>
      <c r="AU727" s="266" t="s">
        <v>82</v>
      </c>
      <c r="AV727" s="14" t="s">
        <v>82</v>
      </c>
      <c r="AW727" s="14" t="s">
        <v>30</v>
      </c>
      <c r="AX727" s="14" t="s">
        <v>73</v>
      </c>
      <c r="AY727" s="266" t="s">
        <v>147</v>
      </c>
    </row>
    <row r="728" s="15" customFormat="1">
      <c r="A728" s="15"/>
      <c r="B728" s="267"/>
      <c r="C728" s="268"/>
      <c r="D728" s="239" t="s">
        <v>161</v>
      </c>
      <c r="E728" s="269" t="s">
        <v>1</v>
      </c>
      <c r="F728" s="270" t="s">
        <v>164</v>
      </c>
      <c r="G728" s="268"/>
      <c r="H728" s="271">
        <v>30</v>
      </c>
      <c r="I728" s="272"/>
      <c r="J728" s="268"/>
      <c r="K728" s="268"/>
      <c r="L728" s="273"/>
      <c r="M728" s="274"/>
      <c r="N728" s="275"/>
      <c r="O728" s="275"/>
      <c r="P728" s="275"/>
      <c r="Q728" s="275"/>
      <c r="R728" s="275"/>
      <c r="S728" s="275"/>
      <c r="T728" s="27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7" t="s">
        <v>161</v>
      </c>
      <c r="AU728" s="277" t="s">
        <v>82</v>
      </c>
      <c r="AV728" s="15" t="s">
        <v>155</v>
      </c>
      <c r="AW728" s="15" t="s">
        <v>30</v>
      </c>
      <c r="AX728" s="15" t="s">
        <v>80</v>
      </c>
      <c r="AY728" s="277" t="s">
        <v>147</v>
      </c>
    </row>
    <row r="729" s="2" customFormat="1" ht="16.5" customHeight="1">
      <c r="A729" s="38"/>
      <c r="B729" s="39"/>
      <c r="C729" s="278" t="s">
        <v>766</v>
      </c>
      <c r="D729" s="278" t="s">
        <v>335</v>
      </c>
      <c r="E729" s="279" t="s">
        <v>767</v>
      </c>
      <c r="F729" s="280" t="s">
        <v>768</v>
      </c>
      <c r="G729" s="281" t="s">
        <v>248</v>
      </c>
      <c r="H729" s="282">
        <v>216</v>
      </c>
      <c r="I729" s="283"/>
      <c r="J729" s="284">
        <f>ROUND(I729*H729,2)</f>
        <v>0</v>
      </c>
      <c r="K729" s="280" t="s">
        <v>154</v>
      </c>
      <c r="L729" s="285"/>
      <c r="M729" s="286" t="s">
        <v>1</v>
      </c>
      <c r="N729" s="287" t="s">
        <v>38</v>
      </c>
      <c r="O729" s="91"/>
      <c r="P729" s="235">
        <f>O729*H729</f>
        <v>0</v>
      </c>
      <c r="Q729" s="235">
        <v>0.0016999999999999999</v>
      </c>
      <c r="R729" s="235">
        <f>Q729*H729</f>
        <v>0.36719999999999997</v>
      </c>
      <c r="S729" s="235">
        <v>0</v>
      </c>
      <c r="T729" s="236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7" t="s">
        <v>387</v>
      </c>
      <c r="AT729" s="237" t="s">
        <v>335</v>
      </c>
      <c r="AU729" s="237" t="s">
        <v>82</v>
      </c>
      <c r="AY729" s="17" t="s">
        <v>147</v>
      </c>
      <c r="BE729" s="238">
        <f>IF(N729="základní",J729,0)</f>
        <v>0</v>
      </c>
      <c r="BF729" s="238">
        <f>IF(N729="snížená",J729,0)</f>
        <v>0</v>
      </c>
      <c r="BG729" s="238">
        <f>IF(N729="zákl. přenesená",J729,0)</f>
        <v>0</v>
      </c>
      <c r="BH729" s="238">
        <f>IF(N729="sníž. přenesená",J729,0)</f>
        <v>0</v>
      </c>
      <c r="BI729" s="238">
        <f>IF(N729="nulová",J729,0)</f>
        <v>0</v>
      </c>
      <c r="BJ729" s="17" t="s">
        <v>80</v>
      </c>
      <c r="BK729" s="238">
        <f>ROUND(I729*H729,2)</f>
        <v>0</v>
      </c>
      <c r="BL729" s="17" t="s">
        <v>274</v>
      </c>
      <c r="BM729" s="237" t="s">
        <v>769</v>
      </c>
    </row>
    <row r="730" s="2" customFormat="1">
      <c r="A730" s="38"/>
      <c r="B730" s="39"/>
      <c r="C730" s="40"/>
      <c r="D730" s="239" t="s">
        <v>157</v>
      </c>
      <c r="E730" s="40"/>
      <c r="F730" s="240" t="s">
        <v>768</v>
      </c>
      <c r="G730" s="40"/>
      <c r="H730" s="40"/>
      <c r="I730" s="241"/>
      <c r="J730" s="40"/>
      <c r="K730" s="40"/>
      <c r="L730" s="44"/>
      <c r="M730" s="242"/>
      <c r="N730" s="243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157</v>
      </c>
      <c r="AU730" s="17" t="s">
        <v>82</v>
      </c>
    </row>
    <row r="731" s="13" customFormat="1">
      <c r="A731" s="13"/>
      <c r="B731" s="246"/>
      <c r="C731" s="247"/>
      <c r="D731" s="239" t="s">
        <v>161</v>
      </c>
      <c r="E731" s="248" t="s">
        <v>1</v>
      </c>
      <c r="F731" s="249" t="s">
        <v>770</v>
      </c>
      <c r="G731" s="247"/>
      <c r="H731" s="248" t="s">
        <v>1</v>
      </c>
      <c r="I731" s="250"/>
      <c r="J731" s="247"/>
      <c r="K731" s="247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161</v>
      </c>
      <c r="AU731" s="255" t="s">
        <v>82</v>
      </c>
      <c r="AV731" s="13" t="s">
        <v>80</v>
      </c>
      <c r="AW731" s="13" t="s">
        <v>30</v>
      </c>
      <c r="AX731" s="13" t="s">
        <v>73</v>
      </c>
      <c r="AY731" s="255" t="s">
        <v>147</v>
      </c>
    </row>
    <row r="732" s="13" customFormat="1">
      <c r="A732" s="13"/>
      <c r="B732" s="246"/>
      <c r="C732" s="247"/>
      <c r="D732" s="239" t="s">
        <v>161</v>
      </c>
      <c r="E732" s="248" t="s">
        <v>1</v>
      </c>
      <c r="F732" s="249" t="s">
        <v>771</v>
      </c>
      <c r="G732" s="247"/>
      <c r="H732" s="248" t="s">
        <v>1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161</v>
      </c>
      <c r="AU732" s="255" t="s">
        <v>82</v>
      </c>
      <c r="AV732" s="13" t="s">
        <v>80</v>
      </c>
      <c r="AW732" s="13" t="s">
        <v>30</v>
      </c>
      <c r="AX732" s="13" t="s">
        <v>73</v>
      </c>
      <c r="AY732" s="255" t="s">
        <v>147</v>
      </c>
    </row>
    <row r="733" s="14" customFormat="1">
      <c r="A733" s="14"/>
      <c r="B733" s="256"/>
      <c r="C733" s="257"/>
      <c r="D733" s="239" t="s">
        <v>161</v>
      </c>
      <c r="E733" s="258" t="s">
        <v>1</v>
      </c>
      <c r="F733" s="259" t="s">
        <v>772</v>
      </c>
      <c r="G733" s="257"/>
      <c r="H733" s="260">
        <v>216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161</v>
      </c>
      <c r="AU733" s="266" t="s">
        <v>82</v>
      </c>
      <c r="AV733" s="14" t="s">
        <v>82</v>
      </c>
      <c r="AW733" s="14" t="s">
        <v>30</v>
      </c>
      <c r="AX733" s="14" t="s">
        <v>73</v>
      </c>
      <c r="AY733" s="266" t="s">
        <v>147</v>
      </c>
    </row>
    <row r="734" s="15" customFormat="1">
      <c r="A734" s="15"/>
      <c r="B734" s="267"/>
      <c r="C734" s="268"/>
      <c r="D734" s="239" t="s">
        <v>161</v>
      </c>
      <c r="E734" s="269" t="s">
        <v>1</v>
      </c>
      <c r="F734" s="270" t="s">
        <v>164</v>
      </c>
      <c r="G734" s="268"/>
      <c r="H734" s="271">
        <v>216</v>
      </c>
      <c r="I734" s="272"/>
      <c r="J734" s="268"/>
      <c r="K734" s="268"/>
      <c r="L734" s="273"/>
      <c r="M734" s="274"/>
      <c r="N734" s="275"/>
      <c r="O734" s="275"/>
      <c r="P734" s="275"/>
      <c r="Q734" s="275"/>
      <c r="R734" s="275"/>
      <c r="S734" s="275"/>
      <c r="T734" s="276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7" t="s">
        <v>161</v>
      </c>
      <c r="AU734" s="277" t="s">
        <v>82</v>
      </c>
      <c r="AV734" s="15" t="s">
        <v>155</v>
      </c>
      <c r="AW734" s="15" t="s">
        <v>30</v>
      </c>
      <c r="AX734" s="15" t="s">
        <v>80</v>
      </c>
      <c r="AY734" s="277" t="s">
        <v>147</v>
      </c>
    </row>
    <row r="735" s="2" customFormat="1" ht="24.15" customHeight="1">
      <c r="A735" s="38"/>
      <c r="B735" s="39"/>
      <c r="C735" s="226" t="s">
        <v>773</v>
      </c>
      <c r="D735" s="226" t="s">
        <v>150</v>
      </c>
      <c r="E735" s="227" t="s">
        <v>774</v>
      </c>
      <c r="F735" s="228" t="s">
        <v>775</v>
      </c>
      <c r="G735" s="229" t="s">
        <v>181</v>
      </c>
      <c r="H735" s="230">
        <v>325</v>
      </c>
      <c r="I735" s="231"/>
      <c r="J735" s="232">
        <f>ROUND(I735*H735,2)</f>
        <v>0</v>
      </c>
      <c r="K735" s="228" t="s">
        <v>154</v>
      </c>
      <c r="L735" s="44"/>
      <c r="M735" s="233" t="s">
        <v>1</v>
      </c>
      <c r="N735" s="234" t="s">
        <v>38</v>
      </c>
      <c r="O735" s="91"/>
      <c r="P735" s="235">
        <f>O735*H735</f>
        <v>0</v>
      </c>
      <c r="Q735" s="235">
        <v>0</v>
      </c>
      <c r="R735" s="235">
        <f>Q735*H735</f>
        <v>0</v>
      </c>
      <c r="S735" s="235">
        <v>0.075190000000000007</v>
      </c>
      <c r="T735" s="236">
        <f>S735*H735</f>
        <v>24.436750000000004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37" t="s">
        <v>274</v>
      </c>
      <c r="AT735" s="237" t="s">
        <v>150</v>
      </c>
      <c r="AU735" s="237" t="s">
        <v>82</v>
      </c>
      <c r="AY735" s="17" t="s">
        <v>147</v>
      </c>
      <c r="BE735" s="238">
        <f>IF(N735="základní",J735,0)</f>
        <v>0</v>
      </c>
      <c r="BF735" s="238">
        <f>IF(N735="snížená",J735,0)</f>
        <v>0</v>
      </c>
      <c r="BG735" s="238">
        <f>IF(N735="zákl. přenesená",J735,0)</f>
        <v>0</v>
      </c>
      <c r="BH735" s="238">
        <f>IF(N735="sníž. přenesená",J735,0)</f>
        <v>0</v>
      </c>
      <c r="BI735" s="238">
        <f>IF(N735="nulová",J735,0)</f>
        <v>0</v>
      </c>
      <c r="BJ735" s="17" t="s">
        <v>80</v>
      </c>
      <c r="BK735" s="238">
        <f>ROUND(I735*H735,2)</f>
        <v>0</v>
      </c>
      <c r="BL735" s="17" t="s">
        <v>274</v>
      </c>
      <c r="BM735" s="237" t="s">
        <v>776</v>
      </c>
    </row>
    <row r="736" s="2" customFormat="1">
      <c r="A736" s="38"/>
      <c r="B736" s="39"/>
      <c r="C736" s="40"/>
      <c r="D736" s="239" t="s">
        <v>157</v>
      </c>
      <c r="E736" s="40"/>
      <c r="F736" s="240" t="s">
        <v>777</v>
      </c>
      <c r="G736" s="40"/>
      <c r="H736" s="40"/>
      <c r="I736" s="241"/>
      <c r="J736" s="40"/>
      <c r="K736" s="40"/>
      <c r="L736" s="44"/>
      <c r="M736" s="242"/>
      <c r="N736" s="243"/>
      <c r="O736" s="91"/>
      <c r="P736" s="91"/>
      <c r="Q736" s="91"/>
      <c r="R736" s="91"/>
      <c r="S736" s="91"/>
      <c r="T736" s="92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157</v>
      </c>
      <c r="AU736" s="17" t="s">
        <v>82</v>
      </c>
    </row>
    <row r="737" s="2" customFormat="1">
      <c r="A737" s="38"/>
      <c r="B737" s="39"/>
      <c r="C737" s="40"/>
      <c r="D737" s="244" t="s">
        <v>159</v>
      </c>
      <c r="E737" s="40"/>
      <c r="F737" s="245" t="s">
        <v>778</v>
      </c>
      <c r="G737" s="40"/>
      <c r="H737" s="40"/>
      <c r="I737" s="241"/>
      <c r="J737" s="40"/>
      <c r="K737" s="40"/>
      <c r="L737" s="44"/>
      <c r="M737" s="242"/>
      <c r="N737" s="243"/>
      <c r="O737" s="91"/>
      <c r="P737" s="91"/>
      <c r="Q737" s="91"/>
      <c r="R737" s="91"/>
      <c r="S737" s="91"/>
      <c r="T737" s="92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159</v>
      </c>
      <c r="AU737" s="17" t="s">
        <v>82</v>
      </c>
    </row>
    <row r="738" s="13" customFormat="1">
      <c r="A738" s="13"/>
      <c r="B738" s="246"/>
      <c r="C738" s="247"/>
      <c r="D738" s="239" t="s">
        <v>161</v>
      </c>
      <c r="E738" s="248" t="s">
        <v>1</v>
      </c>
      <c r="F738" s="249" t="s">
        <v>634</v>
      </c>
      <c r="G738" s="247"/>
      <c r="H738" s="248" t="s">
        <v>1</v>
      </c>
      <c r="I738" s="250"/>
      <c r="J738" s="247"/>
      <c r="K738" s="247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161</v>
      </c>
      <c r="AU738" s="255" t="s">
        <v>82</v>
      </c>
      <c r="AV738" s="13" t="s">
        <v>80</v>
      </c>
      <c r="AW738" s="13" t="s">
        <v>30</v>
      </c>
      <c r="AX738" s="13" t="s">
        <v>73</v>
      </c>
      <c r="AY738" s="255" t="s">
        <v>147</v>
      </c>
    </row>
    <row r="739" s="14" customFormat="1">
      <c r="A739" s="14"/>
      <c r="B739" s="256"/>
      <c r="C739" s="257"/>
      <c r="D739" s="239" t="s">
        <v>161</v>
      </c>
      <c r="E739" s="258" t="s">
        <v>1</v>
      </c>
      <c r="F739" s="259" t="s">
        <v>635</v>
      </c>
      <c r="G739" s="257"/>
      <c r="H739" s="260">
        <v>325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161</v>
      </c>
      <c r="AU739" s="266" t="s">
        <v>82</v>
      </c>
      <c r="AV739" s="14" t="s">
        <v>82</v>
      </c>
      <c r="AW739" s="14" t="s">
        <v>30</v>
      </c>
      <c r="AX739" s="14" t="s">
        <v>73</v>
      </c>
      <c r="AY739" s="266" t="s">
        <v>147</v>
      </c>
    </row>
    <row r="740" s="15" customFormat="1">
      <c r="A740" s="15"/>
      <c r="B740" s="267"/>
      <c r="C740" s="268"/>
      <c r="D740" s="239" t="s">
        <v>161</v>
      </c>
      <c r="E740" s="269" t="s">
        <v>1</v>
      </c>
      <c r="F740" s="270" t="s">
        <v>164</v>
      </c>
      <c r="G740" s="268"/>
      <c r="H740" s="271">
        <v>325</v>
      </c>
      <c r="I740" s="272"/>
      <c r="J740" s="268"/>
      <c r="K740" s="268"/>
      <c r="L740" s="273"/>
      <c r="M740" s="274"/>
      <c r="N740" s="275"/>
      <c r="O740" s="275"/>
      <c r="P740" s="275"/>
      <c r="Q740" s="275"/>
      <c r="R740" s="275"/>
      <c r="S740" s="275"/>
      <c r="T740" s="27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7" t="s">
        <v>161</v>
      </c>
      <c r="AU740" s="277" t="s">
        <v>82</v>
      </c>
      <c r="AV740" s="15" t="s">
        <v>155</v>
      </c>
      <c r="AW740" s="15" t="s">
        <v>30</v>
      </c>
      <c r="AX740" s="15" t="s">
        <v>80</v>
      </c>
      <c r="AY740" s="277" t="s">
        <v>147</v>
      </c>
    </row>
    <row r="741" s="2" customFormat="1" ht="24.15" customHeight="1">
      <c r="A741" s="38"/>
      <c r="B741" s="39"/>
      <c r="C741" s="226" t="s">
        <v>779</v>
      </c>
      <c r="D741" s="226" t="s">
        <v>150</v>
      </c>
      <c r="E741" s="227" t="s">
        <v>780</v>
      </c>
      <c r="F741" s="228" t="s">
        <v>781</v>
      </c>
      <c r="G741" s="229" t="s">
        <v>181</v>
      </c>
      <c r="H741" s="230">
        <v>325</v>
      </c>
      <c r="I741" s="231"/>
      <c r="J741" s="232">
        <f>ROUND(I741*H741,2)</f>
        <v>0</v>
      </c>
      <c r="K741" s="228" t="s">
        <v>154</v>
      </c>
      <c r="L741" s="44"/>
      <c r="M741" s="233" t="s">
        <v>1</v>
      </c>
      <c r="N741" s="234" t="s">
        <v>38</v>
      </c>
      <c r="O741" s="91"/>
      <c r="P741" s="235">
        <f>O741*H741</f>
        <v>0</v>
      </c>
      <c r="Q741" s="235">
        <v>0</v>
      </c>
      <c r="R741" s="235">
        <f>Q741*H741</f>
        <v>0</v>
      </c>
      <c r="S741" s="235">
        <v>0</v>
      </c>
      <c r="T741" s="236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37" t="s">
        <v>274</v>
      </c>
      <c r="AT741" s="237" t="s">
        <v>150</v>
      </c>
      <c r="AU741" s="237" t="s">
        <v>82</v>
      </c>
      <c r="AY741" s="17" t="s">
        <v>147</v>
      </c>
      <c r="BE741" s="238">
        <f>IF(N741="základní",J741,0)</f>
        <v>0</v>
      </c>
      <c r="BF741" s="238">
        <f>IF(N741="snížená",J741,0)</f>
        <v>0</v>
      </c>
      <c r="BG741" s="238">
        <f>IF(N741="zákl. přenesená",J741,0)</f>
        <v>0</v>
      </c>
      <c r="BH741" s="238">
        <f>IF(N741="sníž. přenesená",J741,0)</f>
        <v>0</v>
      </c>
      <c r="BI741" s="238">
        <f>IF(N741="nulová",J741,0)</f>
        <v>0</v>
      </c>
      <c r="BJ741" s="17" t="s">
        <v>80</v>
      </c>
      <c r="BK741" s="238">
        <f>ROUND(I741*H741,2)</f>
        <v>0</v>
      </c>
      <c r="BL741" s="17" t="s">
        <v>274</v>
      </c>
      <c r="BM741" s="237" t="s">
        <v>782</v>
      </c>
    </row>
    <row r="742" s="2" customFormat="1">
      <c r="A742" s="38"/>
      <c r="B742" s="39"/>
      <c r="C742" s="40"/>
      <c r="D742" s="239" t="s">
        <v>157</v>
      </c>
      <c r="E742" s="40"/>
      <c r="F742" s="240" t="s">
        <v>783</v>
      </c>
      <c r="G742" s="40"/>
      <c r="H742" s="40"/>
      <c r="I742" s="241"/>
      <c r="J742" s="40"/>
      <c r="K742" s="40"/>
      <c r="L742" s="44"/>
      <c r="M742" s="242"/>
      <c r="N742" s="243"/>
      <c r="O742" s="91"/>
      <c r="P742" s="91"/>
      <c r="Q742" s="91"/>
      <c r="R742" s="91"/>
      <c r="S742" s="91"/>
      <c r="T742" s="92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157</v>
      </c>
      <c r="AU742" s="17" t="s">
        <v>82</v>
      </c>
    </row>
    <row r="743" s="2" customFormat="1">
      <c r="A743" s="38"/>
      <c r="B743" s="39"/>
      <c r="C743" s="40"/>
      <c r="D743" s="244" t="s">
        <v>159</v>
      </c>
      <c r="E743" s="40"/>
      <c r="F743" s="245" t="s">
        <v>784</v>
      </c>
      <c r="G743" s="40"/>
      <c r="H743" s="40"/>
      <c r="I743" s="241"/>
      <c r="J743" s="40"/>
      <c r="K743" s="40"/>
      <c r="L743" s="44"/>
      <c r="M743" s="242"/>
      <c r="N743" s="243"/>
      <c r="O743" s="91"/>
      <c r="P743" s="91"/>
      <c r="Q743" s="91"/>
      <c r="R743" s="91"/>
      <c r="S743" s="91"/>
      <c r="T743" s="92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159</v>
      </c>
      <c r="AU743" s="17" t="s">
        <v>82</v>
      </c>
    </row>
    <row r="744" s="2" customFormat="1" ht="24.15" customHeight="1">
      <c r="A744" s="38"/>
      <c r="B744" s="39"/>
      <c r="C744" s="226" t="s">
        <v>785</v>
      </c>
      <c r="D744" s="226" t="s">
        <v>150</v>
      </c>
      <c r="E744" s="227" t="s">
        <v>786</v>
      </c>
      <c r="F744" s="228" t="s">
        <v>787</v>
      </c>
      <c r="G744" s="229" t="s">
        <v>167</v>
      </c>
      <c r="H744" s="230">
        <v>18.129999999999999</v>
      </c>
      <c r="I744" s="231"/>
      <c r="J744" s="232">
        <f>ROUND(I744*H744,2)</f>
        <v>0</v>
      </c>
      <c r="K744" s="228" t="s">
        <v>154</v>
      </c>
      <c r="L744" s="44"/>
      <c r="M744" s="233" t="s">
        <v>1</v>
      </c>
      <c r="N744" s="234" t="s">
        <v>38</v>
      </c>
      <c r="O744" s="91"/>
      <c r="P744" s="235">
        <f>O744*H744</f>
        <v>0</v>
      </c>
      <c r="Q744" s="235">
        <v>0</v>
      </c>
      <c r="R744" s="235">
        <f>Q744*H744</f>
        <v>0</v>
      </c>
      <c r="S744" s="235">
        <v>0.018079999999999999</v>
      </c>
      <c r="T744" s="236">
        <f>S744*H744</f>
        <v>0.32779039999999998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7" t="s">
        <v>274</v>
      </c>
      <c r="AT744" s="237" t="s">
        <v>150</v>
      </c>
      <c r="AU744" s="237" t="s">
        <v>82</v>
      </c>
      <c r="AY744" s="17" t="s">
        <v>147</v>
      </c>
      <c r="BE744" s="238">
        <f>IF(N744="základní",J744,0)</f>
        <v>0</v>
      </c>
      <c r="BF744" s="238">
        <f>IF(N744="snížená",J744,0)</f>
        <v>0</v>
      </c>
      <c r="BG744" s="238">
        <f>IF(N744="zákl. přenesená",J744,0)</f>
        <v>0</v>
      </c>
      <c r="BH744" s="238">
        <f>IF(N744="sníž. přenesená",J744,0)</f>
        <v>0</v>
      </c>
      <c r="BI744" s="238">
        <f>IF(N744="nulová",J744,0)</f>
        <v>0</v>
      </c>
      <c r="BJ744" s="17" t="s">
        <v>80</v>
      </c>
      <c r="BK744" s="238">
        <f>ROUND(I744*H744,2)</f>
        <v>0</v>
      </c>
      <c r="BL744" s="17" t="s">
        <v>274</v>
      </c>
      <c r="BM744" s="237" t="s">
        <v>788</v>
      </c>
    </row>
    <row r="745" s="2" customFormat="1">
      <c r="A745" s="38"/>
      <c r="B745" s="39"/>
      <c r="C745" s="40"/>
      <c r="D745" s="239" t="s">
        <v>157</v>
      </c>
      <c r="E745" s="40"/>
      <c r="F745" s="240" t="s">
        <v>789</v>
      </c>
      <c r="G745" s="40"/>
      <c r="H745" s="40"/>
      <c r="I745" s="241"/>
      <c r="J745" s="40"/>
      <c r="K745" s="40"/>
      <c r="L745" s="44"/>
      <c r="M745" s="242"/>
      <c r="N745" s="243"/>
      <c r="O745" s="91"/>
      <c r="P745" s="91"/>
      <c r="Q745" s="91"/>
      <c r="R745" s="91"/>
      <c r="S745" s="91"/>
      <c r="T745" s="92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157</v>
      </c>
      <c r="AU745" s="17" t="s">
        <v>82</v>
      </c>
    </row>
    <row r="746" s="2" customFormat="1">
      <c r="A746" s="38"/>
      <c r="B746" s="39"/>
      <c r="C746" s="40"/>
      <c r="D746" s="244" t="s">
        <v>159</v>
      </c>
      <c r="E746" s="40"/>
      <c r="F746" s="245" t="s">
        <v>790</v>
      </c>
      <c r="G746" s="40"/>
      <c r="H746" s="40"/>
      <c r="I746" s="241"/>
      <c r="J746" s="40"/>
      <c r="K746" s="40"/>
      <c r="L746" s="44"/>
      <c r="M746" s="242"/>
      <c r="N746" s="243"/>
      <c r="O746" s="91"/>
      <c r="P746" s="91"/>
      <c r="Q746" s="91"/>
      <c r="R746" s="91"/>
      <c r="S746" s="91"/>
      <c r="T746" s="92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159</v>
      </c>
      <c r="AU746" s="17" t="s">
        <v>82</v>
      </c>
    </row>
    <row r="747" s="14" customFormat="1">
      <c r="A747" s="14"/>
      <c r="B747" s="256"/>
      <c r="C747" s="257"/>
      <c r="D747" s="239" t="s">
        <v>161</v>
      </c>
      <c r="E747" s="258" t="s">
        <v>1</v>
      </c>
      <c r="F747" s="259" t="s">
        <v>791</v>
      </c>
      <c r="G747" s="257"/>
      <c r="H747" s="260">
        <v>18.129999999999999</v>
      </c>
      <c r="I747" s="261"/>
      <c r="J747" s="257"/>
      <c r="K747" s="257"/>
      <c r="L747" s="262"/>
      <c r="M747" s="263"/>
      <c r="N747" s="264"/>
      <c r="O747" s="264"/>
      <c r="P747" s="264"/>
      <c r="Q747" s="264"/>
      <c r="R747" s="264"/>
      <c r="S747" s="264"/>
      <c r="T747" s="26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6" t="s">
        <v>161</v>
      </c>
      <c r="AU747" s="266" t="s">
        <v>82</v>
      </c>
      <c r="AV747" s="14" t="s">
        <v>82</v>
      </c>
      <c r="AW747" s="14" t="s">
        <v>30</v>
      </c>
      <c r="AX747" s="14" t="s">
        <v>73</v>
      </c>
      <c r="AY747" s="266" t="s">
        <v>147</v>
      </c>
    </row>
    <row r="748" s="15" customFormat="1">
      <c r="A748" s="15"/>
      <c r="B748" s="267"/>
      <c r="C748" s="268"/>
      <c r="D748" s="239" t="s">
        <v>161</v>
      </c>
      <c r="E748" s="269" t="s">
        <v>1</v>
      </c>
      <c r="F748" s="270" t="s">
        <v>164</v>
      </c>
      <c r="G748" s="268"/>
      <c r="H748" s="271">
        <v>18.129999999999999</v>
      </c>
      <c r="I748" s="272"/>
      <c r="J748" s="268"/>
      <c r="K748" s="268"/>
      <c r="L748" s="273"/>
      <c r="M748" s="274"/>
      <c r="N748" s="275"/>
      <c r="O748" s="275"/>
      <c r="P748" s="275"/>
      <c r="Q748" s="275"/>
      <c r="R748" s="275"/>
      <c r="S748" s="275"/>
      <c r="T748" s="27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7" t="s">
        <v>161</v>
      </c>
      <c r="AU748" s="277" t="s">
        <v>82</v>
      </c>
      <c r="AV748" s="15" t="s">
        <v>155</v>
      </c>
      <c r="AW748" s="15" t="s">
        <v>30</v>
      </c>
      <c r="AX748" s="15" t="s">
        <v>80</v>
      </c>
      <c r="AY748" s="277" t="s">
        <v>147</v>
      </c>
    </row>
    <row r="749" s="2" customFormat="1" ht="24.15" customHeight="1">
      <c r="A749" s="38"/>
      <c r="B749" s="39"/>
      <c r="C749" s="226" t="s">
        <v>792</v>
      </c>
      <c r="D749" s="226" t="s">
        <v>150</v>
      </c>
      <c r="E749" s="227" t="s">
        <v>793</v>
      </c>
      <c r="F749" s="228" t="s">
        <v>794</v>
      </c>
      <c r="G749" s="229" t="s">
        <v>167</v>
      </c>
      <c r="H749" s="230">
        <v>18.129999999999999</v>
      </c>
      <c r="I749" s="231"/>
      <c r="J749" s="232">
        <f>ROUND(I749*H749,2)</f>
        <v>0</v>
      </c>
      <c r="K749" s="228" t="s">
        <v>154</v>
      </c>
      <c r="L749" s="44"/>
      <c r="M749" s="233" t="s">
        <v>1</v>
      </c>
      <c r="N749" s="234" t="s">
        <v>38</v>
      </c>
      <c r="O749" s="91"/>
      <c r="P749" s="235">
        <f>O749*H749</f>
        <v>0</v>
      </c>
      <c r="Q749" s="235">
        <v>0</v>
      </c>
      <c r="R749" s="235">
        <f>Q749*H749</f>
        <v>0</v>
      </c>
      <c r="S749" s="235">
        <v>0</v>
      </c>
      <c r="T749" s="236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7" t="s">
        <v>274</v>
      </c>
      <c r="AT749" s="237" t="s">
        <v>150</v>
      </c>
      <c r="AU749" s="237" t="s">
        <v>82</v>
      </c>
      <c r="AY749" s="17" t="s">
        <v>147</v>
      </c>
      <c r="BE749" s="238">
        <f>IF(N749="základní",J749,0)</f>
        <v>0</v>
      </c>
      <c r="BF749" s="238">
        <f>IF(N749="snížená",J749,0)</f>
        <v>0</v>
      </c>
      <c r="BG749" s="238">
        <f>IF(N749="zákl. přenesená",J749,0)</f>
        <v>0</v>
      </c>
      <c r="BH749" s="238">
        <f>IF(N749="sníž. přenesená",J749,0)</f>
        <v>0</v>
      </c>
      <c r="BI749" s="238">
        <f>IF(N749="nulová",J749,0)</f>
        <v>0</v>
      </c>
      <c r="BJ749" s="17" t="s">
        <v>80</v>
      </c>
      <c r="BK749" s="238">
        <f>ROUND(I749*H749,2)</f>
        <v>0</v>
      </c>
      <c r="BL749" s="17" t="s">
        <v>274</v>
      </c>
      <c r="BM749" s="237" t="s">
        <v>795</v>
      </c>
    </row>
    <row r="750" s="2" customFormat="1">
      <c r="A750" s="38"/>
      <c r="B750" s="39"/>
      <c r="C750" s="40"/>
      <c r="D750" s="239" t="s">
        <v>157</v>
      </c>
      <c r="E750" s="40"/>
      <c r="F750" s="240" t="s">
        <v>783</v>
      </c>
      <c r="G750" s="40"/>
      <c r="H750" s="40"/>
      <c r="I750" s="241"/>
      <c r="J750" s="40"/>
      <c r="K750" s="40"/>
      <c r="L750" s="44"/>
      <c r="M750" s="242"/>
      <c r="N750" s="243"/>
      <c r="O750" s="91"/>
      <c r="P750" s="91"/>
      <c r="Q750" s="91"/>
      <c r="R750" s="91"/>
      <c r="S750" s="91"/>
      <c r="T750" s="92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157</v>
      </c>
      <c r="AU750" s="17" t="s">
        <v>82</v>
      </c>
    </row>
    <row r="751" s="2" customFormat="1">
      <c r="A751" s="38"/>
      <c r="B751" s="39"/>
      <c r="C751" s="40"/>
      <c r="D751" s="244" t="s">
        <v>159</v>
      </c>
      <c r="E751" s="40"/>
      <c r="F751" s="245" t="s">
        <v>796</v>
      </c>
      <c r="G751" s="40"/>
      <c r="H751" s="40"/>
      <c r="I751" s="241"/>
      <c r="J751" s="40"/>
      <c r="K751" s="40"/>
      <c r="L751" s="44"/>
      <c r="M751" s="242"/>
      <c r="N751" s="243"/>
      <c r="O751" s="91"/>
      <c r="P751" s="91"/>
      <c r="Q751" s="91"/>
      <c r="R751" s="91"/>
      <c r="S751" s="91"/>
      <c r="T751" s="92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159</v>
      </c>
      <c r="AU751" s="17" t="s">
        <v>82</v>
      </c>
    </row>
    <row r="752" s="2" customFormat="1" ht="24.15" customHeight="1">
      <c r="A752" s="38"/>
      <c r="B752" s="39"/>
      <c r="C752" s="226" t="s">
        <v>797</v>
      </c>
      <c r="D752" s="226" t="s">
        <v>150</v>
      </c>
      <c r="E752" s="227" t="s">
        <v>798</v>
      </c>
      <c r="F752" s="228" t="s">
        <v>799</v>
      </c>
      <c r="G752" s="229" t="s">
        <v>181</v>
      </c>
      <c r="H752" s="230">
        <v>325</v>
      </c>
      <c r="I752" s="231"/>
      <c r="J752" s="232">
        <f>ROUND(I752*H752,2)</f>
        <v>0</v>
      </c>
      <c r="K752" s="228" t="s">
        <v>154</v>
      </c>
      <c r="L752" s="44"/>
      <c r="M752" s="233" t="s">
        <v>1</v>
      </c>
      <c r="N752" s="234" t="s">
        <v>38</v>
      </c>
      <c r="O752" s="91"/>
      <c r="P752" s="235">
        <f>O752*H752</f>
        <v>0</v>
      </c>
      <c r="Q752" s="235">
        <v>0.075009999999999993</v>
      </c>
      <c r="R752" s="235">
        <f>Q752*H752</f>
        <v>24.378249999999998</v>
      </c>
      <c r="S752" s="235">
        <v>0</v>
      </c>
      <c r="T752" s="236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7" t="s">
        <v>274</v>
      </c>
      <c r="AT752" s="237" t="s">
        <v>150</v>
      </c>
      <c r="AU752" s="237" t="s">
        <v>82</v>
      </c>
      <c r="AY752" s="17" t="s">
        <v>147</v>
      </c>
      <c r="BE752" s="238">
        <f>IF(N752="základní",J752,0)</f>
        <v>0</v>
      </c>
      <c r="BF752" s="238">
        <f>IF(N752="snížená",J752,0)</f>
        <v>0</v>
      </c>
      <c r="BG752" s="238">
        <f>IF(N752="zákl. přenesená",J752,0)</f>
        <v>0</v>
      </c>
      <c r="BH752" s="238">
        <f>IF(N752="sníž. přenesená",J752,0)</f>
        <v>0</v>
      </c>
      <c r="BI752" s="238">
        <f>IF(N752="nulová",J752,0)</f>
        <v>0</v>
      </c>
      <c r="BJ752" s="17" t="s">
        <v>80</v>
      </c>
      <c r="BK752" s="238">
        <f>ROUND(I752*H752,2)</f>
        <v>0</v>
      </c>
      <c r="BL752" s="17" t="s">
        <v>274</v>
      </c>
      <c r="BM752" s="237" t="s">
        <v>800</v>
      </c>
    </row>
    <row r="753" s="2" customFormat="1">
      <c r="A753" s="38"/>
      <c r="B753" s="39"/>
      <c r="C753" s="40"/>
      <c r="D753" s="239" t="s">
        <v>157</v>
      </c>
      <c r="E753" s="40"/>
      <c r="F753" s="240" t="s">
        <v>801</v>
      </c>
      <c r="G753" s="40"/>
      <c r="H753" s="40"/>
      <c r="I753" s="241"/>
      <c r="J753" s="40"/>
      <c r="K753" s="40"/>
      <c r="L753" s="44"/>
      <c r="M753" s="242"/>
      <c r="N753" s="243"/>
      <c r="O753" s="91"/>
      <c r="P753" s="91"/>
      <c r="Q753" s="91"/>
      <c r="R753" s="91"/>
      <c r="S753" s="91"/>
      <c r="T753" s="92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157</v>
      </c>
      <c r="AU753" s="17" t="s">
        <v>82</v>
      </c>
    </row>
    <row r="754" s="2" customFormat="1">
      <c r="A754" s="38"/>
      <c r="B754" s="39"/>
      <c r="C754" s="40"/>
      <c r="D754" s="244" t="s">
        <v>159</v>
      </c>
      <c r="E754" s="40"/>
      <c r="F754" s="245" t="s">
        <v>802</v>
      </c>
      <c r="G754" s="40"/>
      <c r="H754" s="40"/>
      <c r="I754" s="241"/>
      <c r="J754" s="40"/>
      <c r="K754" s="40"/>
      <c r="L754" s="44"/>
      <c r="M754" s="242"/>
      <c r="N754" s="243"/>
      <c r="O754" s="91"/>
      <c r="P754" s="91"/>
      <c r="Q754" s="91"/>
      <c r="R754" s="91"/>
      <c r="S754" s="91"/>
      <c r="T754" s="92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159</v>
      </c>
      <c r="AU754" s="17" t="s">
        <v>82</v>
      </c>
    </row>
    <row r="755" s="13" customFormat="1">
      <c r="A755" s="13"/>
      <c r="B755" s="246"/>
      <c r="C755" s="247"/>
      <c r="D755" s="239" t="s">
        <v>161</v>
      </c>
      <c r="E755" s="248" t="s">
        <v>1</v>
      </c>
      <c r="F755" s="249" t="s">
        <v>634</v>
      </c>
      <c r="G755" s="247"/>
      <c r="H755" s="248" t="s">
        <v>1</v>
      </c>
      <c r="I755" s="250"/>
      <c r="J755" s="247"/>
      <c r="K755" s="247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161</v>
      </c>
      <c r="AU755" s="255" t="s">
        <v>82</v>
      </c>
      <c r="AV755" s="13" t="s">
        <v>80</v>
      </c>
      <c r="AW755" s="13" t="s">
        <v>30</v>
      </c>
      <c r="AX755" s="13" t="s">
        <v>73</v>
      </c>
      <c r="AY755" s="255" t="s">
        <v>147</v>
      </c>
    </row>
    <row r="756" s="14" customFormat="1">
      <c r="A756" s="14"/>
      <c r="B756" s="256"/>
      <c r="C756" s="257"/>
      <c r="D756" s="239" t="s">
        <v>161</v>
      </c>
      <c r="E756" s="258" t="s">
        <v>1</v>
      </c>
      <c r="F756" s="259" t="s">
        <v>635</v>
      </c>
      <c r="G756" s="257"/>
      <c r="H756" s="260">
        <v>325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161</v>
      </c>
      <c r="AU756" s="266" t="s">
        <v>82</v>
      </c>
      <c r="AV756" s="14" t="s">
        <v>82</v>
      </c>
      <c r="AW756" s="14" t="s">
        <v>30</v>
      </c>
      <c r="AX756" s="14" t="s">
        <v>73</v>
      </c>
      <c r="AY756" s="266" t="s">
        <v>147</v>
      </c>
    </row>
    <row r="757" s="15" customFormat="1">
      <c r="A757" s="15"/>
      <c r="B757" s="267"/>
      <c r="C757" s="268"/>
      <c r="D757" s="239" t="s">
        <v>161</v>
      </c>
      <c r="E757" s="269" t="s">
        <v>1</v>
      </c>
      <c r="F757" s="270" t="s">
        <v>164</v>
      </c>
      <c r="G757" s="268"/>
      <c r="H757" s="271">
        <v>325</v>
      </c>
      <c r="I757" s="272"/>
      <c r="J757" s="268"/>
      <c r="K757" s="268"/>
      <c r="L757" s="273"/>
      <c r="M757" s="274"/>
      <c r="N757" s="275"/>
      <c r="O757" s="275"/>
      <c r="P757" s="275"/>
      <c r="Q757" s="275"/>
      <c r="R757" s="275"/>
      <c r="S757" s="275"/>
      <c r="T757" s="27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7" t="s">
        <v>161</v>
      </c>
      <c r="AU757" s="277" t="s">
        <v>82</v>
      </c>
      <c r="AV757" s="15" t="s">
        <v>155</v>
      </c>
      <c r="AW757" s="15" t="s">
        <v>30</v>
      </c>
      <c r="AX757" s="15" t="s">
        <v>80</v>
      </c>
      <c r="AY757" s="277" t="s">
        <v>147</v>
      </c>
    </row>
    <row r="758" s="2" customFormat="1" ht="24.15" customHeight="1">
      <c r="A758" s="38"/>
      <c r="B758" s="39"/>
      <c r="C758" s="226" t="s">
        <v>803</v>
      </c>
      <c r="D758" s="226" t="s">
        <v>150</v>
      </c>
      <c r="E758" s="227" t="s">
        <v>804</v>
      </c>
      <c r="F758" s="228" t="s">
        <v>805</v>
      </c>
      <c r="G758" s="229" t="s">
        <v>167</v>
      </c>
      <c r="H758" s="230">
        <v>18.129999999999999</v>
      </c>
      <c r="I758" s="231"/>
      <c r="J758" s="232">
        <f>ROUND(I758*H758,2)</f>
        <v>0</v>
      </c>
      <c r="K758" s="228" t="s">
        <v>154</v>
      </c>
      <c r="L758" s="44"/>
      <c r="M758" s="233" t="s">
        <v>1</v>
      </c>
      <c r="N758" s="234" t="s">
        <v>38</v>
      </c>
      <c r="O758" s="91"/>
      <c r="P758" s="235">
        <f>O758*H758</f>
        <v>0</v>
      </c>
      <c r="Q758" s="235">
        <v>0.01451</v>
      </c>
      <c r="R758" s="235">
        <f>Q758*H758</f>
        <v>0.26306629999999998</v>
      </c>
      <c r="S758" s="235">
        <v>0</v>
      </c>
      <c r="T758" s="236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7" t="s">
        <v>274</v>
      </c>
      <c r="AT758" s="237" t="s">
        <v>150</v>
      </c>
      <c r="AU758" s="237" t="s">
        <v>82</v>
      </c>
      <c r="AY758" s="17" t="s">
        <v>147</v>
      </c>
      <c r="BE758" s="238">
        <f>IF(N758="základní",J758,0)</f>
        <v>0</v>
      </c>
      <c r="BF758" s="238">
        <f>IF(N758="snížená",J758,0)</f>
        <v>0</v>
      </c>
      <c r="BG758" s="238">
        <f>IF(N758="zákl. přenesená",J758,0)</f>
        <v>0</v>
      </c>
      <c r="BH758" s="238">
        <f>IF(N758="sníž. přenesená",J758,0)</f>
        <v>0</v>
      </c>
      <c r="BI758" s="238">
        <f>IF(N758="nulová",J758,0)</f>
        <v>0</v>
      </c>
      <c r="BJ758" s="17" t="s">
        <v>80</v>
      </c>
      <c r="BK758" s="238">
        <f>ROUND(I758*H758,2)</f>
        <v>0</v>
      </c>
      <c r="BL758" s="17" t="s">
        <v>274</v>
      </c>
      <c r="BM758" s="237" t="s">
        <v>806</v>
      </c>
    </row>
    <row r="759" s="2" customFormat="1">
      <c r="A759" s="38"/>
      <c r="B759" s="39"/>
      <c r="C759" s="40"/>
      <c r="D759" s="239" t="s">
        <v>157</v>
      </c>
      <c r="E759" s="40"/>
      <c r="F759" s="240" t="s">
        <v>807</v>
      </c>
      <c r="G759" s="40"/>
      <c r="H759" s="40"/>
      <c r="I759" s="241"/>
      <c r="J759" s="40"/>
      <c r="K759" s="40"/>
      <c r="L759" s="44"/>
      <c r="M759" s="242"/>
      <c r="N759" s="243"/>
      <c r="O759" s="91"/>
      <c r="P759" s="91"/>
      <c r="Q759" s="91"/>
      <c r="R759" s="91"/>
      <c r="S759" s="91"/>
      <c r="T759" s="92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157</v>
      </c>
      <c r="AU759" s="17" t="s">
        <v>82</v>
      </c>
    </row>
    <row r="760" s="2" customFormat="1">
      <c r="A760" s="38"/>
      <c r="B760" s="39"/>
      <c r="C760" s="40"/>
      <c r="D760" s="244" t="s">
        <v>159</v>
      </c>
      <c r="E760" s="40"/>
      <c r="F760" s="245" t="s">
        <v>808</v>
      </c>
      <c r="G760" s="40"/>
      <c r="H760" s="40"/>
      <c r="I760" s="241"/>
      <c r="J760" s="40"/>
      <c r="K760" s="40"/>
      <c r="L760" s="44"/>
      <c r="M760" s="242"/>
      <c r="N760" s="243"/>
      <c r="O760" s="91"/>
      <c r="P760" s="91"/>
      <c r="Q760" s="91"/>
      <c r="R760" s="91"/>
      <c r="S760" s="91"/>
      <c r="T760" s="92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159</v>
      </c>
      <c r="AU760" s="17" t="s">
        <v>82</v>
      </c>
    </row>
    <row r="761" s="14" customFormat="1">
      <c r="A761" s="14"/>
      <c r="B761" s="256"/>
      <c r="C761" s="257"/>
      <c r="D761" s="239" t="s">
        <v>161</v>
      </c>
      <c r="E761" s="258" t="s">
        <v>1</v>
      </c>
      <c r="F761" s="259" t="s">
        <v>791</v>
      </c>
      <c r="G761" s="257"/>
      <c r="H761" s="260">
        <v>18.129999999999999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6" t="s">
        <v>161</v>
      </c>
      <c r="AU761" s="266" t="s">
        <v>82</v>
      </c>
      <c r="AV761" s="14" t="s">
        <v>82</v>
      </c>
      <c r="AW761" s="14" t="s">
        <v>30</v>
      </c>
      <c r="AX761" s="14" t="s">
        <v>73</v>
      </c>
      <c r="AY761" s="266" t="s">
        <v>147</v>
      </c>
    </row>
    <row r="762" s="15" customFormat="1">
      <c r="A762" s="15"/>
      <c r="B762" s="267"/>
      <c r="C762" s="268"/>
      <c r="D762" s="239" t="s">
        <v>161</v>
      </c>
      <c r="E762" s="269" t="s">
        <v>1</v>
      </c>
      <c r="F762" s="270" t="s">
        <v>164</v>
      </c>
      <c r="G762" s="268"/>
      <c r="H762" s="271">
        <v>18.129999999999999</v>
      </c>
      <c r="I762" s="272"/>
      <c r="J762" s="268"/>
      <c r="K762" s="268"/>
      <c r="L762" s="273"/>
      <c r="M762" s="274"/>
      <c r="N762" s="275"/>
      <c r="O762" s="275"/>
      <c r="P762" s="275"/>
      <c r="Q762" s="275"/>
      <c r="R762" s="275"/>
      <c r="S762" s="275"/>
      <c r="T762" s="27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77" t="s">
        <v>161</v>
      </c>
      <c r="AU762" s="277" t="s">
        <v>82</v>
      </c>
      <c r="AV762" s="15" t="s">
        <v>155</v>
      </c>
      <c r="AW762" s="15" t="s">
        <v>30</v>
      </c>
      <c r="AX762" s="15" t="s">
        <v>80</v>
      </c>
      <c r="AY762" s="277" t="s">
        <v>147</v>
      </c>
    </row>
    <row r="763" s="2" customFormat="1" ht="24.15" customHeight="1">
      <c r="A763" s="38"/>
      <c r="B763" s="39"/>
      <c r="C763" s="226" t="s">
        <v>809</v>
      </c>
      <c r="D763" s="226" t="s">
        <v>150</v>
      </c>
      <c r="E763" s="227" t="s">
        <v>810</v>
      </c>
      <c r="F763" s="228" t="s">
        <v>811</v>
      </c>
      <c r="G763" s="229" t="s">
        <v>181</v>
      </c>
      <c r="H763" s="230">
        <v>325</v>
      </c>
      <c r="I763" s="231"/>
      <c r="J763" s="232">
        <f>ROUND(I763*H763,2)</f>
        <v>0</v>
      </c>
      <c r="K763" s="228" t="s">
        <v>154</v>
      </c>
      <c r="L763" s="44"/>
      <c r="M763" s="233" t="s">
        <v>1</v>
      </c>
      <c r="N763" s="234" t="s">
        <v>38</v>
      </c>
      <c r="O763" s="91"/>
      <c r="P763" s="235">
        <f>O763*H763</f>
        <v>0</v>
      </c>
      <c r="Q763" s="235">
        <v>0.00025999999999999998</v>
      </c>
      <c r="R763" s="235">
        <f>Q763*H763</f>
        <v>0.084499999999999992</v>
      </c>
      <c r="S763" s="235">
        <v>0</v>
      </c>
      <c r="T763" s="236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37" t="s">
        <v>274</v>
      </c>
      <c r="AT763" s="237" t="s">
        <v>150</v>
      </c>
      <c r="AU763" s="237" t="s">
        <v>82</v>
      </c>
      <c r="AY763" s="17" t="s">
        <v>147</v>
      </c>
      <c r="BE763" s="238">
        <f>IF(N763="základní",J763,0)</f>
        <v>0</v>
      </c>
      <c r="BF763" s="238">
        <f>IF(N763="snížená",J763,0)</f>
        <v>0</v>
      </c>
      <c r="BG763" s="238">
        <f>IF(N763="zákl. přenesená",J763,0)</f>
        <v>0</v>
      </c>
      <c r="BH763" s="238">
        <f>IF(N763="sníž. přenesená",J763,0)</f>
        <v>0</v>
      </c>
      <c r="BI763" s="238">
        <f>IF(N763="nulová",J763,0)</f>
        <v>0</v>
      </c>
      <c r="BJ763" s="17" t="s">
        <v>80</v>
      </c>
      <c r="BK763" s="238">
        <f>ROUND(I763*H763,2)</f>
        <v>0</v>
      </c>
      <c r="BL763" s="17" t="s">
        <v>274</v>
      </c>
      <c r="BM763" s="237" t="s">
        <v>812</v>
      </c>
    </row>
    <row r="764" s="2" customFormat="1">
      <c r="A764" s="38"/>
      <c r="B764" s="39"/>
      <c r="C764" s="40"/>
      <c r="D764" s="239" t="s">
        <v>157</v>
      </c>
      <c r="E764" s="40"/>
      <c r="F764" s="240" t="s">
        <v>813</v>
      </c>
      <c r="G764" s="40"/>
      <c r="H764" s="40"/>
      <c r="I764" s="241"/>
      <c r="J764" s="40"/>
      <c r="K764" s="40"/>
      <c r="L764" s="44"/>
      <c r="M764" s="242"/>
      <c r="N764" s="243"/>
      <c r="O764" s="91"/>
      <c r="P764" s="91"/>
      <c r="Q764" s="91"/>
      <c r="R764" s="91"/>
      <c r="S764" s="91"/>
      <c r="T764" s="92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157</v>
      </c>
      <c r="AU764" s="17" t="s">
        <v>82</v>
      </c>
    </row>
    <row r="765" s="2" customFormat="1">
      <c r="A765" s="38"/>
      <c r="B765" s="39"/>
      <c r="C765" s="40"/>
      <c r="D765" s="244" t="s">
        <v>159</v>
      </c>
      <c r="E765" s="40"/>
      <c r="F765" s="245" t="s">
        <v>814</v>
      </c>
      <c r="G765" s="40"/>
      <c r="H765" s="40"/>
      <c r="I765" s="241"/>
      <c r="J765" s="40"/>
      <c r="K765" s="40"/>
      <c r="L765" s="44"/>
      <c r="M765" s="242"/>
      <c r="N765" s="243"/>
      <c r="O765" s="91"/>
      <c r="P765" s="91"/>
      <c r="Q765" s="91"/>
      <c r="R765" s="91"/>
      <c r="S765" s="91"/>
      <c r="T765" s="92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159</v>
      </c>
      <c r="AU765" s="17" t="s">
        <v>82</v>
      </c>
    </row>
    <row r="766" s="13" customFormat="1">
      <c r="A766" s="13"/>
      <c r="B766" s="246"/>
      <c r="C766" s="247"/>
      <c r="D766" s="239" t="s">
        <v>161</v>
      </c>
      <c r="E766" s="248" t="s">
        <v>1</v>
      </c>
      <c r="F766" s="249" t="s">
        <v>634</v>
      </c>
      <c r="G766" s="247"/>
      <c r="H766" s="248" t="s">
        <v>1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161</v>
      </c>
      <c r="AU766" s="255" t="s">
        <v>82</v>
      </c>
      <c r="AV766" s="13" t="s">
        <v>80</v>
      </c>
      <c r="AW766" s="13" t="s">
        <v>30</v>
      </c>
      <c r="AX766" s="13" t="s">
        <v>73</v>
      </c>
      <c r="AY766" s="255" t="s">
        <v>147</v>
      </c>
    </row>
    <row r="767" s="14" customFormat="1">
      <c r="A767" s="14"/>
      <c r="B767" s="256"/>
      <c r="C767" s="257"/>
      <c r="D767" s="239" t="s">
        <v>161</v>
      </c>
      <c r="E767" s="258" t="s">
        <v>1</v>
      </c>
      <c r="F767" s="259" t="s">
        <v>635</v>
      </c>
      <c r="G767" s="257"/>
      <c r="H767" s="260">
        <v>325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6" t="s">
        <v>161</v>
      </c>
      <c r="AU767" s="266" t="s">
        <v>82</v>
      </c>
      <c r="AV767" s="14" t="s">
        <v>82</v>
      </c>
      <c r="AW767" s="14" t="s">
        <v>30</v>
      </c>
      <c r="AX767" s="14" t="s">
        <v>73</v>
      </c>
      <c r="AY767" s="266" t="s">
        <v>147</v>
      </c>
    </row>
    <row r="768" s="15" customFormat="1">
      <c r="A768" s="15"/>
      <c r="B768" s="267"/>
      <c r="C768" s="268"/>
      <c r="D768" s="239" t="s">
        <v>161</v>
      </c>
      <c r="E768" s="269" t="s">
        <v>1</v>
      </c>
      <c r="F768" s="270" t="s">
        <v>164</v>
      </c>
      <c r="G768" s="268"/>
      <c r="H768" s="271">
        <v>325</v>
      </c>
      <c r="I768" s="272"/>
      <c r="J768" s="268"/>
      <c r="K768" s="268"/>
      <c r="L768" s="273"/>
      <c r="M768" s="274"/>
      <c r="N768" s="275"/>
      <c r="O768" s="275"/>
      <c r="P768" s="275"/>
      <c r="Q768" s="275"/>
      <c r="R768" s="275"/>
      <c r="S768" s="275"/>
      <c r="T768" s="276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7" t="s">
        <v>161</v>
      </c>
      <c r="AU768" s="277" t="s">
        <v>82</v>
      </c>
      <c r="AV768" s="15" t="s">
        <v>155</v>
      </c>
      <c r="AW768" s="15" t="s">
        <v>30</v>
      </c>
      <c r="AX768" s="15" t="s">
        <v>80</v>
      </c>
      <c r="AY768" s="277" t="s">
        <v>147</v>
      </c>
    </row>
    <row r="769" s="2" customFormat="1" ht="24.15" customHeight="1">
      <c r="A769" s="38"/>
      <c r="B769" s="39"/>
      <c r="C769" s="226" t="s">
        <v>815</v>
      </c>
      <c r="D769" s="226" t="s">
        <v>150</v>
      </c>
      <c r="E769" s="227" t="s">
        <v>816</v>
      </c>
      <c r="F769" s="228" t="s">
        <v>817</v>
      </c>
      <c r="G769" s="229" t="s">
        <v>248</v>
      </c>
      <c r="H769" s="230">
        <v>2</v>
      </c>
      <c r="I769" s="231"/>
      <c r="J769" s="232">
        <f>ROUND(I769*H769,2)</f>
        <v>0</v>
      </c>
      <c r="K769" s="228" t="s">
        <v>154</v>
      </c>
      <c r="L769" s="44"/>
      <c r="M769" s="233" t="s">
        <v>1</v>
      </c>
      <c r="N769" s="234" t="s">
        <v>38</v>
      </c>
      <c r="O769" s="91"/>
      <c r="P769" s="235">
        <f>O769*H769</f>
        <v>0</v>
      </c>
      <c r="Q769" s="235">
        <v>0</v>
      </c>
      <c r="R769" s="235">
        <f>Q769*H769</f>
        <v>0</v>
      </c>
      <c r="S769" s="235">
        <v>0</v>
      </c>
      <c r="T769" s="236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7" t="s">
        <v>274</v>
      </c>
      <c r="AT769" s="237" t="s">
        <v>150</v>
      </c>
      <c r="AU769" s="237" t="s">
        <v>82</v>
      </c>
      <c r="AY769" s="17" t="s">
        <v>147</v>
      </c>
      <c r="BE769" s="238">
        <f>IF(N769="základní",J769,0)</f>
        <v>0</v>
      </c>
      <c r="BF769" s="238">
        <f>IF(N769="snížená",J769,0)</f>
        <v>0</v>
      </c>
      <c r="BG769" s="238">
        <f>IF(N769="zákl. přenesená",J769,0)</f>
        <v>0</v>
      </c>
      <c r="BH769" s="238">
        <f>IF(N769="sníž. přenesená",J769,0)</f>
        <v>0</v>
      </c>
      <c r="BI769" s="238">
        <f>IF(N769="nulová",J769,0)</f>
        <v>0</v>
      </c>
      <c r="BJ769" s="17" t="s">
        <v>80</v>
      </c>
      <c r="BK769" s="238">
        <f>ROUND(I769*H769,2)</f>
        <v>0</v>
      </c>
      <c r="BL769" s="17" t="s">
        <v>274</v>
      </c>
      <c r="BM769" s="237" t="s">
        <v>818</v>
      </c>
    </row>
    <row r="770" s="2" customFormat="1">
      <c r="A770" s="38"/>
      <c r="B770" s="39"/>
      <c r="C770" s="40"/>
      <c r="D770" s="239" t="s">
        <v>157</v>
      </c>
      <c r="E770" s="40"/>
      <c r="F770" s="240" t="s">
        <v>819</v>
      </c>
      <c r="G770" s="40"/>
      <c r="H770" s="40"/>
      <c r="I770" s="241"/>
      <c r="J770" s="40"/>
      <c r="K770" s="40"/>
      <c r="L770" s="44"/>
      <c r="M770" s="242"/>
      <c r="N770" s="243"/>
      <c r="O770" s="91"/>
      <c r="P770" s="91"/>
      <c r="Q770" s="91"/>
      <c r="R770" s="91"/>
      <c r="S770" s="91"/>
      <c r="T770" s="92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157</v>
      </c>
      <c r="AU770" s="17" t="s">
        <v>82</v>
      </c>
    </row>
    <row r="771" s="2" customFormat="1">
      <c r="A771" s="38"/>
      <c r="B771" s="39"/>
      <c r="C771" s="40"/>
      <c r="D771" s="244" t="s">
        <v>159</v>
      </c>
      <c r="E771" s="40"/>
      <c r="F771" s="245" t="s">
        <v>820</v>
      </c>
      <c r="G771" s="40"/>
      <c r="H771" s="40"/>
      <c r="I771" s="241"/>
      <c r="J771" s="40"/>
      <c r="K771" s="40"/>
      <c r="L771" s="44"/>
      <c r="M771" s="242"/>
      <c r="N771" s="243"/>
      <c r="O771" s="91"/>
      <c r="P771" s="91"/>
      <c r="Q771" s="91"/>
      <c r="R771" s="91"/>
      <c r="S771" s="91"/>
      <c r="T771" s="92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159</v>
      </c>
      <c r="AU771" s="17" t="s">
        <v>82</v>
      </c>
    </row>
    <row r="772" s="14" customFormat="1">
      <c r="A772" s="14"/>
      <c r="B772" s="256"/>
      <c r="C772" s="257"/>
      <c r="D772" s="239" t="s">
        <v>161</v>
      </c>
      <c r="E772" s="258" t="s">
        <v>1</v>
      </c>
      <c r="F772" s="259" t="s">
        <v>82</v>
      </c>
      <c r="G772" s="257"/>
      <c r="H772" s="260">
        <v>2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161</v>
      </c>
      <c r="AU772" s="266" t="s">
        <v>82</v>
      </c>
      <c r="AV772" s="14" t="s">
        <v>82</v>
      </c>
      <c r="AW772" s="14" t="s">
        <v>30</v>
      </c>
      <c r="AX772" s="14" t="s">
        <v>73</v>
      </c>
      <c r="AY772" s="266" t="s">
        <v>147</v>
      </c>
    </row>
    <row r="773" s="15" customFormat="1">
      <c r="A773" s="15"/>
      <c r="B773" s="267"/>
      <c r="C773" s="268"/>
      <c r="D773" s="239" t="s">
        <v>161</v>
      </c>
      <c r="E773" s="269" t="s">
        <v>1</v>
      </c>
      <c r="F773" s="270" t="s">
        <v>164</v>
      </c>
      <c r="G773" s="268"/>
      <c r="H773" s="271">
        <v>2</v>
      </c>
      <c r="I773" s="272"/>
      <c r="J773" s="268"/>
      <c r="K773" s="268"/>
      <c r="L773" s="273"/>
      <c r="M773" s="274"/>
      <c r="N773" s="275"/>
      <c r="O773" s="275"/>
      <c r="P773" s="275"/>
      <c r="Q773" s="275"/>
      <c r="R773" s="275"/>
      <c r="S773" s="275"/>
      <c r="T773" s="27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7" t="s">
        <v>161</v>
      </c>
      <c r="AU773" s="277" t="s">
        <v>82</v>
      </c>
      <c r="AV773" s="15" t="s">
        <v>155</v>
      </c>
      <c r="AW773" s="15" t="s">
        <v>30</v>
      </c>
      <c r="AX773" s="15" t="s">
        <v>80</v>
      </c>
      <c r="AY773" s="277" t="s">
        <v>147</v>
      </c>
    </row>
    <row r="774" s="2" customFormat="1" ht="21.75" customHeight="1">
      <c r="A774" s="38"/>
      <c r="B774" s="39"/>
      <c r="C774" s="278" t="s">
        <v>821</v>
      </c>
      <c r="D774" s="278" t="s">
        <v>335</v>
      </c>
      <c r="E774" s="279" t="s">
        <v>822</v>
      </c>
      <c r="F774" s="280" t="s">
        <v>823</v>
      </c>
      <c r="G774" s="281" t="s">
        <v>248</v>
      </c>
      <c r="H774" s="282">
        <v>2</v>
      </c>
      <c r="I774" s="283"/>
      <c r="J774" s="284">
        <f>ROUND(I774*H774,2)</f>
        <v>0</v>
      </c>
      <c r="K774" s="280" t="s">
        <v>154</v>
      </c>
      <c r="L774" s="285"/>
      <c r="M774" s="286" t="s">
        <v>1</v>
      </c>
      <c r="N774" s="287" t="s">
        <v>38</v>
      </c>
      <c r="O774" s="91"/>
      <c r="P774" s="235">
        <f>O774*H774</f>
        <v>0</v>
      </c>
      <c r="Q774" s="235">
        <v>0.0089999999999999993</v>
      </c>
      <c r="R774" s="235">
        <f>Q774*H774</f>
        <v>0.017999999999999999</v>
      </c>
      <c r="S774" s="235">
        <v>0</v>
      </c>
      <c r="T774" s="236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37" t="s">
        <v>387</v>
      </c>
      <c r="AT774" s="237" t="s">
        <v>335</v>
      </c>
      <c r="AU774" s="237" t="s">
        <v>82</v>
      </c>
      <c r="AY774" s="17" t="s">
        <v>147</v>
      </c>
      <c r="BE774" s="238">
        <f>IF(N774="základní",J774,0)</f>
        <v>0</v>
      </c>
      <c r="BF774" s="238">
        <f>IF(N774="snížená",J774,0)</f>
        <v>0</v>
      </c>
      <c r="BG774" s="238">
        <f>IF(N774="zákl. přenesená",J774,0)</f>
        <v>0</v>
      </c>
      <c r="BH774" s="238">
        <f>IF(N774="sníž. přenesená",J774,0)</f>
        <v>0</v>
      </c>
      <c r="BI774" s="238">
        <f>IF(N774="nulová",J774,0)</f>
        <v>0</v>
      </c>
      <c r="BJ774" s="17" t="s">
        <v>80</v>
      </c>
      <c r="BK774" s="238">
        <f>ROUND(I774*H774,2)</f>
        <v>0</v>
      </c>
      <c r="BL774" s="17" t="s">
        <v>274</v>
      </c>
      <c r="BM774" s="237" t="s">
        <v>824</v>
      </c>
    </row>
    <row r="775" s="2" customFormat="1">
      <c r="A775" s="38"/>
      <c r="B775" s="39"/>
      <c r="C775" s="40"/>
      <c r="D775" s="239" t="s">
        <v>157</v>
      </c>
      <c r="E775" s="40"/>
      <c r="F775" s="240" t="s">
        <v>823</v>
      </c>
      <c r="G775" s="40"/>
      <c r="H775" s="40"/>
      <c r="I775" s="241"/>
      <c r="J775" s="40"/>
      <c r="K775" s="40"/>
      <c r="L775" s="44"/>
      <c r="M775" s="242"/>
      <c r="N775" s="243"/>
      <c r="O775" s="91"/>
      <c r="P775" s="91"/>
      <c r="Q775" s="91"/>
      <c r="R775" s="91"/>
      <c r="S775" s="91"/>
      <c r="T775" s="92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157</v>
      </c>
      <c r="AU775" s="17" t="s">
        <v>82</v>
      </c>
    </row>
    <row r="776" s="13" customFormat="1">
      <c r="A776" s="13"/>
      <c r="B776" s="246"/>
      <c r="C776" s="247"/>
      <c r="D776" s="239" t="s">
        <v>161</v>
      </c>
      <c r="E776" s="248" t="s">
        <v>1</v>
      </c>
      <c r="F776" s="249" t="s">
        <v>825</v>
      </c>
      <c r="G776" s="247"/>
      <c r="H776" s="248" t="s">
        <v>1</v>
      </c>
      <c r="I776" s="250"/>
      <c r="J776" s="247"/>
      <c r="K776" s="247"/>
      <c r="L776" s="251"/>
      <c r="M776" s="252"/>
      <c r="N776" s="253"/>
      <c r="O776" s="253"/>
      <c r="P776" s="253"/>
      <c r="Q776" s="253"/>
      <c r="R776" s="253"/>
      <c r="S776" s="253"/>
      <c r="T776" s="25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5" t="s">
        <v>161</v>
      </c>
      <c r="AU776" s="255" t="s">
        <v>82</v>
      </c>
      <c r="AV776" s="13" t="s">
        <v>80</v>
      </c>
      <c r="AW776" s="13" t="s">
        <v>30</v>
      </c>
      <c r="AX776" s="13" t="s">
        <v>73</v>
      </c>
      <c r="AY776" s="255" t="s">
        <v>147</v>
      </c>
    </row>
    <row r="777" s="14" customFormat="1">
      <c r="A777" s="14"/>
      <c r="B777" s="256"/>
      <c r="C777" s="257"/>
      <c r="D777" s="239" t="s">
        <v>161</v>
      </c>
      <c r="E777" s="258" t="s">
        <v>1</v>
      </c>
      <c r="F777" s="259" t="s">
        <v>82</v>
      </c>
      <c r="G777" s="257"/>
      <c r="H777" s="260">
        <v>2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6" t="s">
        <v>161</v>
      </c>
      <c r="AU777" s="266" t="s">
        <v>82</v>
      </c>
      <c r="AV777" s="14" t="s">
        <v>82</v>
      </c>
      <c r="AW777" s="14" t="s">
        <v>30</v>
      </c>
      <c r="AX777" s="14" t="s">
        <v>73</v>
      </c>
      <c r="AY777" s="266" t="s">
        <v>147</v>
      </c>
    </row>
    <row r="778" s="15" customFormat="1">
      <c r="A778" s="15"/>
      <c r="B778" s="267"/>
      <c r="C778" s="268"/>
      <c r="D778" s="239" t="s">
        <v>161</v>
      </c>
      <c r="E778" s="269" t="s">
        <v>1</v>
      </c>
      <c r="F778" s="270" t="s">
        <v>164</v>
      </c>
      <c r="G778" s="268"/>
      <c r="H778" s="271">
        <v>2</v>
      </c>
      <c r="I778" s="272"/>
      <c r="J778" s="268"/>
      <c r="K778" s="268"/>
      <c r="L778" s="273"/>
      <c r="M778" s="274"/>
      <c r="N778" s="275"/>
      <c r="O778" s="275"/>
      <c r="P778" s="275"/>
      <c r="Q778" s="275"/>
      <c r="R778" s="275"/>
      <c r="S778" s="275"/>
      <c r="T778" s="276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7" t="s">
        <v>161</v>
      </c>
      <c r="AU778" s="277" t="s">
        <v>82</v>
      </c>
      <c r="AV778" s="15" t="s">
        <v>155</v>
      </c>
      <c r="AW778" s="15" t="s">
        <v>30</v>
      </c>
      <c r="AX778" s="15" t="s">
        <v>80</v>
      </c>
      <c r="AY778" s="277" t="s">
        <v>147</v>
      </c>
    </row>
    <row r="779" s="2" customFormat="1" ht="24.15" customHeight="1">
      <c r="A779" s="38"/>
      <c r="B779" s="39"/>
      <c r="C779" s="226" t="s">
        <v>826</v>
      </c>
      <c r="D779" s="226" t="s">
        <v>150</v>
      </c>
      <c r="E779" s="227" t="s">
        <v>827</v>
      </c>
      <c r="F779" s="228" t="s">
        <v>828</v>
      </c>
      <c r="G779" s="229" t="s">
        <v>248</v>
      </c>
      <c r="H779" s="230">
        <v>2</v>
      </c>
      <c r="I779" s="231"/>
      <c r="J779" s="232">
        <f>ROUND(I779*H779,2)</f>
        <v>0</v>
      </c>
      <c r="K779" s="228" t="s">
        <v>154</v>
      </c>
      <c r="L779" s="44"/>
      <c r="M779" s="233" t="s">
        <v>1</v>
      </c>
      <c r="N779" s="234" t="s">
        <v>38</v>
      </c>
      <c r="O779" s="91"/>
      <c r="P779" s="235">
        <f>O779*H779</f>
        <v>0</v>
      </c>
      <c r="Q779" s="235">
        <v>0</v>
      </c>
      <c r="R779" s="235">
        <f>Q779*H779</f>
        <v>0</v>
      </c>
      <c r="S779" s="235">
        <v>0</v>
      </c>
      <c r="T779" s="236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37" t="s">
        <v>274</v>
      </c>
      <c r="AT779" s="237" t="s">
        <v>150</v>
      </c>
      <c r="AU779" s="237" t="s">
        <v>82</v>
      </c>
      <c r="AY779" s="17" t="s">
        <v>147</v>
      </c>
      <c r="BE779" s="238">
        <f>IF(N779="základní",J779,0)</f>
        <v>0</v>
      </c>
      <c r="BF779" s="238">
        <f>IF(N779="snížená",J779,0)</f>
        <v>0</v>
      </c>
      <c r="BG779" s="238">
        <f>IF(N779="zákl. přenesená",J779,0)</f>
        <v>0</v>
      </c>
      <c r="BH779" s="238">
        <f>IF(N779="sníž. přenesená",J779,0)</f>
        <v>0</v>
      </c>
      <c r="BI779" s="238">
        <f>IF(N779="nulová",J779,0)</f>
        <v>0</v>
      </c>
      <c r="BJ779" s="17" t="s">
        <v>80</v>
      </c>
      <c r="BK779" s="238">
        <f>ROUND(I779*H779,2)</f>
        <v>0</v>
      </c>
      <c r="BL779" s="17" t="s">
        <v>274</v>
      </c>
      <c r="BM779" s="237" t="s">
        <v>829</v>
      </c>
    </row>
    <row r="780" s="2" customFormat="1">
      <c r="A780" s="38"/>
      <c r="B780" s="39"/>
      <c r="C780" s="40"/>
      <c r="D780" s="239" t="s">
        <v>157</v>
      </c>
      <c r="E780" s="40"/>
      <c r="F780" s="240" t="s">
        <v>830</v>
      </c>
      <c r="G780" s="40"/>
      <c r="H780" s="40"/>
      <c r="I780" s="241"/>
      <c r="J780" s="40"/>
      <c r="K780" s="40"/>
      <c r="L780" s="44"/>
      <c r="M780" s="242"/>
      <c r="N780" s="243"/>
      <c r="O780" s="91"/>
      <c r="P780" s="91"/>
      <c r="Q780" s="91"/>
      <c r="R780" s="91"/>
      <c r="S780" s="91"/>
      <c r="T780" s="92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157</v>
      </c>
      <c r="AU780" s="17" t="s">
        <v>82</v>
      </c>
    </row>
    <row r="781" s="2" customFormat="1">
      <c r="A781" s="38"/>
      <c r="B781" s="39"/>
      <c r="C781" s="40"/>
      <c r="D781" s="244" t="s">
        <v>159</v>
      </c>
      <c r="E781" s="40"/>
      <c r="F781" s="245" t="s">
        <v>831</v>
      </c>
      <c r="G781" s="40"/>
      <c r="H781" s="40"/>
      <c r="I781" s="241"/>
      <c r="J781" s="40"/>
      <c r="K781" s="40"/>
      <c r="L781" s="44"/>
      <c r="M781" s="242"/>
      <c r="N781" s="243"/>
      <c r="O781" s="91"/>
      <c r="P781" s="91"/>
      <c r="Q781" s="91"/>
      <c r="R781" s="91"/>
      <c r="S781" s="91"/>
      <c r="T781" s="92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159</v>
      </c>
      <c r="AU781" s="17" t="s">
        <v>82</v>
      </c>
    </row>
    <row r="782" s="2" customFormat="1" ht="37.8" customHeight="1">
      <c r="A782" s="38"/>
      <c r="B782" s="39"/>
      <c r="C782" s="278" t="s">
        <v>832</v>
      </c>
      <c r="D782" s="278" t="s">
        <v>335</v>
      </c>
      <c r="E782" s="279" t="s">
        <v>833</v>
      </c>
      <c r="F782" s="280" t="s">
        <v>834</v>
      </c>
      <c r="G782" s="281" t="s">
        <v>835</v>
      </c>
      <c r="H782" s="282">
        <v>2</v>
      </c>
      <c r="I782" s="283"/>
      <c r="J782" s="284">
        <f>ROUND(I782*H782,2)</f>
        <v>0</v>
      </c>
      <c r="K782" s="280" t="s">
        <v>154</v>
      </c>
      <c r="L782" s="285"/>
      <c r="M782" s="286" t="s">
        <v>1</v>
      </c>
      <c r="N782" s="287" t="s">
        <v>38</v>
      </c>
      <c r="O782" s="91"/>
      <c r="P782" s="235">
        <f>O782*H782</f>
        <v>0</v>
      </c>
      <c r="Q782" s="235">
        <v>0.0076</v>
      </c>
      <c r="R782" s="235">
        <f>Q782*H782</f>
        <v>0.0152</v>
      </c>
      <c r="S782" s="235">
        <v>0</v>
      </c>
      <c r="T782" s="236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37" t="s">
        <v>387</v>
      </c>
      <c r="AT782" s="237" t="s">
        <v>335</v>
      </c>
      <c r="AU782" s="237" t="s">
        <v>82</v>
      </c>
      <c r="AY782" s="17" t="s">
        <v>147</v>
      </c>
      <c r="BE782" s="238">
        <f>IF(N782="základní",J782,0)</f>
        <v>0</v>
      </c>
      <c r="BF782" s="238">
        <f>IF(N782="snížená",J782,0)</f>
        <v>0</v>
      </c>
      <c r="BG782" s="238">
        <f>IF(N782="zákl. přenesená",J782,0)</f>
        <v>0</v>
      </c>
      <c r="BH782" s="238">
        <f>IF(N782="sníž. přenesená",J782,0)</f>
        <v>0</v>
      </c>
      <c r="BI782" s="238">
        <f>IF(N782="nulová",J782,0)</f>
        <v>0</v>
      </c>
      <c r="BJ782" s="17" t="s">
        <v>80</v>
      </c>
      <c r="BK782" s="238">
        <f>ROUND(I782*H782,2)</f>
        <v>0</v>
      </c>
      <c r="BL782" s="17" t="s">
        <v>274</v>
      </c>
      <c r="BM782" s="237" t="s">
        <v>836</v>
      </c>
    </row>
    <row r="783" s="2" customFormat="1">
      <c r="A783" s="38"/>
      <c r="B783" s="39"/>
      <c r="C783" s="40"/>
      <c r="D783" s="239" t="s">
        <v>157</v>
      </c>
      <c r="E783" s="40"/>
      <c r="F783" s="240" t="s">
        <v>834</v>
      </c>
      <c r="G783" s="40"/>
      <c r="H783" s="40"/>
      <c r="I783" s="241"/>
      <c r="J783" s="40"/>
      <c r="K783" s="40"/>
      <c r="L783" s="44"/>
      <c r="M783" s="242"/>
      <c r="N783" s="243"/>
      <c r="O783" s="91"/>
      <c r="P783" s="91"/>
      <c r="Q783" s="91"/>
      <c r="R783" s="91"/>
      <c r="S783" s="91"/>
      <c r="T783" s="92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157</v>
      </c>
      <c r="AU783" s="17" t="s">
        <v>82</v>
      </c>
    </row>
    <row r="784" s="2" customFormat="1" ht="21.75" customHeight="1">
      <c r="A784" s="38"/>
      <c r="B784" s="39"/>
      <c r="C784" s="226" t="s">
        <v>837</v>
      </c>
      <c r="D784" s="226" t="s">
        <v>150</v>
      </c>
      <c r="E784" s="227" t="s">
        <v>838</v>
      </c>
      <c r="F784" s="228" t="s">
        <v>839</v>
      </c>
      <c r="G784" s="229" t="s">
        <v>248</v>
      </c>
      <c r="H784" s="230">
        <v>420</v>
      </c>
      <c r="I784" s="231"/>
      <c r="J784" s="232">
        <f>ROUND(I784*H784,2)</f>
        <v>0</v>
      </c>
      <c r="K784" s="228" t="s">
        <v>154</v>
      </c>
      <c r="L784" s="44"/>
      <c r="M784" s="233" t="s">
        <v>1</v>
      </c>
      <c r="N784" s="234" t="s">
        <v>38</v>
      </c>
      <c r="O784" s="91"/>
      <c r="P784" s="235">
        <f>O784*H784</f>
        <v>0</v>
      </c>
      <c r="Q784" s="235">
        <v>0</v>
      </c>
      <c r="R784" s="235">
        <f>Q784*H784</f>
        <v>0</v>
      </c>
      <c r="S784" s="235">
        <v>0</v>
      </c>
      <c r="T784" s="236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37" t="s">
        <v>274</v>
      </c>
      <c r="AT784" s="237" t="s">
        <v>150</v>
      </c>
      <c r="AU784" s="237" t="s">
        <v>82</v>
      </c>
      <c r="AY784" s="17" t="s">
        <v>147</v>
      </c>
      <c r="BE784" s="238">
        <f>IF(N784="základní",J784,0)</f>
        <v>0</v>
      </c>
      <c r="BF784" s="238">
        <f>IF(N784="snížená",J784,0)</f>
        <v>0</v>
      </c>
      <c r="BG784" s="238">
        <f>IF(N784="zákl. přenesená",J784,0)</f>
        <v>0</v>
      </c>
      <c r="BH784" s="238">
        <f>IF(N784="sníž. přenesená",J784,0)</f>
        <v>0</v>
      </c>
      <c r="BI784" s="238">
        <f>IF(N784="nulová",J784,0)</f>
        <v>0</v>
      </c>
      <c r="BJ784" s="17" t="s">
        <v>80</v>
      </c>
      <c r="BK784" s="238">
        <f>ROUND(I784*H784,2)</f>
        <v>0</v>
      </c>
      <c r="BL784" s="17" t="s">
        <v>274</v>
      </c>
      <c r="BM784" s="237" t="s">
        <v>840</v>
      </c>
    </row>
    <row r="785" s="2" customFormat="1">
      <c r="A785" s="38"/>
      <c r="B785" s="39"/>
      <c r="C785" s="40"/>
      <c r="D785" s="239" t="s">
        <v>157</v>
      </c>
      <c r="E785" s="40"/>
      <c r="F785" s="240" t="s">
        <v>841</v>
      </c>
      <c r="G785" s="40"/>
      <c r="H785" s="40"/>
      <c r="I785" s="241"/>
      <c r="J785" s="40"/>
      <c r="K785" s="40"/>
      <c r="L785" s="44"/>
      <c r="M785" s="242"/>
      <c r="N785" s="243"/>
      <c r="O785" s="91"/>
      <c r="P785" s="91"/>
      <c r="Q785" s="91"/>
      <c r="R785" s="91"/>
      <c r="S785" s="91"/>
      <c r="T785" s="92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157</v>
      </c>
      <c r="AU785" s="17" t="s">
        <v>82</v>
      </c>
    </row>
    <row r="786" s="2" customFormat="1">
      <c r="A786" s="38"/>
      <c r="B786" s="39"/>
      <c r="C786" s="40"/>
      <c r="D786" s="244" t="s">
        <v>159</v>
      </c>
      <c r="E786" s="40"/>
      <c r="F786" s="245" t="s">
        <v>842</v>
      </c>
      <c r="G786" s="40"/>
      <c r="H786" s="40"/>
      <c r="I786" s="241"/>
      <c r="J786" s="40"/>
      <c r="K786" s="40"/>
      <c r="L786" s="44"/>
      <c r="M786" s="242"/>
      <c r="N786" s="243"/>
      <c r="O786" s="91"/>
      <c r="P786" s="91"/>
      <c r="Q786" s="91"/>
      <c r="R786" s="91"/>
      <c r="S786" s="91"/>
      <c r="T786" s="92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159</v>
      </c>
      <c r="AU786" s="17" t="s">
        <v>82</v>
      </c>
    </row>
    <row r="787" s="13" customFormat="1">
      <c r="A787" s="13"/>
      <c r="B787" s="246"/>
      <c r="C787" s="247"/>
      <c r="D787" s="239" t="s">
        <v>161</v>
      </c>
      <c r="E787" s="248" t="s">
        <v>1</v>
      </c>
      <c r="F787" s="249" t="s">
        <v>843</v>
      </c>
      <c r="G787" s="247"/>
      <c r="H787" s="248" t="s">
        <v>1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161</v>
      </c>
      <c r="AU787" s="255" t="s">
        <v>82</v>
      </c>
      <c r="AV787" s="13" t="s">
        <v>80</v>
      </c>
      <c r="AW787" s="13" t="s">
        <v>30</v>
      </c>
      <c r="AX787" s="13" t="s">
        <v>73</v>
      </c>
      <c r="AY787" s="255" t="s">
        <v>147</v>
      </c>
    </row>
    <row r="788" s="14" customFormat="1">
      <c r="A788" s="14"/>
      <c r="B788" s="256"/>
      <c r="C788" s="257"/>
      <c r="D788" s="239" t="s">
        <v>161</v>
      </c>
      <c r="E788" s="258" t="s">
        <v>1</v>
      </c>
      <c r="F788" s="259" t="s">
        <v>844</v>
      </c>
      <c r="G788" s="257"/>
      <c r="H788" s="260">
        <v>420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161</v>
      </c>
      <c r="AU788" s="266" t="s">
        <v>82</v>
      </c>
      <c r="AV788" s="14" t="s">
        <v>82</v>
      </c>
      <c r="AW788" s="14" t="s">
        <v>30</v>
      </c>
      <c r="AX788" s="14" t="s">
        <v>73</v>
      </c>
      <c r="AY788" s="266" t="s">
        <v>147</v>
      </c>
    </row>
    <row r="789" s="15" customFormat="1">
      <c r="A789" s="15"/>
      <c r="B789" s="267"/>
      <c r="C789" s="268"/>
      <c r="D789" s="239" t="s">
        <v>161</v>
      </c>
      <c r="E789" s="269" t="s">
        <v>1</v>
      </c>
      <c r="F789" s="270" t="s">
        <v>164</v>
      </c>
      <c r="G789" s="268"/>
      <c r="H789" s="271">
        <v>420</v>
      </c>
      <c r="I789" s="272"/>
      <c r="J789" s="268"/>
      <c r="K789" s="268"/>
      <c r="L789" s="273"/>
      <c r="M789" s="274"/>
      <c r="N789" s="275"/>
      <c r="O789" s="275"/>
      <c r="P789" s="275"/>
      <c r="Q789" s="275"/>
      <c r="R789" s="275"/>
      <c r="S789" s="275"/>
      <c r="T789" s="27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7" t="s">
        <v>161</v>
      </c>
      <c r="AU789" s="277" t="s">
        <v>82</v>
      </c>
      <c r="AV789" s="15" t="s">
        <v>155</v>
      </c>
      <c r="AW789" s="15" t="s">
        <v>30</v>
      </c>
      <c r="AX789" s="15" t="s">
        <v>80</v>
      </c>
      <c r="AY789" s="277" t="s">
        <v>147</v>
      </c>
    </row>
    <row r="790" s="2" customFormat="1" ht="24.15" customHeight="1">
      <c r="A790" s="38"/>
      <c r="B790" s="39"/>
      <c r="C790" s="278" t="s">
        <v>845</v>
      </c>
      <c r="D790" s="278" t="s">
        <v>335</v>
      </c>
      <c r="E790" s="279" t="s">
        <v>846</v>
      </c>
      <c r="F790" s="280" t="s">
        <v>847</v>
      </c>
      <c r="G790" s="281" t="s">
        <v>248</v>
      </c>
      <c r="H790" s="282">
        <v>420</v>
      </c>
      <c r="I790" s="283"/>
      <c r="J790" s="284">
        <f>ROUND(I790*H790,2)</f>
        <v>0</v>
      </c>
      <c r="K790" s="280" t="s">
        <v>154</v>
      </c>
      <c r="L790" s="285"/>
      <c r="M790" s="286" t="s">
        <v>1</v>
      </c>
      <c r="N790" s="287" t="s">
        <v>38</v>
      </c>
      <c r="O790" s="91"/>
      <c r="P790" s="235">
        <f>O790*H790</f>
        <v>0</v>
      </c>
      <c r="Q790" s="235">
        <v>0.00022000000000000001</v>
      </c>
      <c r="R790" s="235">
        <f>Q790*H790</f>
        <v>0.09240000000000001</v>
      </c>
      <c r="S790" s="235">
        <v>0</v>
      </c>
      <c r="T790" s="236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7" t="s">
        <v>387</v>
      </c>
      <c r="AT790" s="237" t="s">
        <v>335</v>
      </c>
      <c r="AU790" s="237" t="s">
        <v>82</v>
      </c>
      <c r="AY790" s="17" t="s">
        <v>147</v>
      </c>
      <c r="BE790" s="238">
        <f>IF(N790="základní",J790,0)</f>
        <v>0</v>
      </c>
      <c r="BF790" s="238">
        <f>IF(N790="snížená",J790,0)</f>
        <v>0</v>
      </c>
      <c r="BG790" s="238">
        <f>IF(N790="zákl. přenesená",J790,0)</f>
        <v>0</v>
      </c>
      <c r="BH790" s="238">
        <f>IF(N790="sníž. přenesená",J790,0)</f>
        <v>0</v>
      </c>
      <c r="BI790" s="238">
        <f>IF(N790="nulová",J790,0)</f>
        <v>0</v>
      </c>
      <c r="BJ790" s="17" t="s">
        <v>80</v>
      </c>
      <c r="BK790" s="238">
        <f>ROUND(I790*H790,2)</f>
        <v>0</v>
      </c>
      <c r="BL790" s="17" t="s">
        <v>274</v>
      </c>
      <c r="BM790" s="237" t="s">
        <v>848</v>
      </c>
    </row>
    <row r="791" s="2" customFormat="1">
      <c r="A791" s="38"/>
      <c r="B791" s="39"/>
      <c r="C791" s="40"/>
      <c r="D791" s="239" t="s">
        <v>157</v>
      </c>
      <c r="E791" s="40"/>
      <c r="F791" s="240" t="s">
        <v>847</v>
      </c>
      <c r="G791" s="40"/>
      <c r="H791" s="40"/>
      <c r="I791" s="241"/>
      <c r="J791" s="40"/>
      <c r="K791" s="40"/>
      <c r="L791" s="44"/>
      <c r="M791" s="242"/>
      <c r="N791" s="243"/>
      <c r="O791" s="91"/>
      <c r="P791" s="91"/>
      <c r="Q791" s="91"/>
      <c r="R791" s="91"/>
      <c r="S791" s="91"/>
      <c r="T791" s="92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157</v>
      </c>
      <c r="AU791" s="17" t="s">
        <v>82</v>
      </c>
    </row>
    <row r="792" s="2" customFormat="1" ht="16.5" customHeight="1">
      <c r="A792" s="38"/>
      <c r="B792" s="39"/>
      <c r="C792" s="226" t="s">
        <v>849</v>
      </c>
      <c r="D792" s="226" t="s">
        <v>150</v>
      </c>
      <c r="E792" s="227" t="s">
        <v>850</v>
      </c>
      <c r="F792" s="228" t="s">
        <v>851</v>
      </c>
      <c r="G792" s="229" t="s">
        <v>181</v>
      </c>
      <c r="H792" s="230">
        <v>325</v>
      </c>
      <c r="I792" s="231"/>
      <c r="J792" s="232">
        <f>ROUND(I792*H792,2)</f>
        <v>0</v>
      </c>
      <c r="K792" s="228" t="s">
        <v>154</v>
      </c>
      <c r="L792" s="44"/>
      <c r="M792" s="233" t="s">
        <v>1</v>
      </c>
      <c r="N792" s="234" t="s">
        <v>38</v>
      </c>
      <c r="O792" s="91"/>
      <c r="P792" s="235">
        <f>O792*H792</f>
        <v>0</v>
      </c>
      <c r="Q792" s="235">
        <v>0.00025999999999999998</v>
      </c>
      <c r="R792" s="235">
        <f>Q792*H792</f>
        <v>0.084499999999999992</v>
      </c>
      <c r="S792" s="235">
        <v>0.00025999999999999998</v>
      </c>
      <c r="T792" s="236">
        <f>S792*H792</f>
        <v>0.084499999999999992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37" t="s">
        <v>274</v>
      </c>
      <c r="AT792" s="237" t="s">
        <v>150</v>
      </c>
      <c r="AU792" s="237" t="s">
        <v>82</v>
      </c>
      <c r="AY792" s="17" t="s">
        <v>147</v>
      </c>
      <c r="BE792" s="238">
        <f>IF(N792="základní",J792,0)</f>
        <v>0</v>
      </c>
      <c r="BF792" s="238">
        <f>IF(N792="snížená",J792,0)</f>
        <v>0</v>
      </c>
      <c r="BG792" s="238">
        <f>IF(N792="zákl. přenesená",J792,0)</f>
        <v>0</v>
      </c>
      <c r="BH792" s="238">
        <f>IF(N792="sníž. přenesená",J792,0)</f>
        <v>0</v>
      </c>
      <c r="BI792" s="238">
        <f>IF(N792="nulová",J792,0)</f>
        <v>0</v>
      </c>
      <c r="BJ792" s="17" t="s">
        <v>80</v>
      </c>
      <c r="BK792" s="238">
        <f>ROUND(I792*H792,2)</f>
        <v>0</v>
      </c>
      <c r="BL792" s="17" t="s">
        <v>274</v>
      </c>
      <c r="BM792" s="237" t="s">
        <v>852</v>
      </c>
    </row>
    <row r="793" s="2" customFormat="1">
      <c r="A793" s="38"/>
      <c r="B793" s="39"/>
      <c r="C793" s="40"/>
      <c r="D793" s="239" t="s">
        <v>157</v>
      </c>
      <c r="E793" s="40"/>
      <c r="F793" s="240" t="s">
        <v>853</v>
      </c>
      <c r="G793" s="40"/>
      <c r="H793" s="40"/>
      <c r="I793" s="241"/>
      <c r="J793" s="40"/>
      <c r="K793" s="40"/>
      <c r="L793" s="44"/>
      <c r="M793" s="242"/>
      <c r="N793" s="243"/>
      <c r="O793" s="91"/>
      <c r="P793" s="91"/>
      <c r="Q793" s="91"/>
      <c r="R793" s="91"/>
      <c r="S793" s="91"/>
      <c r="T793" s="92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T793" s="17" t="s">
        <v>157</v>
      </c>
      <c r="AU793" s="17" t="s">
        <v>82</v>
      </c>
    </row>
    <row r="794" s="2" customFormat="1">
      <c r="A794" s="38"/>
      <c r="B794" s="39"/>
      <c r="C794" s="40"/>
      <c r="D794" s="244" t="s">
        <v>159</v>
      </c>
      <c r="E794" s="40"/>
      <c r="F794" s="245" t="s">
        <v>854</v>
      </c>
      <c r="G794" s="40"/>
      <c r="H794" s="40"/>
      <c r="I794" s="241"/>
      <c r="J794" s="40"/>
      <c r="K794" s="40"/>
      <c r="L794" s="44"/>
      <c r="M794" s="242"/>
      <c r="N794" s="243"/>
      <c r="O794" s="91"/>
      <c r="P794" s="91"/>
      <c r="Q794" s="91"/>
      <c r="R794" s="91"/>
      <c r="S794" s="91"/>
      <c r="T794" s="92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159</v>
      </c>
      <c r="AU794" s="17" t="s">
        <v>82</v>
      </c>
    </row>
    <row r="795" s="13" customFormat="1">
      <c r="A795" s="13"/>
      <c r="B795" s="246"/>
      <c r="C795" s="247"/>
      <c r="D795" s="239" t="s">
        <v>161</v>
      </c>
      <c r="E795" s="248" t="s">
        <v>1</v>
      </c>
      <c r="F795" s="249" t="s">
        <v>634</v>
      </c>
      <c r="G795" s="247"/>
      <c r="H795" s="248" t="s">
        <v>1</v>
      </c>
      <c r="I795" s="250"/>
      <c r="J795" s="247"/>
      <c r="K795" s="247"/>
      <c r="L795" s="251"/>
      <c r="M795" s="252"/>
      <c r="N795" s="253"/>
      <c r="O795" s="253"/>
      <c r="P795" s="253"/>
      <c r="Q795" s="253"/>
      <c r="R795" s="253"/>
      <c r="S795" s="253"/>
      <c r="T795" s="25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5" t="s">
        <v>161</v>
      </c>
      <c r="AU795" s="255" t="s">
        <v>82</v>
      </c>
      <c r="AV795" s="13" t="s">
        <v>80</v>
      </c>
      <c r="AW795" s="13" t="s">
        <v>30</v>
      </c>
      <c r="AX795" s="13" t="s">
        <v>73</v>
      </c>
      <c r="AY795" s="255" t="s">
        <v>147</v>
      </c>
    </row>
    <row r="796" s="14" customFormat="1">
      <c r="A796" s="14"/>
      <c r="B796" s="256"/>
      <c r="C796" s="257"/>
      <c r="D796" s="239" t="s">
        <v>161</v>
      </c>
      <c r="E796" s="258" t="s">
        <v>1</v>
      </c>
      <c r="F796" s="259" t="s">
        <v>635</v>
      </c>
      <c r="G796" s="257"/>
      <c r="H796" s="260">
        <v>325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6" t="s">
        <v>161</v>
      </c>
      <c r="AU796" s="266" t="s">
        <v>82</v>
      </c>
      <c r="AV796" s="14" t="s">
        <v>82</v>
      </c>
      <c r="AW796" s="14" t="s">
        <v>30</v>
      </c>
      <c r="AX796" s="14" t="s">
        <v>73</v>
      </c>
      <c r="AY796" s="266" t="s">
        <v>147</v>
      </c>
    </row>
    <row r="797" s="15" customFormat="1">
      <c r="A797" s="15"/>
      <c r="B797" s="267"/>
      <c r="C797" s="268"/>
      <c r="D797" s="239" t="s">
        <v>161</v>
      </c>
      <c r="E797" s="269" t="s">
        <v>1</v>
      </c>
      <c r="F797" s="270" t="s">
        <v>164</v>
      </c>
      <c r="G797" s="268"/>
      <c r="H797" s="271">
        <v>325</v>
      </c>
      <c r="I797" s="272"/>
      <c r="J797" s="268"/>
      <c r="K797" s="268"/>
      <c r="L797" s="273"/>
      <c r="M797" s="274"/>
      <c r="N797" s="275"/>
      <c r="O797" s="275"/>
      <c r="P797" s="275"/>
      <c r="Q797" s="275"/>
      <c r="R797" s="275"/>
      <c r="S797" s="275"/>
      <c r="T797" s="27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7" t="s">
        <v>161</v>
      </c>
      <c r="AU797" s="277" t="s">
        <v>82</v>
      </c>
      <c r="AV797" s="15" t="s">
        <v>155</v>
      </c>
      <c r="AW797" s="15" t="s">
        <v>30</v>
      </c>
      <c r="AX797" s="15" t="s">
        <v>80</v>
      </c>
      <c r="AY797" s="277" t="s">
        <v>147</v>
      </c>
    </row>
    <row r="798" s="2" customFormat="1" ht="33" customHeight="1">
      <c r="A798" s="38"/>
      <c r="B798" s="39"/>
      <c r="C798" s="226" t="s">
        <v>855</v>
      </c>
      <c r="D798" s="226" t="s">
        <v>150</v>
      </c>
      <c r="E798" s="227" t="s">
        <v>856</v>
      </c>
      <c r="F798" s="228" t="s">
        <v>857</v>
      </c>
      <c r="G798" s="229" t="s">
        <v>357</v>
      </c>
      <c r="H798" s="230">
        <v>25.303000000000001</v>
      </c>
      <c r="I798" s="231"/>
      <c r="J798" s="232">
        <f>ROUND(I798*H798,2)</f>
        <v>0</v>
      </c>
      <c r="K798" s="228" t="s">
        <v>154</v>
      </c>
      <c r="L798" s="44"/>
      <c r="M798" s="233" t="s">
        <v>1</v>
      </c>
      <c r="N798" s="234" t="s">
        <v>38</v>
      </c>
      <c r="O798" s="91"/>
      <c r="P798" s="235">
        <f>O798*H798</f>
        <v>0</v>
      </c>
      <c r="Q798" s="235">
        <v>0</v>
      </c>
      <c r="R798" s="235">
        <f>Q798*H798</f>
        <v>0</v>
      </c>
      <c r="S798" s="235">
        <v>0</v>
      </c>
      <c r="T798" s="236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7" t="s">
        <v>274</v>
      </c>
      <c r="AT798" s="237" t="s">
        <v>150</v>
      </c>
      <c r="AU798" s="237" t="s">
        <v>82</v>
      </c>
      <c r="AY798" s="17" t="s">
        <v>147</v>
      </c>
      <c r="BE798" s="238">
        <f>IF(N798="základní",J798,0)</f>
        <v>0</v>
      </c>
      <c r="BF798" s="238">
        <f>IF(N798="snížená",J798,0)</f>
        <v>0</v>
      </c>
      <c r="BG798" s="238">
        <f>IF(N798="zákl. přenesená",J798,0)</f>
        <v>0</v>
      </c>
      <c r="BH798" s="238">
        <f>IF(N798="sníž. přenesená",J798,0)</f>
        <v>0</v>
      </c>
      <c r="BI798" s="238">
        <f>IF(N798="nulová",J798,0)</f>
        <v>0</v>
      </c>
      <c r="BJ798" s="17" t="s">
        <v>80</v>
      </c>
      <c r="BK798" s="238">
        <f>ROUND(I798*H798,2)</f>
        <v>0</v>
      </c>
      <c r="BL798" s="17" t="s">
        <v>274</v>
      </c>
      <c r="BM798" s="237" t="s">
        <v>858</v>
      </c>
    </row>
    <row r="799" s="2" customFormat="1">
      <c r="A799" s="38"/>
      <c r="B799" s="39"/>
      <c r="C799" s="40"/>
      <c r="D799" s="239" t="s">
        <v>157</v>
      </c>
      <c r="E799" s="40"/>
      <c r="F799" s="240" t="s">
        <v>859</v>
      </c>
      <c r="G799" s="40"/>
      <c r="H799" s="40"/>
      <c r="I799" s="241"/>
      <c r="J799" s="40"/>
      <c r="K799" s="40"/>
      <c r="L799" s="44"/>
      <c r="M799" s="242"/>
      <c r="N799" s="243"/>
      <c r="O799" s="91"/>
      <c r="P799" s="91"/>
      <c r="Q799" s="91"/>
      <c r="R799" s="91"/>
      <c r="S799" s="91"/>
      <c r="T799" s="92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157</v>
      </c>
      <c r="AU799" s="17" t="s">
        <v>82</v>
      </c>
    </row>
    <row r="800" s="2" customFormat="1">
      <c r="A800" s="38"/>
      <c r="B800" s="39"/>
      <c r="C800" s="40"/>
      <c r="D800" s="244" t="s">
        <v>159</v>
      </c>
      <c r="E800" s="40"/>
      <c r="F800" s="245" t="s">
        <v>860</v>
      </c>
      <c r="G800" s="40"/>
      <c r="H800" s="40"/>
      <c r="I800" s="241"/>
      <c r="J800" s="40"/>
      <c r="K800" s="40"/>
      <c r="L800" s="44"/>
      <c r="M800" s="242"/>
      <c r="N800" s="243"/>
      <c r="O800" s="91"/>
      <c r="P800" s="91"/>
      <c r="Q800" s="91"/>
      <c r="R800" s="91"/>
      <c r="S800" s="91"/>
      <c r="T800" s="92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159</v>
      </c>
      <c r="AU800" s="17" t="s">
        <v>82</v>
      </c>
    </row>
    <row r="801" s="12" customFormat="1" ht="22.8" customHeight="1">
      <c r="A801" s="12"/>
      <c r="B801" s="210"/>
      <c r="C801" s="211"/>
      <c r="D801" s="212" t="s">
        <v>72</v>
      </c>
      <c r="E801" s="224" t="s">
        <v>861</v>
      </c>
      <c r="F801" s="224" t="s">
        <v>862</v>
      </c>
      <c r="G801" s="211"/>
      <c r="H801" s="211"/>
      <c r="I801" s="214"/>
      <c r="J801" s="225">
        <f>BK801</f>
        <v>0</v>
      </c>
      <c r="K801" s="211"/>
      <c r="L801" s="216"/>
      <c r="M801" s="217"/>
      <c r="N801" s="218"/>
      <c r="O801" s="218"/>
      <c r="P801" s="219">
        <f>SUM(P802:P815)</f>
        <v>0</v>
      </c>
      <c r="Q801" s="218"/>
      <c r="R801" s="219">
        <f>SUM(R802:R815)</f>
        <v>0.001</v>
      </c>
      <c r="S801" s="218"/>
      <c r="T801" s="220">
        <f>SUM(T802:T815)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21" t="s">
        <v>82</v>
      </c>
      <c r="AT801" s="222" t="s">
        <v>72</v>
      </c>
      <c r="AU801" s="222" t="s">
        <v>80</v>
      </c>
      <c r="AY801" s="221" t="s">
        <v>147</v>
      </c>
      <c r="BK801" s="223">
        <f>SUM(BK802:BK815)</f>
        <v>0</v>
      </c>
    </row>
    <row r="802" s="2" customFormat="1" ht="24.15" customHeight="1">
      <c r="A802" s="38"/>
      <c r="B802" s="39"/>
      <c r="C802" s="226" t="s">
        <v>863</v>
      </c>
      <c r="D802" s="226" t="s">
        <v>150</v>
      </c>
      <c r="E802" s="227" t="s">
        <v>864</v>
      </c>
      <c r="F802" s="228" t="s">
        <v>865</v>
      </c>
      <c r="G802" s="229" t="s">
        <v>248</v>
      </c>
      <c r="H802" s="230">
        <v>4</v>
      </c>
      <c r="I802" s="231"/>
      <c r="J802" s="232">
        <f>ROUND(I802*H802,2)</f>
        <v>0</v>
      </c>
      <c r="K802" s="228" t="s">
        <v>154</v>
      </c>
      <c r="L802" s="44"/>
      <c r="M802" s="233" t="s">
        <v>1</v>
      </c>
      <c r="N802" s="234" t="s">
        <v>38</v>
      </c>
      <c r="O802" s="91"/>
      <c r="P802" s="235">
        <f>O802*H802</f>
        <v>0</v>
      </c>
      <c r="Q802" s="235">
        <v>0.00025000000000000001</v>
      </c>
      <c r="R802" s="235">
        <f>Q802*H802</f>
        <v>0.001</v>
      </c>
      <c r="S802" s="235">
        <v>0</v>
      </c>
      <c r="T802" s="236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37" t="s">
        <v>274</v>
      </c>
      <c r="AT802" s="237" t="s">
        <v>150</v>
      </c>
      <c r="AU802" s="237" t="s">
        <v>82</v>
      </c>
      <c r="AY802" s="17" t="s">
        <v>147</v>
      </c>
      <c r="BE802" s="238">
        <f>IF(N802="základní",J802,0)</f>
        <v>0</v>
      </c>
      <c r="BF802" s="238">
        <f>IF(N802="snížená",J802,0)</f>
        <v>0</v>
      </c>
      <c r="BG802" s="238">
        <f>IF(N802="zákl. přenesená",J802,0)</f>
        <v>0</v>
      </c>
      <c r="BH802" s="238">
        <f>IF(N802="sníž. přenesená",J802,0)</f>
        <v>0</v>
      </c>
      <c r="BI802" s="238">
        <f>IF(N802="nulová",J802,0)</f>
        <v>0</v>
      </c>
      <c r="BJ802" s="17" t="s">
        <v>80</v>
      </c>
      <c r="BK802" s="238">
        <f>ROUND(I802*H802,2)</f>
        <v>0</v>
      </c>
      <c r="BL802" s="17" t="s">
        <v>274</v>
      </c>
      <c r="BM802" s="237" t="s">
        <v>866</v>
      </c>
    </row>
    <row r="803" s="2" customFormat="1">
      <c r="A803" s="38"/>
      <c r="B803" s="39"/>
      <c r="C803" s="40"/>
      <c r="D803" s="239" t="s">
        <v>157</v>
      </c>
      <c r="E803" s="40"/>
      <c r="F803" s="240" t="s">
        <v>867</v>
      </c>
      <c r="G803" s="40"/>
      <c r="H803" s="40"/>
      <c r="I803" s="241"/>
      <c r="J803" s="40"/>
      <c r="K803" s="40"/>
      <c r="L803" s="44"/>
      <c r="M803" s="242"/>
      <c r="N803" s="243"/>
      <c r="O803" s="91"/>
      <c r="P803" s="91"/>
      <c r="Q803" s="91"/>
      <c r="R803" s="91"/>
      <c r="S803" s="91"/>
      <c r="T803" s="92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157</v>
      </c>
      <c r="AU803" s="17" t="s">
        <v>82</v>
      </c>
    </row>
    <row r="804" s="2" customFormat="1">
      <c r="A804" s="38"/>
      <c r="B804" s="39"/>
      <c r="C804" s="40"/>
      <c r="D804" s="244" t="s">
        <v>159</v>
      </c>
      <c r="E804" s="40"/>
      <c r="F804" s="245" t="s">
        <v>868</v>
      </c>
      <c r="G804" s="40"/>
      <c r="H804" s="40"/>
      <c r="I804" s="241"/>
      <c r="J804" s="40"/>
      <c r="K804" s="40"/>
      <c r="L804" s="44"/>
      <c r="M804" s="242"/>
      <c r="N804" s="243"/>
      <c r="O804" s="91"/>
      <c r="P804" s="91"/>
      <c r="Q804" s="91"/>
      <c r="R804" s="91"/>
      <c r="S804" s="91"/>
      <c r="T804" s="92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159</v>
      </c>
      <c r="AU804" s="17" t="s">
        <v>82</v>
      </c>
    </row>
    <row r="805" s="13" customFormat="1">
      <c r="A805" s="13"/>
      <c r="B805" s="246"/>
      <c r="C805" s="247"/>
      <c r="D805" s="239" t="s">
        <v>161</v>
      </c>
      <c r="E805" s="248" t="s">
        <v>1</v>
      </c>
      <c r="F805" s="249" t="s">
        <v>869</v>
      </c>
      <c r="G805" s="247"/>
      <c r="H805" s="248" t="s">
        <v>1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5" t="s">
        <v>161</v>
      </c>
      <c r="AU805" s="255" t="s">
        <v>82</v>
      </c>
      <c r="AV805" s="13" t="s">
        <v>80</v>
      </c>
      <c r="AW805" s="13" t="s">
        <v>30</v>
      </c>
      <c r="AX805" s="13" t="s">
        <v>73</v>
      </c>
      <c r="AY805" s="255" t="s">
        <v>147</v>
      </c>
    </row>
    <row r="806" s="14" customFormat="1">
      <c r="A806" s="14"/>
      <c r="B806" s="256"/>
      <c r="C806" s="257"/>
      <c r="D806" s="239" t="s">
        <v>161</v>
      </c>
      <c r="E806" s="258" t="s">
        <v>1</v>
      </c>
      <c r="F806" s="259" t="s">
        <v>155</v>
      </c>
      <c r="G806" s="257"/>
      <c r="H806" s="260">
        <v>4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6" t="s">
        <v>161</v>
      </c>
      <c r="AU806" s="266" t="s">
        <v>82</v>
      </c>
      <c r="AV806" s="14" t="s">
        <v>82</v>
      </c>
      <c r="AW806" s="14" t="s">
        <v>30</v>
      </c>
      <c r="AX806" s="14" t="s">
        <v>73</v>
      </c>
      <c r="AY806" s="266" t="s">
        <v>147</v>
      </c>
    </row>
    <row r="807" s="15" customFormat="1">
      <c r="A807" s="15"/>
      <c r="B807" s="267"/>
      <c r="C807" s="268"/>
      <c r="D807" s="239" t="s">
        <v>161</v>
      </c>
      <c r="E807" s="269" t="s">
        <v>1</v>
      </c>
      <c r="F807" s="270" t="s">
        <v>164</v>
      </c>
      <c r="G807" s="268"/>
      <c r="H807" s="271">
        <v>4</v>
      </c>
      <c r="I807" s="272"/>
      <c r="J807" s="268"/>
      <c r="K807" s="268"/>
      <c r="L807" s="273"/>
      <c r="M807" s="274"/>
      <c r="N807" s="275"/>
      <c r="O807" s="275"/>
      <c r="P807" s="275"/>
      <c r="Q807" s="275"/>
      <c r="R807" s="275"/>
      <c r="S807" s="275"/>
      <c r="T807" s="276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7" t="s">
        <v>161</v>
      </c>
      <c r="AU807" s="277" t="s">
        <v>82</v>
      </c>
      <c r="AV807" s="15" t="s">
        <v>155</v>
      </c>
      <c r="AW807" s="15" t="s">
        <v>30</v>
      </c>
      <c r="AX807" s="15" t="s">
        <v>80</v>
      </c>
      <c r="AY807" s="277" t="s">
        <v>147</v>
      </c>
    </row>
    <row r="808" s="2" customFormat="1" ht="16.5" customHeight="1">
      <c r="A808" s="38"/>
      <c r="B808" s="39"/>
      <c r="C808" s="278" t="s">
        <v>870</v>
      </c>
      <c r="D808" s="278" t="s">
        <v>335</v>
      </c>
      <c r="E808" s="279" t="s">
        <v>871</v>
      </c>
      <c r="F808" s="280" t="s">
        <v>872</v>
      </c>
      <c r="G808" s="281" t="s">
        <v>460</v>
      </c>
      <c r="H808" s="282">
        <v>4</v>
      </c>
      <c r="I808" s="283"/>
      <c r="J808" s="284">
        <f>ROUND(I808*H808,2)</f>
        <v>0</v>
      </c>
      <c r="K808" s="280" t="s">
        <v>1</v>
      </c>
      <c r="L808" s="285"/>
      <c r="M808" s="286" t="s">
        <v>1</v>
      </c>
      <c r="N808" s="287" t="s">
        <v>38</v>
      </c>
      <c r="O808" s="91"/>
      <c r="P808" s="235">
        <f>O808*H808</f>
        <v>0</v>
      </c>
      <c r="Q808" s="235">
        <v>0</v>
      </c>
      <c r="R808" s="235">
        <f>Q808*H808</f>
        <v>0</v>
      </c>
      <c r="S808" s="235">
        <v>0</v>
      </c>
      <c r="T808" s="236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37" t="s">
        <v>387</v>
      </c>
      <c r="AT808" s="237" t="s">
        <v>335</v>
      </c>
      <c r="AU808" s="237" t="s">
        <v>82</v>
      </c>
      <c r="AY808" s="17" t="s">
        <v>147</v>
      </c>
      <c r="BE808" s="238">
        <f>IF(N808="základní",J808,0)</f>
        <v>0</v>
      </c>
      <c r="BF808" s="238">
        <f>IF(N808="snížená",J808,0)</f>
        <v>0</v>
      </c>
      <c r="BG808" s="238">
        <f>IF(N808="zákl. přenesená",J808,0)</f>
        <v>0</v>
      </c>
      <c r="BH808" s="238">
        <f>IF(N808="sníž. přenesená",J808,0)</f>
        <v>0</v>
      </c>
      <c r="BI808" s="238">
        <f>IF(N808="nulová",J808,0)</f>
        <v>0</v>
      </c>
      <c r="BJ808" s="17" t="s">
        <v>80</v>
      </c>
      <c r="BK808" s="238">
        <f>ROUND(I808*H808,2)</f>
        <v>0</v>
      </c>
      <c r="BL808" s="17" t="s">
        <v>274</v>
      </c>
      <c r="BM808" s="237" t="s">
        <v>873</v>
      </c>
    </row>
    <row r="809" s="2" customFormat="1">
      <c r="A809" s="38"/>
      <c r="B809" s="39"/>
      <c r="C809" s="40"/>
      <c r="D809" s="239" t="s">
        <v>157</v>
      </c>
      <c r="E809" s="40"/>
      <c r="F809" s="240" t="s">
        <v>872</v>
      </c>
      <c r="G809" s="40"/>
      <c r="H809" s="40"/>
      <c r="I809" s="241"/>
      <c r="J809" s="40"/>
      <c r="K809" s="40"/>
      <c r="L809" s="44"/>
      <c r="M809" s="242"/>
      <c r="N809" s="243"/>
      <c r="O809" s="91"/>
      <c r="P809" s="91"/>
      <c r="Q809" s="91"/>
      <c r="R809" s="91"/>
      <c r="S809" s="91"/>
      <c r="T809" s="92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157</v>
      </c>
      <c r="AU809" s="17" t="s">
        <v>82</v>
      </c>
    </row>
    <row r="810" s="13" customFormat="1">
      <c r="A810" s="13"/>
      <c r="B810" s="246"/>
      <c r="C810" s="247"/>
      <c r="D810" s="239" t="s">
        <v>161</v>
      </c>
      <c r="E810" s="248" t="s">
        <v>1</v>
      </c>
      <c r="F810" s="249" t="s">
        <v>874</v>
      </c>
      <c r="G810" s="247"/>
      <c r="H810" s="248" t="s">
        <v>1</v>
      </c>
      <c r="I810" s="250"/>
      <c r="J810" s="247"/>
      <c r="K810" s="247"/>
      <c r="L810" s="251"/>
      <c r="M810" s="252"/>
      <c r="N810" s="253"/>
      <c r="O810" s="253"/>
      <c r="P810" s="253"/>
      <c r="Q810" s="253"/>
      <c r="R810" s="253"/>
      <c r="S810" s="253"/>
      <c r="T810" s="25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5" t="s">
        <v>161</v>
      </c>
      <c r="AU810" s="255" t="s">
        <v>82</v>
      </c>
      <c r="AV810" s="13" t="s">
        <v>80</v>
      </c>
      <c r="AW810" s="13" t="s">
        <v>30</v>
      </c>
      <c r="AX810" s="13" t="s">
        <v>73</v>
      </c>
      <c r="AY810" s="255" t="s">
        <v>147</v>
      </c>
    </row>
    <row r="811" s="14" customFormat="1">
      <c r="A811" s="14"/>
      <c r="B811" s="256"/>
      <c r="C811" s="257"/>
      <c r="D811" s="239" t="s">
        <v>161</v>
      </c>
      <c r="E811" s="258" t="s">
        <v>1</v>
      </c>
      <c r="F811" s="259" t="s">
        <v>155</v>
      </c>
      <c r="G811" s="257"/>
      <c r="H811" s="260">
        <v>4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6" t="s">
        <v>161</v>
      </c>
      <c r="AU811" s="266" t="s">
        <v>82</v>
      </c>
      <c r="AV811" s="14" t="s">
        <v>82</v>
      </c>
      <c r="AW811" s="14" t="s">
        <v>30</v>
      </c>
      <c r="AX811" s="14" t="s">
        <v>73</v>
      </c>
      <c r="AY811" s="266" t="s">
        <v>147</v>
      </c>
    </row>
    <row r="812" s="15" customFormat="1">
      <c r="A812" s="15"/>
      <c r="B812" s="267"/>
      <c r="C812" s="268"/>
      <c r="D812" s="239" t="s">
        <v>161</v>
      </c>
      <c r="E812" s="269" t="s">
        <v>1</v>
      </c>
      <c r="F812" s="270" t="s">
        <v>164</v>
      </c>
      <c r="G812" s="268"/>
      <c r="H812" s="271">
        <v>4</v>
      </c>
      <c r="I812" s="272"/>
      <c r="J812" s="268"/>
      <c r="K812" s="268"/>
      <c r="L812" s="273"/>
      <c r="M812" s="274"/>
      <c r="N812" s="275"/>
      <c r="O812" s="275"/>
      <c r="P812" s="275"/>
      <c r="Q812" s="275"/>
      <c r="R812" s="275"/>
      <c r="S812" s="275"/>
      <c r="T812" s="276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7" t="s">
        <v>161</v>
      </c>
      <c r="AU812" s="277" t="s">
        <v>82</v>
      </c>
      <c r="AV812" s="15" t="s">
        <v>155</v>
      </c>
      <c r="AW812" s="15" t="s">
        <v>30</v>
      </c>
      <c r="AX812" s="15" t="s">
        <v>80</v>
      </c>
      <c r="AY812" s="277" t="s">
        <v>147</v>
      </c>
    </row>
    <row r="813" s="2" customFormat="1" ht="24.15" customHeight="1">
      <c r="A813" s="38"/>
      <c r="B813" s="39"/>
      <c r="C813" s="226" t="s">
        <v>875</v>
      </c>
      <c r="D813" s="226" t="s">
        <v>150</v>
      </c>
      <c r="E813" s="227" t="s">
        <v>876</v>
      </c>
      <c r="F813" s="228" t="s">
        <v>877</v>
      </c>
      <c r="G813" s="229" t="s">
        <v>878</v>
      </c>
      <c r="H813" s="288"/>
      <c r="I813" s="231"/>
      <c r="J813" s="232">
        <f>ROUND(I813*H813,2)</f>
        <v>0</v>
      </c>
      <c r="K813" s="228" t="s">
        <v>154</v>
      </c>
      <c r="L813" s="44"/>
      <c r="M813" s="233" t="s">
        <v>1</v>
      </c>
      <c r="N813" s="234" t="s">
        <v>38</v>
      </c>
      <c r="O813" s="91"/>
      <c r="P813" s="235">
        <f>O813*H813</f>
        <v>0</v>
      </c>
      <c r="Q813" s="235">
        <v>0</v>
      </c>
      <c r="R813" s="235">
        <f>Q813*H813</f>
        <v>0</v>
      </c>
      <c r="S813" s="235">
        <v>0</v>
      </c>
      <c r="T813" s="236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37" t="s">
        <v>274</v>
      </c>
      <c r="AT813" s="237" t="s">
        <v>150</v>
      </c>
      <c r="AU813" s="237" t="s">
        <v>82</v>
      </c>
      <c r="AY813" s="17" t="s">
        <v>147</v>
      </c>
      <c r="BE813" s="238">
        <f>IF(N813="základní",J813,0)</f>
        <v>0</v>
      </c>
      <c r="BF813" s="238">
        <f>IF(N813="snížená",J813,0)</f>
        <v>0</v>
      </c>
      <c r="BG813" s="238">
        <f>IF(N813="zákl. přenesená",J813,0)</f>
        <v>0</v>
      </c>
      <c r="BH813" s="238">
        <f>IF(N813="sníž. přenesená",J813,0)</f>
        <v>0</v>
      </c>
      <c r="BI813" s="238">
        <f>IF(N813="nulová",J813,0)</f>
        <v>0</v>
      </c>
      <c r="BJ813" s="17" t="s">
        <v>80</v>
      </c>
      <c r="BK813" s="238">
        <f>ROUND(I813*H813,2)</f>
        <v>0</v>
      </c>
      <c r="BL813" s="17" t="s">
        <v>274</v>
      </c>
      <c r="BM813" s="237" t="s">
        <v>879</v>
      </c>
    </row>
    <row r="814" s="2" customFormat="1">
      <c r="A814" s="38"/>
      <c r="B814" s="39"/>
      <c r="C814" s="40"/>
      <c r="D814" s="239" t="s">
        <v>157</v>
      </c>
      <c r="E814" s="40"/>
      <c r="F814" s="240" t="s">
        <v>880</v>
      </c>
      <c r="G814" s="40"/>
      <c r="H814" s="40"/>
      <c r="I814" s="241"/>
      <c r="J814" s="40"/>
      <c r="K814" s="40"/>
      <c r="L814" s="44"/>
      <c r="M814" s="242"/>
      <c r="N814" s="243"/>
      <c r="O814" s="91"/>
      <c r="P814" s="91"/>
      <c r="Q814" s="91"/>
      <c r="R814" s="91"/>
      <c r="S814" s="91"/>
      <c r="T814" s="92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157</v>
      </c>
      <c r="AU814" s="17" t="s">
        <v>82</v>
      </c>
    </row>
    <row r="815" s="2" customFormat="1">
      <c r="A815" s="38"/>
      <c r="B815" s="39"/>
      <c r="C815" s="40"/>
      <c r="D815" s="244" t="s">
        <v>159</v>
      </c>
      <c r="E815" s="40"/>
      <c r="F815" s="245" t="s">
        <v>881</v>
      </c>
      <c r="G815" s="40"/>
      <c r="H815" s="40"/>
      <c r="I815" s="241"/>
      <c r="J815" s="40"/>
      <c r="K815" s="40"/>
      <c r="L815" s="44"/>
      <c r="M815" s="242"/>
      <c r="N815" s="243"/>
      <c r="O815" s="91"/>
      <c r="P815" s="91"/>
      <c r="Q815" s="91"/>
      <c r="R815" s="91"/>
      <c r="S815" s="91"/>
      <c r="T815" s="92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159</v>
      </c>
      <c r="AU815" s="17" t="s">
        <v>82</v>
      </c>
    </row>
    <row r="816" s="12" customFormat="1" ht="22.8" customHeight="1">
      <c r="A816" s="12"/>
      <c r="B816" s="210"/>
      <c r="C816" s="211"/>
      <c r="D816" s="212" t="s">
        <v>72</v>
      </c>
      <c r="E816" s="224" t="s">
        <v>882</v>
      </c>
      <c r="F816" s="224" t="s">
        <v>883</v>
      </c>
      <c r="G816" s="211"/>
      <c r="H816" s="211"/>
      <c r="I816" s="214"/>
      <c r="J816" s="225">
        <f>BK816</f>
        <v>0</v>
      </c>
      <c r="K816" s="211"/>
      <c r="L816" s="216"/>
      <c r="M816" s="217"/>
      <c r="N816" s="218"/>
      <c r="O816" s="218"/>
      <c r="P816" s="219">
        <f>SUM(P817:P832)</f>
        <v>0</v>
      </c>
      <c r="Q816" s="218"/>
      <c r="R816" s="219">
        <f>SUM(R817:R832)</f>
        <v>0.25740000000000002</v>
      </c>
      <c r="S816" s="218"/>
      <c r="T816" s="220">
        <f>SUM(T817:T832)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21" t="s">
        <v>82</v>
      </c>
      <c r="AT816" s="222" t="s">
        <v>72</v>
      </c>
      <c r="AU816" s="222" t="s">
        <v>80</v>
      </c>
      <c r="AY816" s="221" t="s">
        <v>147</v>
      </c>
      <c r="BK816" s="223">
        <f>SUM(BK817:BK832)</f>
        <v>0</v>
      </c>
    </row>
    <row r="817" s="2" customFormat="1" ht="24.15" customHeight="1">
      <c r="A817" s="38"/>
      <c r="B817" s="39"/>
      <c r="C817" s="226" t="s">
        <v>884</v>
      </c>
      <c r="D817" s="226" t="s">
        <v>150</v>
      </c>
      <c r="E817" s="227" t="s">
        <v>885</v>
      </c>
      <c r="F817" s="228" t="s">
        <v>886</v>
      </c>
      <c r="G817" s="229" t="s">
        <v>181</v>
      </c>
      <c r="H817" s="230">
        <v>585</v>
      </c>
      <c r="I817" s="231"/>
      <c r="J817" s="232">
        <f>ROUND(I817*H817,2)</f>
        <v>0</v>
      </c>
      <c r="K817" s="228" t="s">
        <v>154</v>
      </c>
      <c r="L817" s="44"/>
      <c r="M817" s="233" t="s">
        <v>1</v>
      </c>
      <c r="N817" s="234" t="s">
        <v>38</v>
      </c>
      <c r="O817" s="91"/>
      <c r="P817" s="235">
        <f>O817*H817</f>
        <v>0</v>
      </c>
      <c r="Q817" s="235">
        <v>0.00044000000000000002</v>
      </c>
      <c r="R817" s="235">
        <f>Q817*H817</f>
        <v>0.25740000000000002</v>
      </c>
      <c r="S817" s="235">
        <v>0</v>
      </c>
      <c r="T817" s="236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37" t="s">
        <v>274</v>
      </c>
      <c r="AT817" s="237" t="s">
        <v>150</v>
      </c>
      <c r="AU817" s="237" t="s">
        <v>82</v>
      </c>
      <c r="AY817" s="17" t="s">
        <v>147</v>
      </c>
      <c r="BE817" s="238">
        <f>IF(N817="základní",J817,0)</f>
        <v>0</v>
      </c>
      <c r="BF817" s="238">
        <f>IF(N817="snížená",J817,0)</f>
        <v>0</v>
      </c>
      <c r="BG817" s="238">
        <f>IF(N817="zákl. přenesená",J817,0)</f>
        <v>0</v>
      </c>
      <c r="BH817" s="238">
        <f>IF(N817="sníž. přenesená",J817,0)</f>
        <v>0</v>
      </c>
      <c r="BI817" s="238">
        <f>IF(N817="nulová",J817,0)</f>
        <v>0</v>
      </c>
      <c r="BJ817" s="17" t="s">
        <v>80</v>
      </c>
      <c r="BK817" s="238">
        <f>ROUND(I817*H817,2)</f>
        <v>0</v>
      </c>
      <c r="BL817" s="17" t="s">
        <v>274</v>
      </c>
      <c r="BM817" s="237" t="s">
        <v>887</v>
      </c>
    </row>
    <row r="818" s="2" customFormat="1">
      <c r="A818" s="38"/>
      <c r="B818" s="39"/>
      <c r="C818" s="40"/>
      <c r="D818" s="239" t="s">
        <v>157</v>
      </c>
      <c r="E818" s="40"/>
      <c r="F818" s="240" t="s">
        <v>888</v>
      </c>
      <c r="G818" s="40"/>
      <c r="H818" s="40"/>
      <c r="I818" s="241"/>
      <c r="J818" s="40"/>
      <c r="K818" s="40"/>
      <c r="L818" s="44"/>
      <c r="M818" s="242"/>
      <c r="N818" s="243"/>
      <c r="O818" s="91"/>
      <c r="P818" s="91"/>
      <c r="Q818" s="91"/>
      <c r="R818" s="91"/>
      <c r="S818" s="91"/>
      <c r="T818" s="92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T818" s="17" t="s">
        <v>157</v>
      </c>
      <c r="AU818" s="17" t="s">
        <v>82</v>
      </c>
    </row>
    <row r="819" s="2" customFormat="1">
      <c r="A819" s="38"/>
      <c r="B819" s="39"/>
      <c r="C819" s="40"/>
      <c r="D819" s="244" t="s">
        <v>159</v>
      </c>
      <c r="E819" s="40"/>
      <c r="F819" s="245" t="s">
        <v>889</v>
      </c>
      <c r="G819" s="40"/>
      <c r="H819" s="40"/>
      <c r="I819" s="241"/>
      <c r="J819" s="40"/>
      <c r="K819" s="40"/>
      <c r="L819" s="44"/>
      <c r="M819" s="242"/>
      <c r="N819" s="243"/>
      <c r="O819" s="91"/>
      <c r="P819" s="91"/>
      <c r="Q819" s="91"/>
      <c r="R819" s="91"/>
      <c r="S819" s="91"/>
      <c r="T819" s="92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159</v>
      </c>
      <c r="AU819" s="17" t="s">
        <v>82</v>
      </c>
    </row>
    <row r="820" s="13" customFormat="1">
      <c r="A820" s="13"/>
      <c r="B820" s="246"/>
      <c r="C820" s="247"/>
      <c r="D820" s="239" t="s">
        <v>161</v>
      </c>
      <c r="E820" s="248" t="s">
        <v>1</v>
      </c>
      <c r="F820" s="249" t="s">
        <v>264</v>
      </c>
      <c r="G820" s="247"/>
      <c r="H820" s="248" t="s">
        <v>1</v>
      </c>
      <c r="I820" s="250"/>
      <c r="J820" s="247"/>
      <c r="K820" s="247"/>
      <c r="L820" s="251"/>
      <c r="M820" s="252"/>
      <c r="N820" s="253"/>
      <c r="O820" s="253"/>
      <c r="P820" s="253"/>
      <c r="Q820" s="253"/>
      <c r="R820" s="253"/>
      <c r="S820" s="253"/>
      <c r="T820" s="25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5" t="s">
        <v>161</v>
      </c>
      <c r="AU820" s="255" t="s">
        <v>82</v>
      </c>
      <c r="AV820" s="13" t="s">
        <v>80</v>
      </c>
      <c r="AW820" s="13" t="s">
        <v>30</v>
      </c>
      <c r="AX820" s="13" t="s">
        <v>73</v>
      </c>
      <c r="AY820" s="255" t="s">
        <v>147</v>
      </c>
    </row>
    <row r="821" s="14" customFormat="1">
      <c r="A821" s="14"/>
      <c r="B821" s="256"/>
      <c r="C821" s="257"/>
      <c r="D821" s="239" t="s">
        <v>161</v>
      </c>
      <c r="E821" s="258" t="s">
        <v>1</v>
      </c>
      <c r="F821" s="259" t="s">
        <v>265</v>
      </c>
      <c r="G821" s="257"/>
      <c r="H821" s="260">
        <v>585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6" t="s">
        <v>161</v>
      </c>
      <c r="AU821" s="266" t="s">
        <v>82</v>
      </c>
      <c r="AV821" s="14" t="s">
        <v>82</v>
      </c>
      <c r="AW821" s="14" t="s">
        <v>30</v>
      </c>
      <c r="AX821" s="14" t="s">
        <v>73</v>
      </c>
      <c r="AY821" s="266" t="s">
        <v>147</v>
      </c>
    </row>
    <row r="822" s="15" customFormat="1">
      <c r="A822" s="15"/>
      <c r="B822" s="267"/>
      <c r="C822" s="268"/>
      <c r="D822" s="239" t="s">
        <v>161</v>
      </c>
      <c r="E822" s="269" t="s">
        <v>1</v>
      </c>
      <c r="F822" s="270" t="s">
        <v>164</v>
      </c>
      <c r="G822" s="268"/>
      <c r="H822" s="271">
        <v>585</v>
      </c>
      <c r="I822" s="272"/>
      <c r="J822" s="268"/>
      <c r="K822" s="268"/>
      <c r="L822" s="273"/>
      <c r="M822" s="274"/>
      <c r="N822" s="275"/>
      <c r="O822" s="275"/>
      <c r="P822" s="275"/>
      <c r="Q822" s="275"/>
      <c r="R822" s="275"/>
      <c r="S822" s="275"/>
      <c r="T822" s="27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77" t="s">
        <v>161</v>
      </c>
      <c r="AU822" s="277" t="s">
        <v>82</v>
      </c>
      <c r="AV822" s="15" t="s">
        <v>155</v>
      </c>
      <c r="AW822" s="15" t="s">
        <v>30</v>
      </c>
      <c r="AX822" s="15" t="s">
        <v>80</v>
      </c>
      <c r="AY822" s="277" t="s">
        <v>147</v>
      </c>
    </row>
    <row r="823" s="2" customFormat="1" ht="24.15" customHeight="1">
      <c r="A823" s="38"/>
      <c r="B823" s="39"/>
      <c r="C823" s="226" t="s">
        <v>890</v>
      </c>
      <c r="D823" s="226" t="s">
        <v>150</v>
      </c>
      <c r="E823" s="227" t="s">
        <v>891</v>
      </c>
      <c r="F823" s="228" t="s">
        <v>892</v>
      </c>
      <c r="G823" s="229" t="s">
        <v>181</v>
      </c>
      <c r="H823" s="230">
        <v>9.5999999999999996</v>
      </c>
      <c r="I823" s="231"/>
      <c r="J823" s="232">
        <f>ROUND(I823*H823,2)</f>
        <v>0</v>
      </c>
      <c r="K823" s="228" t="s">
        <v>1</v>
      </c>
      <c r="L823" s="44"/>
      <c r="M823" s="233" t="s">
        <v>1</v>
      </c>
      <c r="N823" s="234" t="s">
        <v>38</v>
      </c>
      <c r="O823" s="91"/>
      <c r="P823" s="235">
        <f>O823*H823</f>
        <v>0</v>
      </c>
      <c r="Q823" s="235">
        <v>0</v>
      </c>
      <c r="R823" s="235">
        <f>Q823*H823</f>
        <v>0</v>
      </c>
      <c r="S823" s="235">
        <v>0</v>
      </c>
      <c r="T823" s="236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37" t="s">
        <v>274</v>
      </c>
      <c r="AT823" s="237" t="s">
        <v>150</v>
      </c>
      <c r="AU823" s="237" t="s">
        <v>82</v>
      </c>
      <c r="AY823" s="17" t="s">
        <v>147</v>
      </c>
      <c r="BE823" s="238">
        <f>IF(N823="základní",J823,0)</f>
        <v>0</v>
      </c>
      <c r="BF823" s="238">
        <f>IF(N823="snížená",J823,0)</f>
        <v>0</v>
      </c>
      <c r="BG823" s="238">
        <f>IF(N823="zákl. přenesená",J823,0)</f>
        <v>0</v>
      </c>
      <c r="BH823" s="238">
        <f>IF(N823="sníž. přenesená",J823,0)</f>
        <v>0</v>
      </c>
      <c r="BI823" s="238">
        <f>IF(N823="nulová",J823,0)</f>
        <v>0</v>
      </c>
      <c r="BJ823" s="17" t="s">
        <v>80</v>
      </c>
      <c r="BK823" s="238">
        <f>ROUND(I823*H823,2)</f>
        <v>0</v>
      </c>
      <c r="BL823" s="17" t="s">
        <v>274</v>
      </c>
      <c r="BM823" s="237" t="s">
        <v>893</v>
      </c>
    </row>
    <row r="824" s="2" customFormat="1">
      <c r="A824" s="38"/>
      <c r="B824" s="39"/>
      <c r="C824" s="40"/>
      <c r="D824" s="239" t="s">
        <v>157</v>
      </c>
      <c r="E824" s="40"/>
      <c r="F824" s="240" t="s">
        <v>892</v>
      </c>
      <c r="G824" s="40"/>
      <c r="H824" s="40"/>
      <c r="I824" s="241"/>
      <c r="J824" s="40"/>
      <c r="K824" s="40"/>
      <c r="L824" s="44"/>
      <c r="M824" s="242"/>
      <c r="N824" s="243"/>
      <c r="O824" s="91"/>
      <c r="P824" s="91"/>
      <c r="Q824" s="91"/>
      <c r="R824" s="91"/>
      <c r="S824" s="91"/>
      <c r="T824" s="92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157</v>
      </c>
      <c r="AU824" s="17" t="s">
        <v>82</v>
      </c>
    </row>
    <row r="825" s="13" customFormat="1">
      <c r="A825" s="13"/>
      <c r="B825" s="246"/>
      <c r="C825" s="247"/>
      <c r="D825" s="239" t="s">
        <v>161</v>
      </c>
      <c r="E825" s="248" t="s">
        <v>1</v>
      </c>
      <c r="F825" s="249" t="s">
        <v>193</v>
      </c>
      <c r="G825" s="247"/>
      <c r="H825" s="248" t="s">
        <v>1</v>
      </c>
      <c r="I825" s="250"/>
      <c r="J825" s="247"/>
      <c r="K825" s="247"/>
      <c r="L825" s="251"/>
      <c r="M825" s="252"/>
      <c r="N825" s="253"/>
      <c r="O825" s="253"/>
      <c r="P825" s="253"/>
      <c r="Q825" s="253"/>
      <c r="R825" s="253"/>
      <c r="S825" s="253"/>
      <c r="T825" s="25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5" t="s">
        <v>161</v>
      </c>
      <c r="AU825" s="255" t="s">
        <v>82</v>
      </c>
      <c r="AV825" s="13" t="s">
        <v>80</v>
      </c>
      <c r="AW825" s="13" t="s">
        <v>30</v>
      </c>
      <c r="AX825" s="13" t="s">
        <v>73</v>
      </c>
      <c r="AY825" s="255" t="s">
        <v>147</v>
      </c>
    </row>
    <row r="826" s="14" customFormat="1">
      <c r="A826" s="14"/>
      <c r="B826" s="256"/>
      <c r="C826" s="257"/>
      <c r="D826" s="239" t="s">
        <v>161</v>
      </c>
      <c r="E826" s="258" t="s">
        <v>1</v>
      </c>
      <c r="F826" s="259" t="s">
        <v>194</v>
      </c>
      <c r="G826" s="257"/>
      <c r="H826" s="260">
        <v>9.5999999999999996</v>
      </c>
      <c r="I826" s="261"/>
      <c r="J826" s="257"/>
      <c r="K826" s="257"/>
      <c r="L826" s="262"/>
      <c r="M826" s="263"/>
      <c r="N826" s="264"/>
      <c r="O826" s="264"/>
      <c r="P826" s="264"/>
      <c r="Q826" s="264"/>
      <c r="R826" s="264"/>
      <c r="S826" s="264"/>
      <c r="T826" s="26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6" t="s">
        <v>161</v>
      </c>
      <c r="AU826" s="266" t="s">
        <v>82</v>
      </c>
      <c r="AV826" s="14" t="s">
        <v>82</v>
      </c>
      <c r="AW826" s="14" t="s">
        <v>30</v>
      </c>
      <c r="AX826" s="14" t="s">
        <v>73</v>
      </c>
      <c r="AY826" s="266" t="s">
        <v>147</v>
      </c>
    </row>
    <row r="827" s="15" customFormat="1">
      <c r="A827" s="15"/>
      <c r="B827" s="267"/>
      <c r="C827" s="268"/>
      <c r="D827" s="239" t="s">
        <v>161</v>
      </c>
      <c r="E827" s="269" t="s">
        <v>1</v>
      </c>
      <c r="F827" s="270" t="s">
        <v>164</v>
      </c>
      <c r="G827" s="268"/>
      <c r="H827" s="271">
        <v>9.5999999999999996</v>
      </c>
      <c r="I827" s="272"/>
      <c r="J827" s="268"/>
      <c r="K827" s="268"/>
      <c r="L827" s="273"/>
      <c r="M827" s="274"/>
      <c r="N827" s="275"/>
      <c r="O827" s="275"/>
      <c r="P827" s="275"/>
      <c r="Q827" s="275"/>
      <c r="R827" s="275"/>
      <c r="S827" s="275"/>
      <c r="T827" s="276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7" t="s">
        <v>161</v>
      </c>
      <c r="AU827" s="277" t="s">
        <v>82</v>
      </c>
      <c r="AV827" s="15" t="s">
        <v>155</v>
      </c>
      <c r="AW827" s="15" t="s">
        <v>30</v>
      </c>
      <c r="AX827" s="15" t="s">
        <v>80</v>
      </c>
      <c r="AY827" s="277" t="s">
        <v>147</v>
      </c>
    </row>
    <row r="828" s="2" customFormat="1" ht="24.15" customHeight="1">
      <c r="A828" s="38"/>
      <c r="B828" s="39"/>
      <c r="C828" s="226" t="s">
        <v>894</v>
      </c>
      <c r="D828" s="226" t="s">
        <v>150</v>
      </c>
      <c r="E828" s="227" t="s">
        <v>895</v>
      </c>
      <c r="F828" s="228" t="s">
        <v>896</v>
      </c>
      <c r="G828" s="229" t="s">
        <v>181</v>
      </c>
      <c r="H828" s="230">
        <v>69.120000000000005</v>
      </c>
      <c r="I828" s="231"/>
      <c r="J828" s="232">
        <f>ROUND(I828*H828,2)</f>
        <v>0</v>
      </c>
      <c r="K828" s="228" t="s">
        <v>1</v>
      </c>
      <c r="L828" s="44"/>
      <c r="M828" s="233" t="s">
        <v>1</v>
      </c>
      <c r="N828" s="234" t="s">
        <v>38</v>
      </c>
      <c r="O828" s="91"/>
      <c r="P828" s="235">
        <f>O828*H828</f>
        <v>0</v>
      </c>
      <c r="Q828" s="235">
        <v>0</v>
      </c>
      <c r="R828" s="235">
        <f>Q828*H828</f>
        <v>0</v>
      </c>
      <c r="S828" s="235">
        <v>0</v>
      </c>
      <c r="T828" s="236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37" t="s">
        <v>274</v>
      </c>
      <c r="AT828" s="237" t="s">
        <v>150</v>
      </c>
      <c r="AU828" s="237" t="s">
        <v>82</v>
      </c>
      <c r="AY828" s="17" t="s">
        <v>147</v>
      </c>
      <c r="BE828" s="238">
        <f>IF(N828="základní",J828,0)</f>
        <v>0</v>
      </c>
      <c r="BF828" s="238">
        <f>IF(N828="snížená",J828,0)</f>
        <v>0</v>
      </c>
      <c r="BG828" s="238">
        <f>IF(N828="zákl. přenesená",J828,0)</f>
        <v>0</v>
      </c>
      <c r="BH828" s="238">
        <f>IF(N828="sníž. přenesená",J828,0)</f>
        <v>0</v>
      </c>
      <c r="BI828" s="238">
        <f>IF(N828="nulová",J828,0)</f>
        <v>0</v>
      </c>
      <c r="BJ828" s="17" t="s">
        <v>80</v>
      </c>
      <c r="BK828" s="238">
        <f>ROUND(I828*H828,2)</f>
        <v>0</v>
      </c>
      <c r="BL828" s="17" t="s">
        <v>274</v>
      </c>
      <c r="BM828" s="237" t="s">
        <v>897</v>
      </c>
    </row>
    <row r="829" s="2" customFormat="1">
      <c r="A829" s="38"/>
      <c r="B829" s="39"/>
      <c r="C829" s="40"/>
      <c r="D829" s="239" t="s">
        <v>157</v>
      </c>
      <c r="E829" s="40"/>
      <c r="F829" s="240" t="s">
        <v>896</v>
      </c>
      <c r="G829" s="40"/>
      <c r="H829" s="40"/>
      <c r="I829" s="241"/>
      <c r="J829" s="40"/>
      <c r="K829" s="40"/>
      <c r="L829" s="44"/>
      <c r="M829" s="242"/>
      <c r="N829" s="243"/>
      <c r="O829" s="91"/>
      <c r="P829" s="91"/>
      <c r="Q829" s="91"/>
      <c r="R829" s="91"/>
      <c r="S829" s="91"/>
      <c r="T829" s="92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157</v>
      </c>
      <c r="AU829" s="17" t="s">
        <v>82</v>
      </c>
    </row>
    <row r="830" s="13" customFormat="1">
      <c r="A830" s="13"/>
      <c r="B830" s="246"/>
      <c r="C830" s="247"/>
      <c r="D830" s="239" t="s">
        <v>161</v>
      </c>
      <c r="E830" s="248" t="s">
        <v>1</v>
      </c>
      <c r="F830" s="249" t="s">
        <v>316</v>
      </c>
      <c r="G830" s="247"/>
      <c r="H830" s="248" t="s">
        <v>1</v>
      </c>
      <c r="I830" s="250"/>
      <c r="J830" s="247"/>
      <c r="K830" s="247"/>
      <c r="L830" s="251"/>
      <c r="M830" s="252"/>
      <c r="N830" s="253"/>
      <c r="O830" s="253"/>
      <c r="P830" s="253"/>
      <c r="Q830" s="253"/>
      <c r="R830" s="253"/>
      <c r="S830" s="253"/>
      <c r="T830" s="25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5" t="s">
        <v>161</v>
      </c>
      <c r="AU830" s="255" t="s">
        <v>82</v>
      </c>
      <c r="AV830" s="13" t="s">
        <v>80</v>
      </c>
      <c r="AW830" s="13" t="s">
        <v>30</v>
      </c>
      <c r="AX830" s="13" t="s">
        <v>73</v>
      </c>
      <c r="AY830" s="255" t="s">
        <v>147</v>
      </c>
    </row>
    <row r="831" s="14" customFormat="1">
      <c r="A831" s="14"/>
      <c r="B831" s="256"/>
      <c r="C831" s="257"/>
      <c r="D831" s="239" t="s">
        <v>161</v>
      </c>
      <c r="E831" s="258" t="s">
        <v>1</v>
      </c>
      <c r="F831" s="259" t="s">
        <v>317</v>
      </c>
      <c r="G831" s="257"/>
      <c r="H831" s="260">
        <v>69.120000000000005</v>
      </c>
      <c r="I831" s="261"/>
      <c r="J831" s="257"/>
      <c r="K831" s="257"/>
      <c r="L831" s="262"/>
      <c r="M831" s="263"/>
      <c r="N831" s="264"/>
      <c r="O831" s="264"/>
      <c r="P831" s="264"/>
      <c r="Q831" s="264"/>
      <c r="R831" s="264"/>
      <c r="S831" s="264"/>
      <c r="T831" s="26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6" t="s">
        <v>161</v>
      </c>
      <c r="AU831" s="266" t="s">
        <v>82</v>
      </c>
      <c r="AV831" s="14" t="s">
        <v>82</v>
      </c>
      <c r="AW831" s="14" t="s">
        <v>30</v>
      </c>
      <c r="AX831" s="14" t="s">
        <v>73</v>
      </c>
      <c r="AY831" s="266" t="s">
        <v>147</v>
      </c>
    </row>
    <row r="832" s="15" customFormat="1">
      <c r="A832" s="15"/>
      <c r="B832" s="267"/>
      <c r="C832" s="268"/>
      <c r="D832" s="239" t="s">
        <v>161</v>
      </c>
      <c r="E832" s="269" t="s">
        <v>1</v>
      </c>
      <c r="F832" s="270" t="s">
        <v>164</v>
      </c>
      <c r="G832" s="268"/>
      <c r="H832" s="271">
        <v>69.120000000000005</v>
      </c>
      <c r="I832" s="272"/>
      <c r="J832" s="268"/>
      <c r="K832" s="268"/>
      <c r="L832" s="273"/>
      <c r="M832" s="274"/>
      <c r="N832" s="275"/>
      <c r="O832" s="275"/>
      <c r="P832" s="275"/>
      <c r="Q832" s="275"/>
      <c r="R832" s="275"/>
      <c r="S832" s="275"/>
      <c r="T832" s="276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7" t="s">
        <v>161</v>
      </c>
      <c r="AU832" s="277" t="s">
        <v>82</v>
      </c>
      <c r="AV832" s="15" t="s">
        <v>155</v>
      </c>
      <c r="AW832" s="15" t="s">
        <v>30</v>
      </c>
      <c r="AX832" s="15" t="s">
        <v>80</v>
      </c>
      <c r="AY832" s="277" t="s">
        <v>147</v>
      </c>
    </row>
    <row r="833" s="12" customFormat="1" ht="25.92" customHeight="1">
      <c r="A833" s="12"/>
      <c r="B833" s="210"/>
      <c r="C833" s="211"/>
      <c r="D833" s="212" t="s">
        <v>72</v>
      </c>
      <c r="E833" s="213" t="s">
        <v>898</v>
      </c>
      <c r="F833" s="213" t="s">
        <v>899</v>
      </c>
      <c r="G833" s="211"/>
      <c r="H833" s="211"/>
      <c r="I833" s="214"/>
      <c r="J833" s="215">
        <f>BK833</f>
        <v>0</v>
      </c>
      <c r="K833" s="211"/>
      <c r="L833" s="216"/>
      <c r="M833" s="217"/>
      <c r="N833" s="218"/>
      <c r="O833" s="218"/>
      <c r="P833" s="219">
        <f>SUM(P834:P841)</f>
        <v>0</v>
      </c>
      <c r="Q833" s="218"/>
      <c r="R833" s="219">
        <f>SUM(R834:R841)</f>
        <v>0</v>
      </c>
      <c r="S833" s="218"/>
      <c r="T833" s="220">
        <f>SUM(T834:T841)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221" t="s">
        <v>155</v>
      </c>
      <c r="AT833" s="222" t="s">
        <v>72</v>
      </c>
      <c r="AU833" s="222" t="s">
        <v>73</v>
      </c>
      <c r="AY833" s="221" t="s">
        <v>147</v>
      </c>
      <c r="BK833" s="223">
        <f>SUM(BK834:BK841)</f>
        <v>0</v>
      </c>
    </row>
    <row r="834" s="2" customFormat="1" ht="16.5" customHeight="1">
      <c r="A834" s="38"/>
      <c r="B834" s="39"/>
      <c r="C834" s="226" t="s">
        <v>900</v>
      </c>
      <c r="D834" s="226" t="s">
        <v>150</v>
      </c>
      <c r="E834" s="227" t="s">
        <v>901</v>
      </c>
      <c r="F834" s="228" t="s">
        <v>902</v>
      </c>
      <c r="G834" s="229" t="s">
        <v>903</v>
      </c>
      <c r="H834" s="230">
        <v>24</v>
      </c>
      <c r="I834" s="231"/>
      <c r="J834" s="232">
        <f>ROUND(I834*H834,2)</f>
        <v>0</v>
      </c>
      <c r="K834" s="228" t="s">
        <v>1</v>
      </c>
      <c r="L834" s="44"/>
      <c r="M834" s="233" t="s">
        <v>1</v>
      </c>
      <c r="N834" s="234" t="s">
        <v>38</v>
      </c>
      <c r="O834" s="91"/>
      <c r="P834" s="235">
        <f>O834*H834</f>
        <v>0</v>
      </c>
      <c r="Q834" s="235">
        <v>0</v>
      </c>
      <c r="R834" s="235">
        <f>Q834*H834</f>
        <v>0</v>
      </c>
      <c r="S834" s="235">
        <v>0</v>
      </c>
      <c r="T834" s="236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37" t="s">
        <v>904</v>
      </c>
      <c r="AT834" s="237" t="s">
        <v>150</v>
      </c>
      <c r="AU834" s="237" t="s">
        <v>80</v>
      </c>
      <c r="AY834" s="17" t="s">
        <v>147</v>
      </c>
      <c r="BE834" s="238">
        <f>IF(N834="základní",J834,0)</f>
        <v>0</v>
      </c>
      <c r="BF834" s="238">
        <f>IF(N834="snížená",J834,0)</f>
        <v>0</v>
      </c>
      <c r="BG834" s="238">
        <f>IF(N834="zákl. přenesená",J834,0)</f>
        <v>0</v>
      </c>
      <c r="BH834" s="238">
        <f>IF(N834="sníž. přenesená",J834,0)</f>
        <v>0</v>
      </c>
      <c r="BI834" s="238">
        <f>IF(N834="nulová",J834,0)</f>
        <v>0</v>
      </c>
      <c r="BJ834" s="17" t="s">
        <v>80</v>
      </c>
      <c r="BK834" s="238">
        <f>ROUND(I834*H834,2)</f>
        <v>0</v>
      </c>
      <c r="BL834" s="17" t="s">
        <v>904</v>
      </c>
      <c r="BM834" s="237" t="s">
        <v>905</v>
      </c>
    </row>
    <row r="835" s="2" customFormat="1">
      <c r="A835" s="38"/>
      <c r="B835" s="39"/>
      <c r="C835" s="40"/>
      <c r="D835" s="239" t="s">
        <v>157</v>
      </c>
      <c r="E835" s="40"/>
      <c r="F835" s="240" t="s">
        <v>902</v>
      </c>
      <c r="G835" s="40"/>
      <c r="H835" s="40"/>
      <c r="I835" s="241"/>
      <c r="J835" s="40"/>
      <c r="K835" s="40"/>
      <c r="L835" s="44"/>
      <c r="M835" s="242"/>
      <c r="N835" s="243"/>
      <c r="O835" s="91"/>
      <c r="P835" s="91"/>
      <c r="Q835" s="91"/>
      <c r="R835" s="91"/>
      <c r="S835" s="91"/>
      <c r="T835" s="92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157</v>
      </c>
      <c r="AU835" s="17" t="s">
        <v>80</v>
      </c>
    </row>
    <row r="836" s="2" customFormat="1" ht="16.5" customHeight="1">
      <c r="A836" s="38"/>
      <c r="B836" s="39"/>
      <c r="C836" s="226" t="s">
        <v>906</v>
      </c>
      <c r="D836" s="226" t="s">
        <v>150</v>
      </c>
      <c r="E836" s="227" t="s">
        <v>907</v>
      </c>
      <c r="F836" s="228" t="s">
        <v>908</v>
      </c>
      <c r="G836" s="229" t="s">
        <v>903</v>
      </c>
      <c r="H836" s="230">
        <v>50</v>
      </c>
      <c r="I836" s="231"/>
      <c r="J836" s="232">
        <f>ROUND(I836*H836,2)</f>
        <v>0</v>
      </c>
      <c r="K836" s="228" t="s">
        <v>154</v>
      </c>
      <c r="L836" s="44"/>
      <c r="M836" s="233" t="s">
        <v>1</v>
      </c>
      <c r="N836" s="234" t="s">
        <v>38</v>
      </c>
      <c r="O836" s="91"/>
      <c r="P836" s="235">
        <f>O836*H836</f>
        <v>0</v>
      </c>
      <c r="Q836" s="235">
        <v>0</v>
      </c>
      <c r="R836" s="235">
        <f>Q836*H836</f>
        <v>0</v>
      </c>
      <c r="S836" s="235">
        <v>0</v>
      </c>
      <c r="T836" s="236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37" t="s">
        <v>904</v>
      </c>
      <c r="AT836" s="237" t="s">
        <v>150</v>
      </c>
      <c r="AU836" s="237" t="s">
        <v>80</v>
      </c>
      <c r="AY836" s="17" t="s">
        <v>147</v>
      </c>
      <c r="BE836" s="238">
        <f>IF(N836="základní",J836,0)</f>
        <v>0</v>
      </c>
      <c r="BF836" s="238">
        <f>IF(N836="snížená",J836,0)</f>
        <v>0</v>
      </c>
      <c r="BG836" s="238">
        <f>IF(N836="zákl. přenesená",J836,0)</f>
        <v>0</v>
      </c>
      <c r="BH836" s="238">
        <f>IF(N836="sníž. přenesená",J836,0)</f>
        <v>0</v>
      </c>
      <c r="BI836" s="238">
        <f>IF(N836="nulová",J836,0)</f>
        <v>0</v>
      </c>
      <c r="BJ836" s="17" t="s">
        <v>80</v>
      </c>
      <c r="BK836" s="238">
        <f>ROUND(I836*H836,2)</f>
        <v>0</v>
      </c>
      <c r="BL836" s="17" t="s">
        <v>904</v>
      </c>
      <c r="BM836" s="237" t="s">
        <v>909</v>
      </c>
    </row>
    <row r="837" s="2" customFormat="1">
      <c r="A837" s="38"/>
      <c r="B837" s="39"/>
      <c r="C837" s="40"/>
      <c r="D837" s="239" t="s">
        <v>157</v>
      </c>
      <c r="E837" s="40"/>
      <c r="F837" s="240" t="s">
        <v>910</v>
      </c>
      <c r="G837" s="40"/>
      <c r="H837" s="40"/>
      <c r="I837" s="241"/>
      <c r="J837" s="40"/>
      <c r="K837" s="40"/>
      <c r="L837" s="44"/>
      <c r="M837" s="242"/>
      <c r="N837" s="243"/>
      <c r="O837" s="91"/>
      <c r="P837" s="91"/>
      <c r="Q837" s="91"/>
      <c r="R837" s="91"/>
      <c r="S837" s="91"/>
      <c r="T837" s="92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157</v>
      </c>
      <c r="AU837" s="17" t="s">
        <v>80</v>
      </c>
    </row>
    <row r="838" s="2" customFormat="1">
      <c r="A838" s="38"/>
      <c r="B838" s="39"/>
      <c r="C838" s="40"/>
      <c r="D838" s="244" t="s">
        <v>159</v>
      </c>
      <c r="E838" s="40"/>
      <c r="F838" s="245" t="s">
        <v>911</v>
      </c>
      <c r="G838" s="40"/>
      <c r="H838" s="40"/>
      <c r="I838" s="241"/>
      <c r="J838" s="40"/>
      <c r="K838" s="40"/>
      <c r="L838" s="44"/>
      <c r="M838" s="242"/>
      <c r="N838" s="243"/>
      <c r="O838" s="91"/>
      <c r="P838" s="91"/>
      <c r="Q838" s="91"/>
      <c r="R838" s="91"/>
      <c r="S838" s="91"/>
      <c r="T838" s="92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T838" s="17" t="s">
        <v>159</v>
      </c>
      <c r="AU838" s="17" t="s">
        <v>80</v>
      </c>
    </row>
    <row r="839" s="13" customFormat="1">
      <c r="A839" s="13"/>
      <c r="B839" s="246"/>
      <c r="C839" s="247"/>
      <c r="D839" s="239" t="s">
        <v>161</v>
      </c>
      <c r="E839" s="248" t="s">
        <v>1</v>
      </c>
      <c r="F839" s="249" t="s">
        <v>912</v>
      </c>
      <c r="G839" s="247"/>
      <c r="H839" s="248" t="s">
        <v>1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161</v>
      </c>
      <c r="AU839" s="255" t="s">
        <v>80</v>
      </c>
      <c r="AV839" s="13" t="s">
        <v>80</v>
      </c>
      <c r="AW839" s="13" t="s">
        <v>30</v>
      </c>
      <c r="AX839" s="13" t="s">
        <v>73</v>
      </c>
      <c r="AY839" s="255" t="s">
        <v>147</v>
      </c>
    </row>
    <row r="840" s="14" customFormat="1">
      <c r="A840" s="14"/>
      <c r="B840" s="256"/>
      <c r="C840" s="257"/>
      <c r="D840" s="239" t="s">
        <v>161</v>
      </c>
      <c r="E840" s="258" t="s">
        <v>1</v>
      </c>
      <c r="F840" s="259" t="s">
        <v>913</v>
      </c>
      <c r="G840" s="257"/>
      <c r="H840" s="260">
        <v>50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6" t="s">
        <v>161</v>
      </c>
      <c r="AU840" s="266" t="s">
        <v>80</v>
      </c>
      <c r="AV840" s="14" t="s">
        <v>82</v>
      </c>
      <c r="AW840" s="14" t="s">
        <v>30</v>
      </c>
      <c r="AX840" s="14" t="s">
        <v>73</v>
      </c>
      <c r="AY840" s="266" t="s">
        <v>147</v>
      </c>
    </row>
    <row r="841" s="15" customFormat="1">
      <c r="A841" s="15"/>
      <c r="B841" s="267"/>
      <c r="C841" s="268"/>
      <c r="D841" s="239" t="s">
        <v>161</v>
      </c>
      <c r="E841" s="269" t="s">
        <v>1</v>
      </c>
      <c r="F841" s="270" t="s">
        <v>164</v>
      </c>
      <c r="G841" s="268"/>
      <c r="H841" s="271">
        <v>50</v>
      </c>
      <c r="I841" s="272"/>
      <c r="J841" s="268"/>
      <c r="K841" s="268"/>
      <c r="L841" s="273"/>
      <c r="M841" s="289"/>
      <c r="N841" s="290"/>
      <c r="O841" s="290"/>
      <c r="P841" s="290"/>
      <c r="Q841" s="290"/>
      <c r="R841" s="290"/>
      <c r="S841" s="290"/>
      <c r="T841" s="291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7" t="s">
        <v>161</v>
      </c>
      <c r="AU841" s="277" t="s">
        <v>80</v>
      </c>
      <c r="AV841" s="15" t="s">
        <v>155</v>
      </c>
      <c r="AW841" s="15" t="s">
        <v>30</v>
      </c>
      <c r="AX841" s="15" t="s">
        <v>80</v>
      </c>
      <c r="AY841" s="277" t="s">
        <v>147</v>
      </c>
    </row>
    <row r="842" s="2" customFormat="1" ht="6.96" customHeight="1">
      <c r="A842" s="38"/>
      <c r="B842" s="66"/>
      <c r="C842" s="67"/>
      <c r="D842" s="67"/>
      <c r="E842" s="67"/>
      <c r="F842" s="67"/>
      <c r="G842" s="67"/>
      <c r="H842" s="67"/>
      <c r="I842" s="67"/>
      <c r="J842" s="67"/>
      <c r="K842" s="67"/>
      <c r="L842" s="44"/>
      <c r="M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</row>
  </sheetData>
  <sheetProtection sheet="1" autoFilter="0" formatColumns="0" formatRows="0" objects="1" scenarios="1" spinCount="100000" saltValue="YFTnckrHOSeP0vgwVTVCEmYnrCry/7amEgeU3lhxJG6ilYDd+X2p3MAWhTyuppAl3jJYok2xJQ9i+6b9S7w+Dg==" hashValue="M1l3AfFxpt4Dx8IUQynRD8bQ/zoFjghUqGizmsdr8LXIIUB8F7C6iybhuJIMw4rOS2jRbZMQVzAsj5F7vtetFA==" algorithmName="SHA-512" password="CC35"/>
  <autoFilter ref="C132:K8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hyperlinks>
    <hyperlink ref="F138" r:id="rId1" display="https://podminky.urs.cz/item/CS_URS_2024_02/314231511"/>
    <hyperlink ref="F148" r:id="rId2" display="https://podminky.urs.cz/item/CS_URS_2024_02/317235811"/>
    <hyperlink ref="F155" r:id="rId3" display="https://podminky.urs.cz/item/CS_URS_2024_02/622325459"/>
    <hyperlink ref="F161" r:id="rId4" display="https://podminky.urs.cz/item/CS_URS_2024_02/623131100"/>
    <hyperlink ref="F167" r:id="rId5" display="https://podminky.urs.cz/item/CS_URS_2024_02/623311131"/>
    <hyperlink ref="F172" r:id="rId6" display="https://podminky.urs.cz/item/CS_URS_2024_02/623321121"/>
    <hyperlink ref="F175" r:id="rId7" display="https://podminky.urs.cz/item/CS_URS_2024_02/623321191"/>
    <hyperlink ref="F182" r:id="rId8" display="https://podminky.urs.cz/item/CS_URS_2024_02/941111132"/>
    <hyperlink ref="F197" r:id="rId9" display="https://podminky.urs.cz/item/CS_URS_2024_02/941111232"/>
    <hyperlink ref="F201" r:id="rId10" display="https://podminky.urs.cz/item/CS_URS_2024_02/941111832"/>
    <hyperlink ref="F204" r:id="rId11" display="https://podminky.urs.cz/item/CS_URS_2024_02/941121311"/>
    <hyperlink ref="F207" r:id="rId12" display="https://podminky.urs.cz/item/CS_URS_2024_02/949101112"/>
    <hyperlink ref="F210" r:id="rId13" display="https://podminky.urs.cz/item/CS_URS_2024_02/952902601"/>
    <hyperlink ref="F216" r:id="rId14" display="https://podminky.urs.cz/item/CS_URS_2024_02/952902611"/>
    <hyperlink ref="F222" r:id="rId15" display="https://podminky.urs.cz/item/CS_URS_2024_02/952903001"/>
    <hyperlink ref="F228" r:id="rId16" display="https://podminky.urs.cz/item/CS_URS_2024_02/952903006"/>
    <hyperlink ref="F234" r:id="rId17" display="https://podminky.urs.cz/item/CS_URS_2024_02/962032641"/>
    <hyperlink ref="F240" r:id="rId18" display="https://podminky.urs.cz/item/CS_URS_2024_02/968062244"/>
    <hyperlink ref="F246" r:id="rId19" display="https://podminky.urs.cz/item/CS_URS_2024_02/978013191"/>
    <hyperlink ref="F252" r:id="rId20" display="https://podminky.urs.cz/item/CS_URS_2024_02/978019391"/>
    <hyperlink ref="F258" r:id="rId21" display="https://podminky.urs.cz/item/CS_URS_2024_02/985221021"/>
    <hyperlink ref="F266" r:id="rId22" display="https://podminky.urs.cz/item/CS_URS_2024_02/985223110"/>
    <hyperlink ref="F275" r:id="rId23" display="https://podminky.urs.cz/item/CS_URS_2024_02/993111111"/>
    <hyperlink ref="F278" r:id="rId24" display="https://podminky.urs.cz/item/CS_URS_2024_02/993111119"/>
    <hyperlink ref="F282" r:id="rId25" display="https://podminky.urs.cz/item/CS_URS_2024_02/997013211"/>
    <hyperlink ref="F285" r:id="rId26" display="https://podminky.urs.cz/item/CS_URS_2024_02/997013219"/>
    <hyperlink ref="F289" r:id="rId27" display="https://podminky.urs.cz/item/CS_URS_2024_02/997013312"/>
    <hyperlink ref="F292" r:id="rId28" display="https://podminky.urs.cz/item/CS_URS_2024_02/997013322"/>
    <hyperlink ref="F296" r:id="rId29" display="https://podminky.urs.cz/item/CS_URS_2024_02/997013501"/>
    <hyperlink ref="F299" r:id="rId30" display="https://podminky.urs.cz/item/CS_URS_2024_02/997013509"/>
    <hyperlink ref="F326" r:id="rId31" display="https://podminky.urs.cz/item/CS_URS_2024_02/998011009"/>
    <hyperlink ref="F331" r:id="rId32" display="https://podminky.urs.cz/item/CS_URS_2024_02/762083121"/>
    <hyperlink ref="F337" r:id="rId33" display="https://podminky.urs.cz/item/CS_URS_2024_02/762311002"/>
    <hyperlink ref="F342" r:id="rId34" display="https://podminky.urs.cz/item/CS_URS_2024_02/762311004"/>
    <hyperlink ref="F351" r:id="rId35" display="https://podminky.urs.cz/item/CS_URS_2024_02/762331921"/>
    <hyperlink ref="F377" r:id="rId36" display="https://podminky.urs.cz/item/CS_URS_2024_02/762331931"/>
    <hyperlink ref="F384" r:id="rId37" display="https://podminky.urs.cz/item/CS_URS_2024_02/762331941"/>
    <hyperlink ref="F413" r:id="rId38" display="https://podminky.urs.cz/item/CS_URS_2024_02/762332921"/>
    <hyperlink ref="F419" r:id="rId39" display="https://podminky.urs.cz/item/CS_URS_2024_02/762332932"/>
    <hyperlink ref="F475" r:id="rId40" display="https://podminky.urs.cz/item/CS_URS_2024_02/762332933"/>
    <hyperlink ref="F493" r:id="rId41" display="https://podminky.urs.cz/item/CS_URS_2024_02/762332934"/>
    <hyperlink ref="F555" r:id="rId42" display="https://podminky.urs.cz/item/CS_URS_2024_02/762333912"/>
    <hyperlink ref="F581" r:id="rId43" display="https://podminky.urs.cz/item/CS_URS_2024_02/762333913"/>
    <hyperlink ref="F588" r:id="rId44" display="https://podminky.urs.cz/item/CS_URS_2024_02/762333914"/>
    <hyperlink ref="F617" r:id="rId45" display="https://podminky.urs.cz/item/CS_URS_2024_02/762342311"/>
    <hyperlink ref="F628" r:id="rId46" display="https://podminky.urs.cz/item/CS_URS_2024_02/762342812"/>
    <hyperlink ref="F634" r:id="rId47" display="https://podminky.urs.cz/item/CS_URS_2024_02/762353510"/>
    <hyperlink ref="F656" r:id="rId48" display="https://podminky.urs.cz/item/CS_URS_2024_02/762381012"/>
    <hyperlink ref="F661" r:id="rId49" display="https://podminky.urs.cz/item/CS_URS_2024_02/762382012"/>
    <hyperlink ref="F666" r:id="rId50" display="https://podminky.urs.cz/item/CS_URS_2024_02/762395000"/>
    <hyperlink ref="F671" r:id="rId51" display="https://podminky.urs.cz/item/CS_URS_2024_02/998762112"/>
    <hyperlink ref="F675" r:id="rId52" display="https://podminky.urs.cz/item/CS_URS_2024_02/764004801"/>
    <hyperlink ref="F681" r:id="rId53" display="https://podminky.urs.cz/item/CS_URS_2024_02/764004861"/>
    <hyperlink ref="F687" r:id="rId54" display="https://podminky.urs.cz/item/CS_URS_2024_02/764111671"/>
    <hyperlink ref="F693" r:id="rId55" display="https://podminky.urs.cz/item/CS_URS_2024_02/764314612"/>
    <hyperlink ref="F702" r:id="rId56" display="https://podminky.urs.cz/item/CS_URS_2024_02/764511405"/>
    <hyperlink ref="F709" r:id="rId57" display="https://podminky.urs.cz/item/CS_URS_2024_02/764511445"/>
    <hyperlink ref="F714" r:id="rId58" display="https://podminky.urs.cz/item/CS_URS_2024_02/764518423"/>
    <hyperlink ref="F721" r:id="rId59" display="https://podminky.urs.cz/item/CS_URS_2024_02/998764122"/>
    <hyperlink ref="F725" r:id="rId60" display="https://podminky.urs.cz/item/CS_URS_2024_02/765111431"/>
    <hyperlink ref="F737" r:id="rId61" display="https://podminky.urs.cz/item/CS_URS_2024_02/765111825"/>
    <hyperlink ref="F743" r:id="rId62" display="https://podminky.urs.cz/item/CS_URS_2024_02/765111831"/>
    <hyperlink ref="F746" r:id="rId63" display="https://podminky.urs.cz/item/CS_URS_2024_02/765111865"/>
    <hyperlink ref="F751" r:id="rId64" display="https://podminky.urs.cz/item/CS_URS_2024_02/765111881"/>
    <hyperlink ref="F754" r:id="rId65" display="https://podminky.urs.cz/item/CS_URS_2024_02/765114061"/>
    <hyperlink ref="F760" r:id="rId66" display="https://podminky.urs.cz/item/CS_URS_2024_02/765114351"/>
    <hyperlink ref="F765" r:id="rId67" display="https://podminky.urs.cz/item/CS_URS_2024_02/765114585"/>
    <hyperlink ref="F771" r:id="rId68" display="https://podminky.urs.cz/item/CS_URS_2024_02/765115302"/>
    <hyperlink ref="F781" r:id="rId69" display="https://podminky.urs.cz/item/CS_URS_2024_02/765115352"/>
    <hyperlink ref="F786" r:id="rId70" display="https://podminky.urs.cz/item/CS_URS_2024_02/765115401"/>
    <hyperlink ref="F794" r:id="rId71" display="https://podminky.urs.cz/item/CS_URS_2024_02/765192001"/>
    <hyperlink ref="F800" r:id="rId72" display="https://podminky.urs.cz/item/CS_URS_2024_02/998765112"/>
    <hyperlink ref="F804" r:id="rId73" display="https://podminky.urs.cz/item/CS_URS_2024_02/766621601"/>
    <hyperlink ref="F815" r:id="rId74" display="https://podminky.urs.cz/item/CS_URS_2024_02/998766312"/>
    <hyperlink ref="F819" r:id="rId75" display="https://podminky.urs.cz/item/CS_URS_2024_02/783223121"/>
    <hyperlink ref="F838" r:id="rId76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110</v>
      </c>
      <c r="L8" s="20"/>
    </row>
    <row r="9" s="2" customFormat="1" ht="16.5" customHeight="1">
      <c r="A9" s="38"/>
      <c r="B9" s="44"/>
      <c r="C9" s="38"/>
      <c r="D9" s="38"/>
      <c r="E9" s="151" t="s">
        <v>111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ROUND((SUM(BE133:BE793)),  2)</f>
        <v>0</v>
      </c>
      <c r="G35" s="38"/>
      <c r="H35" s="38"/>
      <c r="I35" s="164">
        <v>0.20999999999999999</v>
      </c>
      <c r="J35" s="163">
        <f>ROUND(((SUM(BE133:BE793))*I35),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ROUND((SUM(BF133:BF793)),  2)</f>
        <v>0</v>
      </c>
      <c r="G36" s="38"/>
      <c r="H36" s="38"/>
      <c r="I36" s="164">
        <v>0.12</v>
      </c>
      <c r="J36" s="163">
        <f>ROUND(((SUM(BF133:BF793))*I36),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ROUND((SUM(BG133:BG793)),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ROUND((SUM(BH133:BH793)),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ROUND((SUM(BI133:BI793)),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002 - Objekt C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115</v>
      </c>
      <c r="D96" s="185"/>
      <c r="E96" s="185"/>
      <c r="F96" s="185"/>
      <c r="G96" s="185"/>
      <c r="H96" s="185"/>
      <c r="I96" s="185"/>
      <c r="J96" s="186" t="s">
        <v>116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117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118</v>
      </c>
    </row>
    <row r="99" s="9" customFormat="1" ht="24.96" customHeight="1">
      <c r="A99" s="9"/>
      <c r="B99" s="188"/>
      <c r="C99" s="189"/>
      <c r="D99" s="190" t="s">
        <v>119</v>
      </c>
      <c r="E99" s="191"/>
      <c r="F99" s="191"/>
      <c r="G99" s="191"/>
      <c r="H99" s="191"/>
      <c r="I99" s="191"/>
      <c r="J99" s="192">
        <f>J134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120</v>
      </c>
      <c r="E100" s="196"/>
      <c r="F100" s="196"/>
      <c r="G100" s="196"/>
      <c r="H100" s="196"/>
      <c r="I100" s="196"/>
      <c r="J100" s="197">
        <f>J135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121</v>
      </c>
      <c r="E101" s="196"/>
      <c r="F101" s="196"/>
      <c r="G101" s="196"/>
      <c r="H101" s="196"/>
      <c r="I101" s="196"/>
      <c r="J101" s="197">
        <f>J152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122</v>
      </c>
      <c r="E102" s="196"/>
      <c r="F102" s="196"/>
      <c r="G102" s="196"/>
      <c r="H102" s="196"/>
      <c r="I102" s="196"/>
      <c r="J102" s="197">
        <f>J178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123</v>
      </c>
      <c r="E103" s="196"/>
      <c r="F103" s="196"/>
      <c r="G103" s="196"/>
      <c r="H103" s="196"/>
      <c r="I103" s="196"/>
      <c r="J103" s="197">
        <f>J261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124</v>
      </c>
      <c r="E104" s="196"/>
      <c r="F104" s="196"/>
      <c r="G104" s="196"/>
      <c r="H104" s="196"/>
      <c r="I104" s="196"/>
      <c r="J104" s="197">
        <f>J305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125</v>
      </c>
      <c r="E105" s="191"/>
      <c r="F105" s="191"/>
      <c r="G105" s="191"/>
      <c r="H105" s="191"/>
      <c r="I105" s="191"/>
      <c r="J105" s="192">
        <f>J309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126</v>
      </c>
      <c r="E106" s="196"/>
      <c r="F106" s="196"/>
      <c r="G106" s="196"/>
      <c r="H106" s="196"/>
      <c r="I106" s="196"/>
      <c r="J106" s="197">
        <f>J310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127</v>
      </c>
      <c r="E107" s="196"/>
      <c r="F107" s="196"/>
      <c r="G107" s="196"/>
      <c r="H107" s="196"/>
      <c r="I107" s="196"/>
      <c r="J107" s="197">
        <f>J595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128</v>
      </c>
      <c r="E108" s="196"/>
      <c r="F108" s="196"/>
      <c r="G108" s="196"/>
      <c r="H108" s="196"/>
      <c r="I108" s="196"/>
      <c r="J108" s="197">
        <f>J684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129</v>
      </c>
      <c r="E109" s="196"/>
      <c r="F109" s="196"/>
      <c r="G109" s="196"/>
      <c r="H109" s="196"/>
      <c r="I109" s="196"/>
      <c r="J109" s="197">
        <f>J753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130</v>
      </c>
      <c r="E110" s="196"/>
      <c r="F110" s="196"/>
      <c r="G110" s="196"/>
      <c r="H110" s="196"/>
      <c r="I110" s="196"/>
      <c r="J110" s="197">
        <f>J768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131</v>
      </c>
      <c r="E111" s="191"/>
      <c r="F111" s="191"/>
      <c r="G111" s="191"/>
      <c r="H111" s="191"/>
      <c r="I111" s="191"/>
      <c r="J111" s="192">
        <f>J785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132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3" t="str">
        <f>E7</f>
        <v>Bílina - oprava střech objektů bývalého pivovaru - rev 07.05.25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110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3" t="s">
        <v>111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112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002 - Objekt C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22. 11. 2024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 xml:space="preserve"> </v>
      </c>
      <c r="G129" s="40"/>
      <c r="H129" s="40"/>
      <c r="I129" s="32" t="s">
        <v>29</v>
      </c>
      <c r="J129" s="36" t="str">
        <f>E23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IF(E20="","",E20)</f>
        <v>Vyplň údaj</v>
      </c>
      <c r="G130" s="40"/>
      <c r="H130" s="40"/>
      <c r="I130" s="32" t="s">
        <v>31</v>
      </c>
      <c r="J130" s="36" t="str">
        <f>E26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9"/>
      <c r="B132" s="200"/>
      <c r="C132" s="201" t="s">
        <v>133</v>
      </c>
      <c r="D132" s="202" t="s">
        <v>58</v>
      </c>
      <c r="E132" s="202" t="s">
        <v>54</v>
      </c>
      <c r="F132" s="202" t="s">
        <v>55</v>
      </c>
      <c r="G132" s="202" t="s">
        <v>134</v>
      </c>
      <c r="H132" s="202" t="s">
        <v>135</v>
      </c>
      <c r="I132" s="202" t="s">
        <v>136</v>
      </c>
      <c r="J132" s="202" t="s">
        <v>116</v>
      </c>
      <c r="K132" s="203" t="s">
        <v>137</v>
      </c>
      <c r="L132" s="204"/>
      <c r="M132" s="100" t="s">
        <v>1</v>
      </c>
      <c r="N132" s="101" t="s">
        <v>37</v>
      </c>
      <c r="O132" s="101" t="s">
        <v>138</v>
      </c>
      <c r="P132" s="101" t="s">
        <v>139</v>
      </c>
      <c r="Q132" s="101" t="s">
        <v>140</v>
      </c>
      <c r="R132" s="101" t="s">
        <v>141</v>
      </c>
      <c r="S132" s="101" t="s">
        <v>142</v>
      </c>
      <c r="T132" s="102" t="s">
        <v>143</v>
      </c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</row>
    <row r="133" s="2" customFormat="1" ht="22.8" customHeight="1">
      <c r="A133" s="38"/>
      <c r="B133" s="39"/>
      <c r="C133" s="107" t="s">
        <v>144</v>
      </c>
      <c r="D133" s="40"/>
      <c r="E133" s="40"/>
      <c r="F133" s="40"/>
      <c r="G133" s="40"/>
      <c r="H133" s="40"/>
      <c r="I133" s="40"/>
      <c r="J133" s="205">
        <f>BK133</f>
        <v>0</v>
      </c>
      <c r="K133" s="40"/>
      <c r="L133" s="44"/>
      <c r="M133" s="103"/>
      <c r="N133" s="206"/>
      <c r="O133" s="104"/>
      <c r="P133" s="207">
        <f>P134+P309+P785</f>
        <v>0</v>
      </c>
      <c r="Q133" s="104"/>
      <c r="R133" s="207">
        <f>R134+R309+R785</f>
        <v>57.573156310000002</v>
      </c>
      <c r="S133" s="104"/>
      <c r="T133" s="208">
        <f>T134+T309+T785</f>
        <v>38.629817750000001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118</v>
      </c>
      <c r="BK133" s="209">
        <f>BK134+BK309+BK785</f>
        <v>0</v>
      </c>
    </row>
    <row r="134" s="12" customFormat="1" ht="25.92" customHeight="1">
      <c r="A134" s="12"/>
      <c r="B134" s="210"/>
      <c r="C134" s="211"/>
      <c r="D134" s="212" t="s">
        <v>72</v>
      </c>
      <c r="E134" s="213" t="s">
        <v>145</v>
      </c>
      <c r="F134" s="213" t="s">
        <v>146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P135+P152+P178+P261+P305</f>
        <v>0</v>
      </c>
      <c r="Q134" s="218"/>
      <c r="R134" s="219">
        <f>R135+R152+R178+R261+R305</f>
        <v>23.103484770000001</v>
      </c>
      <c r="S134" s="218"/>
      <c r="T134" s="220">
        <f>T135+T152+T178+T261+T305</f>
        <v>14.550621999999999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73</v>
      </c>
      <c r="AY134" s="221" t="s">
        <v>147</v>
      </c>
      <c r="BK134" s="223">
        <f>BK135+BK152+BK178+BK261+BK305</f>
        <v>0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148</v>
      </c>
      <c r="F135" s="224" t="s">
        <v>149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SUM(P136:P151)</f>
        <v>0</v>
      </c>
      <c r="Q135" s="218"/>
      <c r="R135" s="219">
        <f>SUM(R136:R151)</f>
        <v>18.247799400000002</v>
      </c>
      <c r="S135" s="218"/>
      <c r="T135" s="220">
        <f>SUM(T136:T151)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72</v>
      </c>
      <c r="AU135" s="222" t="s">
        <v>80</v>
      </c>
      <c r="AY135" s="221" t="s">
        <v>147</v>
      </c>
      <c r="BK135" s="223">
        <f>SUM(BK136:BK151)</f>
        <v>0</v>
      </c>
    </row>
    <row r="136" s="2" customFormat="1" ht="33" customHeight="1">
      <c r="A136" s="38"/>
      <c r="B136" s="39"/>
      <c r="C136" s="226" t="s">
        <v>80</v>
      </c>
      <c r="D136" s="226" t="s">
        <v>150</v>
      </c>
      <c r="E136" s="227" t="s">
        <v>151</v>
      </c>
      <c r="F136" s="228" t="s">
        <v>152</v>
      </c>
      <c r="G136" s="229" t="s">
        <v>153</v>
      </c>
      <c r="H136" s="230">
        <v>0.432</v>
      </c>
      <c r="I136" s="231"/>
      <c r="J136" s="232">
        <f>ROUND(I136*H136,2)</f>
        <v>0</v>
      </c>
      <c r="K136" s="228" t="s">
        <v>154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1.8702000000000001</v>
      </c>
      <c r="R136" s="235">
        <f>Q136*H136</f>
        <v>0.80792640000000004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155</v>
      </c>
      <c r="AT136" s="237" t="s">
        <v>150</v>
      </c>
      <c r="AU136" s="237" t="s">
        <v>82</v>
      </c>
      <c r="AY136" s="17" t="s">
        <v>147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155</v>
      </c>
      <c r="BM136" s="237" t="s">
        <v>915</v>
      </c>
    </row>
    <row r="137" s="2" customFormat="1">
      <c r="A137" s="38"/>
      <c r="B137" s="39"/>
      <c r="C137" s="40"/>
      <c r="D137" s="239" t="s">
        <v>157</v>
      </c>
      <c r="E137" s="40"/>
      <c r="F137" s="240" t="s">
        <v>158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82</v>
      </c>
    </row>
    <row r="138" s="2" customFormat="1">
      <c r="A138" s="38"/>
      <c r="B138" s="39"/>
      <c r="C138" s="40"/>
      <c r="D138" s="244" t="s">
        <v>159</v>
      </c>
      <c r="E138" s="40"/>
      <c r="F138" s="245" t="s">
        <v>160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82</v>
      </c>
    </row>
    <row r="139" s="13" customFormat="1">
      <c r="A139" s="13"/>
      <c r="B139" s="246"/>
      <c r="C139" s="247"/>
      <c r="D139" s="239" t="s">
        <v>161</v>
      </c>
      <c r="E139" s="248" t="s">
        <v>1</v>
      </c>
      <c r="F139" s="249" t="s">
        <v>162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161</v>
      </c>
      <c r="AU139" s="255" t="s">
        <v>82</v>
      </c>
      <c r="AV139" s="13" t="s">
        <v>80</v>
      </c>
      <c r="AW139" s="13" t="s">
        <v>30</v>
      </c>
      <c r="AX139" s="13" t="s">
        <v>73</v>
      </c>
      <c r="AY139" s="255" t="s">
        <v>147</v>
      </c>
    </row>
    <row r="140" s="14" customFormat="1">
      <c r="A140" s="14"/>
      <c r="B140" s="256"/>
      <c r="C140" s="257"/>
      <c r="D140" s="239" t="s">
        <v>161</v>
      </c>
      <c r="E140" s="258" t="s">
        <v>1</v>
      </c>
      <c r="F140" s="259" t="s">
        <v>916</v>
      </c>
      <c r="G140" s="257"/>
      <c r="H140" s="260">
        <v>0.432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161</v>
      </c>
      <c r="AU140" s="266" t="s">
        <v>82</v>
      </c>
      <c r="AV140" s="14" t="s">
        <v>82</v>
      </c>
      <c r="AW140" s="14" t="s">
        <v>30</v>
      </c>
      <c r="AX140" s="14" t="s">
        <v>73</v>
      </c>
      <c r="AY140" s="266" t="s">
        <v>147</v>
      </c>
    </row>
    <row r="141" s="15" customFormat="1">
      <c r="A141" s="15"/>
      <c r="B141" s="267"/>
      <c r="C141" s="268"/>
      <c r="D141" s="239" t="s">
        <v>161</v>
      </c>
      <c r="E141" s="269" t="s">
        <v>1</v>
      </c>
      <c r="F141" s="270" t="s">
        <v>164</v>
      </c>
      <c r="G141" s="268"/>
      <c r="H141" s="271">
        <v>0.432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161</v>
      </c>
      <c r="AU141" s="277" t="s">
        <v>82</v>
      </c>
      <c r="AV141" s="15" t="s">
        <v>155</v>
      </c>
      <c r="AW141" s="15" t="s">
        <v>30</v>
      </c>
      <c r="AX141" s="15" t="s">
        <v>80</v>
      </c>
      <c r="AY141" s="277" t="s">
        <v>147</v>
      </c>
    </row>
    <row r="142" s="2" customFormat="1" ht="16.5" customHeight="1">
      <c r="A142" s="38"/>
      <c r="B142" s="39"/>
      <c r="C142" s="226" t="s">
        <v>82</v>
      </c>
      <c r="D142" s="226" t="s">
        <v>150</v>
      </c>
      <c r="E142" s="227" t="s">
        <v>165</v>
      </c>
      <c r="F142" s="228" t="s">
        <v>166</v>
      </c>
      <c r="G142" s="229" t="s">
        <v>167</v>
      </c>
      <c r="H142" s="230">
        <v>30.460000000000001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38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155</v>
      </c>
      <c r="AT142" s="237" t="s">
        <v>150</v>
      </c>
      <c r="AU142" s="237" t="s">
        <v>82</v>
      </c>
      <c r="AY142" s="17" t="s">
        <v>147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80</v>
      </c>
      <c r="BK142" s="238">
        <f>ROUND(I142*H142,2)</f>
        <v>0</v>
      </c>
      <c r="BL142" s="17" t="s">
        <v>155</v>
      </c>
      <c r="BM142" s="237" t="s">
        <v>917</v>
      </c>
    </row>
    <row r="143" s="2" customFormat="1">
      <c r="A143" s="38"/>
      <c r="B143" s="39"/>
      <c r="C143" s="40"/>
      <c r="D143" s="239" t="s">
        <v>157</v>
      </c>
      <c r="E143" s="40"/>
      <c r="F143" s="240" t="s">
        <v>166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157</v>
      </c>
      <c r="AU143" s="17" t="s">
        <v>82</v>
      </c>
    </row>
    <row r="144" s="14" customFormat="1">
      <c r="A144" s="14"/>
      <c r="B144" s="256"/>
      <c r="C144" s="257"/>
      <c r="D144" s="239" t="s">
        <v>161</v>
      </c>
      <c r="E144" s="258" t="s">
        <v>1</v>
      </c>
      <c r="F144" s="259" t="s">
        <v>918</v>
      </c>
      <c r="G144" s="257"/>
      <c r="H144" s="260">
        <v>30.460000000000001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161</v>
      </c>
      <c r="AU144" s="266" t="s">
        <v>82</v>
      </c>
      <c r="AV144" s="14" t="s">
        <v>82</v>
      </c>
      <c r="AW144" s="14" t="s">
        <v>30</v>
      </c>
      <c r="AX144" s="14" t="s">
        <v>73</v>
      </c>
      <c r="AY144" s="266" t="s">
        <v>147</v>
      </c>
    </row>
    <row r="145" s="15" customFormat="1">
      <c r="A145" s="15"/>
      <c r="B145" s="267"/>
      <c r="C145" s="268"/>
      <c r="D145" s="239" t="s">
        <v>161</v>
      </c>
      <c r="E145" s="269" t="s">
        <v>1</v>
      </c>
      <c r="F145" s="270" t="s">
        <v>164</v>
      </c>
      <c r="G145" s="268"/>
      <c r="H145" s="271">
        <v>30.460000000000001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161</v>
      </c>
      <c r="AU145" s="277" t="s">
        <v>82</v>
      </c>
      <c r="AV145" s="15" t="s">
        <v>155</v>
      </c>
      <c r="AW145" s="15" t="s">
        <v>30</v>
      </c>
      <c r="AX145" s="15" t="s">
        <v>80</v>
      </c>
      <c r="AY145" s="277" t="s">
        <v>147</v>
      </c>
    </row>
    <row r="146" s="2" customFormat="1" ht="24.15" customHeight="1">
      <c r="A146" s="38"/>
      <c r="B146" s="39"/>
      <c r="C146" s="226" t="s">
        <v>148</v>
      </c>
      <c r="D146" s="226" t="s">
        <v>150</v>
      </c>
      <c r="E146" s="227" t="s">
        <v>170</v>
      </c>
      <c r="F146" s="228" t="s">
        <v>171</v>
      </c>
      <c r="G146" s="229" t="s">
        <v>153</v>
      </c>
      <c r="H146" s="230">
        <v>9.1379999999999999</v>
      </c>
      <c r="I146" s="231"/>
      <c r="J146" s="232">
        <f>ROUND(I146*H146,2)</f>
        <v>0</v>
      </c>
      <c r="K146" s="228" t="s">
        <v>154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1.9085000000000001</v>
      </c>
      <c r="R146" s="235">
        <f>Q146*H146</f>
        <v>17.439873000000002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155</v>
      </c>
      <c r="AT146" s="237" t="s">
        <v>150</v>
      </c>
      <c r="AU146" s="237" t="s">
        <v>82</v>
      </c>
      <c r="AY146" s="17" t="s">
        <v>147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155</v>
      </c>
      <c r="BM146" s="237" t="s">
        <v>919</v>
      </c>
    </row>
    <row r="147" s="2" customFormat="1">
      <c r="A147" s="38"/>
      <c r="B147" s="39"/>
      <c r="C147" s="40"/>
      <c r="D147" s="239" t="s">
        <v>157</v>
      </c>
      <c r="E147" s="40"/>
      <c r="F147" s="240" t="s">
        <v>173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157</v>
      </c>
      <c r="AU147" s="17" t="s">
        <v>82</v>
      </c>
    </row>
    <row r="148" s="2" customFormat="1">
      <c r="A148" s="38"/>
      <c r="B148" s="39"/>
      <c r="C148" s="40"/>
      <c r="D148" s="244" t="s">
        <v>159</v>
      </c>
      <c r="E148" s="40"/>
      <c r="F148" s="245" t="s">
        <v>174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82</v>
      </c>
    </row>
    <row r="149" s="13" customFormat="1">
      <c r="A149" s="13"/>
      <c r="B149" s="246"/>
      <c r="C149" s="247"/>
      <c r="D149" s="239" t="s">
        <v>161</v>
      </c>
      <c r="E149" s="248" t="s">
        <v>1</v>
      </c>
      <c r="F149" s="249" t="s">
        <v>175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161</v>
      </c>
      <c r="AU149" s="255" t="s">
        <v>82</v>
      </c>
      <c r="AV149" s="13" t="s">
        <v>80</v>
      </c>
      <c r="AW149" s="13" t="s">
        <v>30</v>
      </c>
      <c r="AX149" s="13" t="s">
        <v>73</v>
      </c>
      <c r="AY149" s="255" t="s">
        <v>147</v>
      </c>
    </row>
    <row r="150" s="14" customFormat="1">
      <c r="A150" s="14"/>
      <c r="B150" s="256"/>
      <c r="C150" s="257"/>
      <c r="D150" s="239" t="s">
        <v>161</v>
      </c>
      <c r="E150" s="258" t="s">
        <v>1</v>
      </c>
      <c r="F150" s="259" t="s">
        <v>920</v>
      </c>
      <c r="G150" s="257"/>
      <c r="H150" s="260">
        <v>9.1379999999999999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161</v>
      </c>
      <c r="AU150" s="266" t="s">
        <v>82</v>
      </c>
      <c r="AV150" s="14" t="s">
        <v>82</v>
      </c>
      <c r="AW150" s="14" t="s">
        <v>30</v>
      </c>
      <c r="AX150" s="14" t="s">
        <v>73</v>
      </c>
      <c r="AY150" s="266" t="s">
        <v>147</v>
      </c>
    </row>
    <row r="151" s="15" customFormat="1">
      <c r="A151" s="15"/>
      <c r="B151" s="267"/>
      <c r="C151" s="268"/>
      <c r="D151" s="239" t="s">
        <v>161</v>
      </c>
      <c r="E151" s="269" t="s">
        <v>1</v>
      </c>
      <c r="F151" s="270" t="s">
        <v>164</v>
      </c>
      <c r="G151" s="268"/>
      <c r="H151" s="271">
        <v>9.1379999999999999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161</v>
      </c>
      <c r="AU151" s="277" t="s">
        <v>82</v>
      </c>
      <c r="AV151" s="15" t="s">
        <v>155</v>
      </c>
      <c r="AW151" s="15" t="s">
        <v>30</v>
      </c>
      <c r="AX151" s="15" t="s">
        <v>80</v>
      </c>
      <c r="AY151" s="277" t="s">
        <v>147</v>
      </c>
    </row>
    <row r="152" s="12" customFormat="1" ht="22.8" customHeight="1">
      <c r="A152" s="12"/>
      <c r="B152" s="210"/>
      <c r="C152" s="211"/>
      <c r="D152" s="212" t="s">
        <v>72</v>
      </c>
      <c r="E152" s="224" t="s">
        <v>177</v>
      </c>
      <c r="F152" s="224" t="s">
        <v>178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SUM(P153:P177)</f>
        <v>0</v>
      </c>
      <c r="Q152" s="218"/>
      <c r="R152" s="219">
        <f>SUM(R153:R177)</f>
        <v>4.8243119999999999</v>
      </c>
      <c r="S152" s="218"/>
      <c r="T152" s="220">
        <f>SUM(T153:T177)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80</v>
      </c>
      <c r="AT152" s="222" t="s">
        <v>72</v>
      </c>
      <c r="AU152" s="222" t="s">
        <v>80</v>
      </c>
      <c r="AY152" s="221" t="s">
        <v>147</v>
      </c>
      <c r="BK152" s="223">
        <f>SUM(BK153:BK177)</f>
        <v>0</v>
      </c>
    </row>
    <row r="153" s="2" customFormat="1" ht="33" customHeight="1">
      <c r="A153" s="38"/>
      <c r="B153" s="39"/>
      <c r="C153" s="226" t="s">
        <v>155</v>
      </c>
      <c r="D153" s="226" t="s">
        <v>150</v>
      </c>
      <c r="E153" s="227" t="s">
        <v>179</v>
      </c>
      <c r="F153" s="228" t="s">
        <v>180</v>
      </c>
      <c r="G153" s="229" t="s">
        <v>181</v>
      </c>
      <c r="H153" s="230">
        <v>64.799999999999997</v>
      </c>
      <c r="I153" s="231"/>
      <c r="J153" s="232">
        <f>ROUND(I153*H153,2)</f>
        <v>0</v>
      </c>
      <c r="K153" s="228" t="s">
        <v>154</v>
      </c>
      <c r="L153" s="44"/>
      <c r="M153" s="233" t="s">
        <v>1</v>
      </c>
      <c r="N153" s="234" t="s">
        <v>38</v>
      </c>
      <c r="O153" s="91"/>
      <c r="P153" s="235">
        <f>O153*H153</f>
        <v>0</v>
      </c>
      <c r="Q153" s="235">
        <v>0.070790000000000006</v>
      </c>
      <c r="R153" s="235">
        <f>Q153*H153</f>
        <v>4.5871919999999999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155</v>
      </c>
      <c r="AT153" s="237" t="s">
        <v>150</v>
      </c>
      <c r="AU153" s="237" t="s">
        <v>82</v>
      </c>
      <c r="AY153" s="17" t="s">
        <v>147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80</v>
      </c>
      <c r="BK153" s="238">
        <f>ROUND(I153*H153,2)</f>
        <v>0</v>
      </c>
      <c r="BL153" s="17" t="s">
        <v>155</v>
      </c>
      <c r="BM153" s="237" t="s">
        <v>921</v>
      </c>
    </row>
    <row r="154" s="2" customFormat="1">
      <c r="A154" s="38"/>
      <c r="B154" s="39"/>
      <c r="C154" s="40"/>
      <c r="D154" s="239" t="s">
        <v>157</v>
      </c>
      <c r="E154" s="40"/>
      <c r="F154" s="240" t="s">
        <v>183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157</v>
      </c>
      <c r="AU154" s="17" t="s">
        <v>82</v>
      </c>
    </row>
    <row r="155" s="2" customFormat="1">
      <c r="A155" s="38"/>
      <c r="B155" s="39"/>
      <c r="C155" s="40"/>
      <c r="D155" s="244" t="s">
        <v>159</v>
      </c>
      <c r="E155" s="40"/>
      <c r="F155" s="245" t="s">
        <v>184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82</v>
      </c>
    </row>
    <row r="156" s="13" customFormat="1">
      <c r="A156" s="13"/>
      <c r="B156" s="246"/>
      <c r="C156" s="247"/>
      <c r="D156" s="239" t="s">
        <v>161</v>
      </c>
      <c r="E156" s="248" t="s">
        <v>1</v>
      </c>
      <c r="F156" s="249" t="s">
        <v>185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161</v>
      </c>
      <c r="AU156" s="255" t="s">
        <v>82</v>
      </c>
      <c r="AV156" s="13" t="s">
        <v>80</v>
      </c>
      <c r="AW156" s="13" t="s">
        <v>30</v>
      </c>
      <c r="AX156" s="13" t="s">
        <v>73</v>
      </c>
      <c r="AY156" s="255" t="s">
        <v>147</v>
      </c>
    </row>
    <row r="157" s="14" customFormat="1">
      <c r="A157" s="14"/>
      <c r="B157" s="256"/>
      <c r="C157" s="257"/>
      <c r="D157" s="239" t="s">
        <v>161</v>
      </c>
      <c r="E157" s="258" t="s">
        <v>1</v>
      </c>
      <c r="F157" s="259" t="s">
        <v>922</v>
      </c>
      <c r="G157" s="257"/>
      <c r="H157" s="260">
        <v>64.799999999999997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161</v>
      </c>
      <c r="AU157" s="266" t="s">
        <v>82</v>
      </c>
      <c r="AV157" s="14" t="s">
        <v>82</v>
      </c>
      <c r="AW157" s="14" t="s">
        <v>30</v>
      </c>
      <c r="AX157" s="14" t="s">
        <v>73</v>
      </c>
      <c r="AY157" s="266" t="s">
        <v>147</v>
      </c>
    </row>
    <row r="158" s="15" customFormat="1">
      <c r="A158" s="15"/>
      <c r="B158" s="267"/>
      <c r="C158" s="268"/>
      <c r="D158" s="239" t="s">
        <v>161</v>
      </c>
      <c r="E158" s="269" t="s">
        <v>1</v>
      </c>
      <c r="F158" s="270" t="s">
        <v>164</v>
      </c>
      <c r="G158" s="268"/>
      <c r="H158" s="271">
        <v>64.799999999999997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161</v>
      </c>
      <c r="AU158" s="277" t="s">
        <v>82</v>
      </c>
      <c r="AV158" s="15" t="s">
        <v>155</v>
      </c>
      <c r="AW158" s="15" t="s">
        <v>30</v>
      </c>
      <c r="AX158" s="15" t="s">
        <v>80</v>
      </c>
      <c r="AY158" s="277" t="s">
        <v>147</v>
      </c>
    </row>
    <row r="159" s="2" customFormat="1" ht="24.15" customHeight="1">
      <c r="A159" s="38"/>
      <c r="B159" s="39"/>
      <c r="C159" s="226" t="s">
        <v>187</v>
      </c>
      <c r="D159" s="226" t="s">
        <v>150</v>
      </c>
      <c r="E159" s="227" t="s">
        <v>188</v>
      </c>
      <c r="F159" s="228" t="s">
        <v>189</v>
      </c>
      <c r="G159" s="229" t="s">
        <v>181</v>
      </c>
      <c r="H159" s="230">
        <v>4.7999999999999998</v>
      </c>
      <c r="I159" s="231"/>
      <c r="J159" s="232">
        <f>ROUND(I159*H159,2)</f>
        <v>0</v>
      </c>
      <c r="K159" s="228" t="s">
        <v>154</v>
      </c>
      <c r="L159" s="44"/>
      <c r="M159" s="233" t="s">
        <v>1</v>
      </c>
      <c r="N159" s="234" t="s">
        <v>38</v>
      </c>
      <c r="O159" s="91"/>
      <c r="P159" s="235">
        <f>O159*H159</f>
        <v>0</v>
      </c>
      <c r="Q159" s="235">
        <v>0.0064999999999999997</v>
      </c>
      <c r="R159" s="235">
        <f>Q159*H159</f>
        <v>0.031199999999999999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155</v>
      </c>
      <c r="AT159" s="237" t="s">
        <v>150</v>
      </c>
      <c r="AU159" s="237" t="s">
        <v>82</v>
      </c>
      <c r="AY159" s="17" t="s">
        <v>147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80</v>
      </c>
      <c r="BK159" s="238">
        <f>ROUND(I159*H159,2)</f>
        <v>0</v>
      </c>
      <c r="BL159" s="17" t="s">
        <v>155</v>
      </c>
      <c r="BM159" s="237" t="s">
        <v>923</v>
      </c>
    </row>
    <row r="160" s="2" customFormat="1">
      <c r="A160" s="38"/>
      <c r="B160" s="39"/>
      <c r="C160" s="40"/>
      <c r="D160" s="239" t="s">
        <v>157</v>
      </c>
      <c r="E160" s="40"/>
      <c r="F160" s="240" t="s">
        <v>191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157</v>
      </c>
      <c r="AU160" s="17" t="s">
        <v>82</v>
      </c>
    </row>
    <row r="161" s="2" customFormat="1">
      <c r="A161" s="38"/>
      <c r="B161" s="39"/>
      <c r="C161" s="40"/>
      <c r="D161" s="244" t="s">
        <v>159</v>
      </c>
      <c r="E161" s="40"/>
      <c r="F161" s="245" t="s">
        <v>192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82</v>
      </c>
    </row>
    <row r="162" s="14" customFormat="1">
      <c r="A162" s="14"/>
      <c r="B162" s="256"/>
      <c r="C162" s="257"/>
      <c r="D162" s="239" t="s">
        <v>161</v>
      </c>
      <c r="E162" s="258" t="s">
        <v>1</v>
      </c>
      <c r="F162" s="259" t="s">
        <v>924</v>
      </c>
      <c r="G162" s="257"/>
      <c r="H162" s="260">
        <v>4.7999999999999998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161</v>
      </c>
      <c r="AU162" s="266" t="s">
        <v>82</v>
      </c>
      <c r="AV162" s="14" t="s">
        <v>82</v>
      </c>
      <c r="AW162" s="14" t="s">
        <v>30</v>
      </c>
      <c r="AX162" s="14" t="s">
        <v>73</v>
      </c>
      <c r="AY162" s="266" t="s">
        <v>147</v>
      </c>
    </row>
    <row r="163" s="15" customFormat="1">
      <c r="A163" s="15"/>
      <c r="B163" s="267"/>
      <c r="C163" s="268"/>
      <c r="D163" s="239" t="s">
        <v>161</v>
      </c>
      <c r="E163" s="269" t="s">
        <v>1</v>
      </c>
      <c r="F163" s="270" t="s">
        <v>164</v>
      </c>
      <c r="G163" s="268"/>
      <c r="H163" s="271">
        <v>4.7999999999999998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161</v>
      </c>
      <c r="AU163" s="277" t="s">
        <v>82</v>
      </c>
      <c r="AV163" s="15" t="s">
        <v>155</v>
      </c>
      <c r="AW163" s="15" t="s">
        <v>30</v>
      </c>
      <c r="AX163" s="15" t="s">
        <v>80</v>
      </c>
      <c r="AY163" s="277" t="s">
        <v>147</v>
      </c>
    </row>
    <row r="164" s="2" customFormat="1" ht="24.15" customHeight="1">
      <c r="A164" s="38"/>
      <c r="B164" s="39"/>
      <c r="C164" s="226" t="s">
        <v>177</v>
      </c>
      <c r="D164" s="226" t="s">
        <v>150</v>
      </c>
      <c r="E164" s="227" t="s">
        <v>195</v>
      </c>
      <c r="F164" s="228" t="s">
        <v>196</v>
      </c>
      <c r="G164" s="229" t="s">
        <v>181</v>
      </c>
      <c r="H164" s="230">
        <v>4.7999999999999998</v>
      </c>
      <c r="I164" s="231"/>
      <c r="J164" s="232">
        <f>ROUND(I164*H164,2)</f>
        <v>0</v>
      </c>
      <c r="K164" s="228" t="s">
        <v>154</v>
      </c>
      <c r="L164" s="44"/>
      <c r="M164" s="233" t="s">
        <v>1</v>
      </c>
      <c r="N164" s="234" t="s">
        <v>38</v>
      </c>
      <c r="O164" s="91"/>
      <c r="P164" s="235">
        <f>O164*H164</f>
        <v>0</v>
      </c>
      <c r="Q164" s="235">
        <v>0.0040000000000000001</v>
      </c>
      <c r="R164" s="235">
        <f>Q164*H164</f>
        <v>0.019199999999999998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155</v>
      </c>
      <c r="AT164" s="237" t="s">
        <v>150</v>
      </c>
      <c r="AU164" s="237" t="s">
        <v>82</v>
      </c>
      <c r="AY164" s="17" t="s">
        <v>147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80</v>
      </c>
      <c r="BK164" s="238">
        <f>ROUND(I164*H164,2)</f>
        <v>0</v>
      </c>
      <c r="BL164" s="17" t="s">
        <v>155</v>
      </c>
      <c r="BM164" s="237" t="s">
        <v>925</v>
      </c>
    </row>
    <row r="165" s="2" customFormat="1">
      <c r="A165" s="38"/>
      <c r="B165" s="39"/>
      <c r="C165" s="40"/>
      <c r="D165" s="239" t="s">
        <v>157</v>
      </c>
      <c r="E165" s="40"/>
      <c r="F165" s="240" t="s">
        <v>198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157</v>
      </c>
      <c r="AU165" s="17" t="s">
        <v>82</v>
      </c>
    </row>
    <row r="166" s="2" customFormat="1">
      <c r="A166" s="38"/>
      <c r="B166" s="39"/>
      <c r="C166" s="40"/>
      <c r="D166" s="244" t="s">
        <v>159</v>
      </c>
      <c r="E166" s="40"/>
      <c r="F166" s="245" t="s">
        <v>199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82</v>
      </c>
    </row>
    <row r="167" s="14" customFormat="1">
      <c r="A167" s="14"/>
      <c r="B167" s="256"/>
      <c r="C167" s="257"/>
      <c r="D167" s="239" t="s">
        <v>161</v>
      </c>
      <c r="E167" s="258" t="s">
        <v>1</v>
      </c>
      <c r="F167" s="259" t="s">
        <v>926</v>
      </c>
      <c r="G167" s="257"/>
      <c r="H167" s="260">
        <v>4.7999999999999998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161</v>
      </c>
      <c r="AU167" s="266" t="s">
        <v>82</v>
      </c>
      <c r="AV167" s="14" t="s">
        <v>82</v>
      </c>
      <c r="AW167" s="14" t="s">
        <v>30</v>
      </c>
      <c r="AX167" s="14" t="s">
        <v>73</v>
      </c>
      <c r="AY167" s="266" t="s">
        <v>147</v>
      </c>
    </row>
    <row r="168" s="15" customFormat="1">
      <c r="A168" s="15"/>
      <c r="B168" s="267"/>
      <c r="C168" s="268"/>
      <c r="D168" s="239" t="s">
        <v>161</v>
      </c>
      <c r="E168" s="269" t="s">
        <v>1</v>
      </c>
      <c r="F168" s="270" t="s">
        <v>164</v>
      </c>
      <c r="G168" s="268"/>
      <c r="H168" s="271">
        <v>4.7999999999999998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161</v>
      </c>
      <c r="AU168" s="277" t="s">
        <v>82</v>
      </c>
      <c r="AV168" s="15" t="s">
        <v>155</v>
      </c>
      <c r="AW168" s="15" t="s">
        <v>30</v>
      </c>
      <c r="AX168" s="15" t="s">
        <v>80</v>
      </c>
      <c r="AY168" s="277" t="s">
        <v>147</v>
      </c>
    </row>
    <row r="169" s="2" customFormat="1" ht="24.15" customHeight="1">
      <c r="A169" s="38"/>
      <c r="B169" s="39"/>
      <c r="C169" s="226" t="s">
        <v>201</v>
      </c>
      <c r="D169" s="226" t="s">
        <v>150</v>
      </c>
      <c r="E169" s="227" t="s">
        <v>202</v>
      </c>
      <c r="F169" s="228" t="s">
        <v>203</v>
      </c>
      <c r="G169" s="229" t="s">
        <v>181</v>
      </c>
      <c r="H169" s="230">
        <v>4.7999999999999998</v>
      </c>
      <c r="I169" s="231"/>
      <c r="J169" s="232">
        <f>ROUND(I169*H169,2)</f>
        <v>0</v>
      </c>
      <c r="K169" s="228" t="s">
        <v>154</v>
      </c>
      <c r="L169" s="44"/>
      <c r="M169" s="233" t="s">
        <v>1</v>
      </c>
      <c r="N169" s="234" t="s">
        <v>38</v>
      </c>
      <c r="O169" s="91"/>
      <c r="P169" s="235">
        <f>O169*H169</f>
        <v>0</v>
      </c>
      <c r="Q169" s="235">
        <v>0.023099999999999999</v>
      </c>
      <c r="R169" s="235">
        <f>Q169*H169</f>
        <v>0.11087999999999999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155</v>
      </c>
      <c r="AT169" s="237" t="s">
        <v>150</v>
      </c>
      <c r="AU169" s="237" t="s">
        <v>82</v>
      </c>
      <c r="AY169" s="17" t="s">
        <v>147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80</v>
      </c>
      <c r="BK169" s="238">
        <f>ROUND(I169*H169,2)</f>
        <v>0</v>
      </c>
      <c r="BL169" s="17" t="s">
        <v>155</v>
      </c>
      <c r="BM169" s="237" t="s">
        <v>927</v>
      </c>
    </row>
    <row r="170" s="2" customFormat="1">
      <c r="A170" s="38"/>
      <c r="B170" s="39"/>
      <c r="C170" s="40"/>
      <c r="D170" s="239" t="s">
        <v>157</v>
      </c>
      <c r="E170" s="40"/>
      <c r="F170" s="240" t="s">
        <v>205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157</v>
      </c>
      <c r="AU170" s="17" t="s">
        <v>82</v>
      </c>
    </row>
    <row r="171" s="2" customFormat="1">
      <c r="A171" s="38"/>
      <c r="B171" s="39"/>
      <c r="C171" s="40"/>
      <c r="D171" s="244" t="s">
        <v>159</v>
      </c>
      <c r="E171" s="40"/>
      <c r="F171" s="245" t="s">
        <v>206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82</v>
      </c>
    </row>
    <row r="172" s="2" customFormat="1" ht="24.15" customHeight="1">
      <c r="A172" s="38"/>
      <c r="B172" s="39"/>
      <c r="C172" s="226" t="s">
        <v>207</v>
      </c>
      <c r="D172" s="226" t="s">
        <v>150</v>
      </c>
      <c r="E172" s="227" t="s">
        <v>208</v>
      </c>
      <c r="F172" s="228" t="s">
        <v>209</v>
      </c>
      <c r="G172" s="229" t="s">
        <v>181</v>
      </c>
      <c r="H172" s="230">
        <v>9.5999999999999996</v>
      </c>
      <c r="I172" s="231"/>
      <c r="J172" s="232">
        <f>ROUND(I172*H172,2)</f>
        <v>0</v>
      </c>
      <c r="K172" s="228" t="s">
        <v>154</v>
      </c>
      <c r="L172" s="44"/>
      <c r="M172" s="233" t="s">
        <v>1</v>
      </c>
      <c r="N172" s="234" t="s">
        <v>38</v>
      </c>
      <c r="O172" s="91"/>
      <c r="P172" s="235">
        <f>O172*H172</f>
        <v>0</v>
      </c>
      <c r="Q172" s="235">
        <v>0.0079000000000000008</v>
      </c>
      <c r="R172" s="235">
        <f>Q172*H172</f>
        <v>0.075840000000000005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155</v>
      </c>
      <c r="AT172" s="237" t="s">
        <v>150</v>
      </c>
      <c r="AU172" s="237" t="s">
        <v>82</v>
      </c>
      <c r="AY172" s="17" t="s">
        <v>147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80</v>
      </c>
      <c r="BK172" s="238">
        <f>ROUND(I172*H172,2)</f>
        <v>0</v>
      </c>
      <c r="BL172" s="17" t="s">
        <v>155</v>
      </c>
      <c r="BM172" s="237" t="s">
        <v>928</v>
      </c>
    </row>
    <row r="173" s="2" customFormat="1">
      <c r="A173" s="38"/>
      <c r="B173" s="39"/>
      <c r="C173" s="40"/>
      <c r="D173" s="239" t="s">
        <v>157</v>
      </c>
      <c r="E173" s="40"/>
      <c r="F173" s="240" t="s">
        <v>211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157</v>
      </c>
      <c r="AU173" s="17" t="s">
        <v>82</v>
      </c>
    </row>
    <row r="174" s="2" customFormat="1">
      <c r="A174" s="38"/>
      <c r="B174" s="39"/>
      <c r="C174" s="40"/>
      <c r="D174" s="244" t="s">
        <v>159</v>
      </c>
      <c r="E174" s="40"/>
      <c r="F174" s="245" t="s">
        <v>212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159</v>
      </c>
      <c r="AU174" s="17" t="s">
        <v>82</v>
      </c>
    </row>
    <row r="175" s="13" customFormat="1">
      <c r="A175" s="13"/>
      <c r="B175" s="246"/>
      <c r="C175" s="247"/>
      <c r="D175" s="239" t="s">
        <v>161</v>
      </c>
      <c r="E175" s="248" t="s">
        <v>1</v>
      </c>
      <c r="F175" s="249" t="s">
        <v>213</v>
      </c>
      <c r="G175" s="247"/>
      <c r="H175" s="248" t="s">
        <v>1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161</v>
      </c>
      <c r="AU175" s="255" t="s">
        <v>82</v>
      </c>
      <c r="AV175" s="13" t="s">
        <v>80</v>
      </c>
      <c r="AW175" s="13" t="s">
        <v>30</v>
      </c>
      <c r="AX175" s="13" t="s">
        <v>73</v>
      </c>
      <c r="AY175" s="255" t="s">
        <v>147</v>
      </c>
    </row>
    <row r="176" s="14" customFormat="1">
      <c r="A176" s="14"/>
      <c r="B176" s="256"/>
      <c r="C176" s="257"/>
      <c r="D176" s="239" t="s">
        <v>161</v>
      </c>
      <c r="E176" s="258" t="s">
        <v>1</v>
      </c>
      <c r="F176" s="259" t="s">
        <v>929</v>
      </c>
      <c r="G176" s="257"/>
      <c r="H176" s="260">
        <v>9.5999999999999996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161</v>
      </c>
      <c r="AU176" s="266" t="s">
        <v>82</v>
      </c>
      <c r="AV176" s="14" t="s">
        <v>82</v>
      </c>
      <c r="AW176" s="14" t="s">
        <v>30</v>
      </c>
      <c r="AX176" s="14" t="s">
        <v>73</v>
      </c>
      <c r="AY176" s="266" t="s">
        <v>147</v>
      </c>
    </row>
    <row r="177" s="15" customFormat="1">
      <c r="A177" s="15"/>
      <c r="B177" s="267"/>
      <c r="C177" s="268"/>
      <c r="D177" s="239" t="s">
        <v>161</v>
      </c>
      <c r="E177" s="269" t="s">
        <v>1</v>
      </c>
      <c r="F177" s="270" t="s">
        <v>164</v>
      </c>
      <c r="G177" s="268"/>
      <c r="H177" s="271">
        <v>9.5999999999999996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7" t="s">
        <v>161</v>
      </c>
      <c r="AU177" s="277" t="s">
        <v>82</v>
      </c>
      <c r="AV177" s="15" t="s">
        <v>155</v>
      </c>
      <c r="AW177" s="15" t="s">
        <v>30</v>
      </c>
      <c r="AX177" s="15" t="s">
        <v>80</v>
      </c>
      <c r="AY177" s="277" t="s">
        <v>147</v>
      </c>
    </row>
    <row r="178" s="12" customFormat="1" ht="22.8" customHeight="1">
      <c r="A178" s="12"/>
      <c r="B178" s="210"/>
      <c r="C178" s="211"/>
      <c r="D178" s="212" t="s">
        <v>72</v>
      </c>
      <c r="E178" s="224" t="s">
        <v>215</v>
      </c>
      <c r="F178" s="224" t="s">
        <v>216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SUM(P179:P260)</f>
        <v>0</v>
      </c>
      <c r="Q178" s="218"/>
      <c r="R178" s="219">
        <f>SUM(R179:R260)</f>
        <v>0.031373369999999998</v>
      </c>
      <c r="S178" s="218"/>
      <c r="T178" s="220">
        <f>SUM(T179:T260)</f>
        <v>14.550621999999999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80</v>
      </c>
      <c r="AT178" s="222" t="s">
        <v>72</v>
      </c>
      <c r="AU178" s="222" t="s">
        <v>80</v>
      </c>
      <c r="AY178" s="221" t="s">
        <v>147</v>
      </c>
      <c r="BK178" s="223">
        <f>SUM(BK179:BK260)</f>
        <v>0</v>
      </c>
    </row>
    <row r="179" s="2" customFormat="1" ht="37.8" customHeight="1">
      <c r="A179" s="38"/>
      <c r="B179" s="39"/>
      <c r="C179" s="226" t="s">
        <v>215</v>
      </c>
      <c r="D179" s="226" t="s">
        <v>150</v>
      </c>
      <c r="E179" s="227" t="s">
        <v>217</v>
      </c>
      <c r="F179" s="228" t="s">
        <v>218</v>
      </c>
      <c r="G179" s="229" t="s">
        <v>181</v>
      </c>
      <c r="H179" s="230">
        <v>708.24000000000001</v>
      </c>
      <c r="I179" s="231"/>
      <c r="J179" s="232">
        <f>ROUND(I179*H179,2)</f>
        <v>0</v>
      </c>
      <c r="K179" s="228" t="s">
        <v>154</v>
      </c>
      <c r="L179" s="44"/>
      <c r="M179" s="233" t="s">
        <v>1</v>
      </c>
      <c r="N179" s="234" t="s">
        <v>38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155</v>
      </c>
      <c r="AT179" s="237" t="s">
        <v>150</v>
      </c>
      <c r="AU179" s="237" t="s">
        <v>82</v>
      </c>
      <c r="AY179" s="17" t="s">
        <v>147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80</v>
      </c>
      <c r="BK179" s="238">
        <f>ROUND(I179*H179,2)</f>
        <v>0</v>
      </c>
      <c r="BL179" s="17" t="s">
        <v>155</v>
      </c>
      <c r="BM179" s="237" t="s">
        <v>930</v>
      </c>
    </row>
    <row r="180" s="2" customFormat="1">
      <c r="A180" s="38"/>
      <c r="B180" s="39"/>
      <c r="C180" s="40"/>
      <c r="D180" s="239" t="s">
        <v>157</v>
      </c>
      <c r="E180" s="40"/>
      <c r="F180" s="240" t="s">
        <v>220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157</v>
      </c>
      <c r="AU180" s="17" t="s">
        <v>82</v>
      </c>
    </row>
    <row r="181" s="2" customFormat="1">
      <c r="A181" s="38"/>
      <c r="B181" s="39"/>
      <c r="C181" s="40"/>
      <c r="D181" s="244" t="s">
        <v>159</v>
      </c>
      <c r="E181" s="40"/>
      <c r="F181" s="245" t="s">
        <v>221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82</v>
      </c>
    </row>
    <row r="182" s="13" customFormat="1">
      <c r="A182" s="13"/>
      <c r="B182" s="246"/>
      <c r="C182" s="247"/>
      <c r="D182" s="239" t="s">
        <v>161</v>
      </c>
      <c r="E182" s="248" t="s">
        <v>1</v>
      </c>
      <c r="F182" s="249" t="s">
        <v>222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161</v>
      </c>
      <c r="AU182" s="255" t="s">
        <v>82</v>
      </c>
      <c r="AV182" s="13" t="s">
        <v>80</v>
      </c>
      <c r="AW182" s="13" t="s">
        <v>30</v>
      </c>
      <c r="AX182" s="13" t="s">
        <v>73</v>
      </c>
      <c r="AY182" s="255" t="s">
        <v>147</v>
      </c>
    </row>
    <row r="183" s="14" customFormat="1">
      <c r="A183" s="14"/>
      <c r="B183" s="256"/>
      <c r="C183" s="257"/>
      <c r="D183" s="239" t="s">
        <v>161</v>
      </c>
      <c r="E183" s="258" t="s">
        <v>1</v>
      </c>
      <c r="F183" s="259" t="s">
        <v>931</v>
      </c>
      <c r="G183" s="257"/>
      <c r="H183" s="260">
        <v>388.80000000000001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161</v>
      </c>
      <c r="AU183" s="266" t="s">
        <v>82</v>
      </c>
      <c r="AV183" s="14" t="s">
        <v>82</v>
      </c>
      <c r="AW183" s="14" t="s">
        <v>30</v>
      </c>
      <c r="AX183" s="14" t="s">
        <v>73</v>
      </c>
      <c r="AY183" s="266" t="s">
        <v>147</v>
      </c>
    </row>
    <row r="184" s="13" customFormat="1">
      <c r="A184" s="13"/>
      <c r="B184" s="246"/>
      <c r="C184" s="247"/>
      <c r="D184" s="239" t="s">
        <v>161</v>
      </c>
      <c r="E184" s="248" t="s">
        <v>1</v>
      </c>
      <c r="F184" s="249" t="s">
        <v>224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161</v>
      </c>
      <c r="AU184" s="255" t="s">
        <v>82</v>
      </c>
      <c r="AV184" s="13" t="s">
        <v>80</v>
      </c>
      <c r="AW184" s="13" t="s">
        <v>30</v>
      </c>
      <c r="AX184" s="13" t="s">
        <v>73</v>
      </c>
      <c r="AY184" s="255" t="s">
        <v>147</v>
      </c>
    </row>
    <row r="185" s="14" customFormat="1">
      <c r="A185" s="14"/>
      <c r="B185" s="256"/>
      <c r="C185" s="257"/>
      <c r="D185" s="239" t="s">
        <v>161</v>
      </c>
      <c r="E185" s="258" t="s">
        <v>1</v>
      </c>
      <c r="F185" s="259" t="s">
        <v>932</v>
      </c>
      <c r="G185" s="257"/>
      <c r="H185" s="260">
        <v>97.200000000000003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161</v>
      </c>
      <c r="AU185" s="266" t="s">
        <v>82</v>
      </c>
      <c r="AV185" s="14" t="s">
        <v>82</v>
      </c>
      <c r="AW185" s="14" t="s">
        <v>30</v>
      </c>
      <c r="AX185" s="14" t="s">
        <v>73</v>
      </c>
      <c r="AY185" s="266" t="s">
        <v>147</v>
      </c>
    </row>
    <row r="186" s="13" customFormat="1">
      <c r="A186" s="13"/>
      <c r="B186" s="246"/>
      <c r="C186" s="247"/>
      <c r="D186" s="239" t="s">
        <v>161</v>
      </c>
      <c r="E186" s="248" t="s">
        <v>1</v>
      </c>
      <c r="F186" s="249" t="s">
        <v>226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161</v>
      </c>
      <c r="AU186" s="255" t="s">
        <v>82</v>
      </c>
      <c r="AV186" s="13" t="s">
        <v>80</v>
      </c>
      <c r="AW186" s="13" t="s">
        <v>30</v>
      </c>
      <c r="AX186" s="13" t="s">
        <v>73</v>
      </c>
      <c r="AY186" s="255" t="s">
        <v>147</v>
      </c>
    </row>
    <row r="187" s="14" customFormat="1">
      <c r="A187" s="14"/>
      <c r="B187" s="256"/>
      <c r="C187" s="257"/>
      <c r="D187" s="239" t="s">
        <v>161</v>
      </c>
      <c r="E187" s="258" t="s">
        <v>1</v>
      </c>
      <c r="F187" s="259" t="s">
        <v>933</v>
      </c>
      <c r="G187" s="257"/>
      <c r="H187" s="260">
        <v>58.799999999999997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161</v>
      </c>
      <c r="AU187" s="266" t="s">
        <v>82</v>
      </c>
      <c r="AV187" s="14" t="s">
        <v>82</v>
      </c>
      <c r="AW187" s="14" t="s">
        <v>30</v>
      </c>
      <c r="AX187" s="14" t="s">
        <v>73</v>
      </c>
      <c r="AY187" s="266" t="s">
        <v>147</v>
      </c>
    </row>
    <row r="188" s="13" customFormat="1">
      <c r="A188" s="13"/>
      <c r="B188" s="246"/>
      <c r="C188" s="247"/>
      <c r="D188" s="239" t="s">
        <v>161</v>
      </c>
      <c r="E188" s="248" t="s">
        <v>1</v>
      </c>
      <c r="F188" s="249" t="s">
        <v>934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161</v>
      </c>
      <c r="AU188" s="255" t="s">
        <v>82</v>
      </c>
      <c r="AV188" s="13" t="s">
        <v>80</v>
      </c>
      <c r="AW188" s="13" t="s">
        <v>30</v>
      </c>
      <c r="AX188" s="13" t="s">
        <v>73</v>
      </c>
      <c r="AY188" s="255" t="s">
        <v>147</v>
      </c>
    </row>
    <row r="189" s="14" customFormat="1">
      <c r="A189" s="14"/>
      <c r="B189" s="256"/>
      <c r="C189" s="257"/>
      <c r="D189" s="239" t="s">
        <v>161</v>
      </c>
      <c r="E189" s="258" t="s">
        <v>1</v>
      </c>
      <c r="F189" s="259" t="s">
        <v>935</v>
      </c>
      <c r="G189" s="257"/>
      <c r="H189" s="260">
        <v>163.44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161</v>
      </c>
      <c r="AU189" s="266" t="s">
        <v>82</v>
      </c>
      <c r="AV189" s="14" t="s">
        <v>82</v>
      </c>
      <c r="AW189" s="14" t="s">
        <v>30</v>
      </c>
      <c r="AX189" s="14" t="s">
        <v>73</v>
      </c>
      <c r="AY189" s="266" t="s">
        <v>147</v>
      </c>
    </row>
    <row r="190" s="15" customFormat="1">
      <c r="A190" s="15"/>
      <c r="B190" s="267"/>
      <c r="C190" s="268"/>
      <c r="D190" s="239" t="s">
        <v>161</v>
      </c>
      <c r="E190" s="269" t="s">
        <v>1</v>
      </c>
      <c r="F190" s="270" t="s">
        <v>164</v>
      </c>
      <c r="G190" s="268"/>
      <c r="H190" s="271">
        <v>708.24000000000001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161</v>
      </c>
      <c r="AU190" s="277" t="s">
        <v>82</v>
      </c>
      <c r="AV190" s="15" t="s">
        <v>155</v>
      </c>
      <c r="AW190" s="15" t="s">
        <v>30</v>
      </c>
      <c r="AX190" s="15" t="s">
        <v>80</v>
      </c>
      <c r="AY190" s="277" t="s">
        <v>147</v>
      </c>
    </row>
    <row r="191" s="2" customFormat="1" ht="37.8" customHeight="1">
      <c r="A191" s="38"/>
      <c r="B191" s="39"/>
      <c r="C191" s="226" t="s">
        <v>233</v>
      </c>
      <c r="D191" s="226" t="s">
        <v>150</v>
      </c>
      <c r="E191" s="227" t="s">
        <v>234</v>
      </c>
      <c r="F191" s="228" t="s">
        <v>235</v>
      </c>
      <c r="G191" s="229" t="s">
        <v>181</v>
      </c>
      <c r="H191" s="230">
        <v>63741.599999999999</v>
      </c>
      <c r="I191" s="231"/>
      <c r="J191" s="232">
        <f>ROUND(I191*H191,2)</f>
        <v>0</v>
      </c>
      <c r="K191" s="228" t="s">
        <v>154</v>
      </c>
      <c r="L191" s="44"/>
      <c r="M191" s="233" t="s">
        <v>1</v>
      </c>
      <c r="N191" s="234" t="s">
        <v>38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155</v>
      </c>
      <c r="AT191" s="237" t="s">
        <v>150</v>
      </c>
      <c r="AU191" s="237" t="s">
        <v>82</v>
      </c>
      <c r="AY191" s="17" t="s">
        <v>147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80</v>
      </c>
      <c r="BK191" s="238">
        <f>ROUND(I191*H191,2)</f>
        <v>0</v>
      </c>
      <c r="BL191" s="17" t="s">
        <v>155</v>
      </c>
      <c r="BM191" s="237" t="s">
        <v>936</v>
      </c>
    </row>
    <row r="192" s="2" customFormat="1">
      <c r="A192" s="38"/>
      <c r="B192" s="39"/>
      <c r="C192" s="40"/>
      <c r="D192" s="239" t="s">
        <v>157</v>
      </c>
      <c r="E192" s="40"/>
      <c r="F192" s="240" t="s">
        <v>237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157</v>
      </c>
      <c r="AU192" s="17" t="s">
        <v>82</v>
      </c>
    </row>
    <row r="193" s="2" customFormat="1">
      <c r="A193" s="38"/>
      <c r="B193" s="39"/>
      <c r="C193" s="40"/>
      <c r="D193" s="244" t="s">
        <v>159</v>
      </c>
      <c r="E193" s="40"/>
      <c r="F193" s="245" t="s">
        <v>238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82</v>
      </c>
    </row>
    <row r="194" s="14" customFormat="1">
      <c r="A194" s="14"/>
      <c r="B194" s="256"/>
      <c r="C194" s="257"/>
      <c r="D194" s="239" t="s">
        <v>161</v>
      </c>
      <c r="E194" s="257"/>
      <c r="F194" s="259" t="s">
        <v>937</v>
      </c>
      <c r="G194" s="257"/>
      <c r="H194" s="260">
        <v>63741.599999999999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161</v>
      </c>
      <c r="AU194" s="266" t="s">
        <v>82</v>
      </c>
      <c r="AV194" s="14" t="s">
        <v>82</v>
      </c>
      <c r="AW194" s="14" t="s">
        <v>4</v>
      </c>
      <c r="AX194" s="14" t="s">
        <v>80</v>
      </c>
      <c r="AY194" s="266" t="s">
        <v>147</v>
      </c>
    </row>
    <row r="195" s="2" customFormat="1" ht="37.8" customHeight="1">
      <c r="A195" s="38"/>
      <c r="B195" s="39"/>
      <c r="C195" s="226" t="s">
        <v>240</v>
      </c>
      <c r="D195" s="226" t="s">
        <v>150</v>
      </c>
      <c r="E195" s="227" t="s">
        <v>241</v>
      </c>
      <c r="F195" s="228" t="s">
        <v>242</v>
      </c>
      <c r="G195" s="229" t="s">
        <v>181</v>
      </c>
      <c r="H195" s="230">
        <v>708.24000000000001</v>
      </c>
      <c r="I195" s="231"/>
      <c r="J195" s="232">
        <f>ROUND(I195*H195,2)</f>
        <v>0</v>
      </c>
      <c r="K195" s="228" t="s">
        <v>154</v>
      </c>
      <c r="L195" s="44"/>
      <c r="M195" s="233" t="s">
        <v>1</v>
      </c>
      <c r="N195" s="234" t="s">
        <v>38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155</v>
      </c>
      <c r="AT195" s="237" t="s">
        <v>150</v>
      </c>
      <c r="AU195" s="237" t="s">
        <v>82</v>
      </c>
      <c r="AY195" s="17" t="s">
        <v>147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80</v>
      </c>
      <c r="BK195" s="238">
        <f>ROUND(I195*H195,2)</f>
        <v>0</v>
      </c>
      <c r="BL195" s="17" t="s">
        <v>155</v>
      </c>
      <c r="BM195" s="237" t="s">
        <v>938</v>
      </c>
    </row>
    <row r="196" s="2" customFormat="1">
      <c r="A196" s="38"/>
      <c r="B196" s="39"/>
      <c r="C196" s="40"/>
      <c r="D196" s="239" t="s">
        <v>157</v>
      </c>
      <c r="E196" s="40"/>
      <c r="F196" s="240" t="s">
        <v>244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157</v>
      </c>
      <c r="AU196" s="17" t="s">
        <v>82</v>
      </c>
    </row>
    <row r="197" s="2" customFormat="1">
      <c r="A197" s="38"/>
      <c r="B197" s="39"/>
      <c r="C197" s="40"/>
      <c r="D197" s="244" t="s">
        <v>159</v>
      </c>
      <c r="E197" s="40"/>
      <c r="F197" s="245" t="s">
        <v>245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159</v>
      </c>
      <c r="AU197" s="17" t="s">
        <v>82</v>
      </c>
    </row>
    <row r="198" s="2" customFormat="1" ht="44.25" customHeight="1">
      <c r="A198" s="38"/>
      <c r="B198" s="39"/>
      <c r="C198" s="226" t="s">
        <v>8</v>
      </c>
      <c r="D198" s="226" t="s">
        <v>150</v>
      </c>
      <c r="E198" s="227" t="s">
        <v>246</v>
      </c>
      <c r="F198" s="228" t="s">
        <v>247</v>
      </c>
      <c r="G198" s="229" t="s">
        <v>248</v>
      </c>
      <c r="H198" s="230">
        <v>3</v>
      </c>
      <c r="I198" s="231"/>
      <c r="J198" s="232">
        <f>ROUND(I198*H198,2)</f>
        <v>0</v>
      </c>
      <c r="K198" s="228" t="s">
        <v>154</v>
      </c>
      <c r="L198" s="44"/>
      <c r="M198" s="233" t="s">
        <v>1</v>
      </c>
      <c r="N198" s="234" t="s">
        <v>38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155</v>
      </c>
      <c r="AT198" s="237" t="s">
        <v>150</v>
      </c>
      <c r="AU198" s="237" t="s">
        <v>82</v>
      </c>
      <c r="AY198" s="17" t="s">
        <v>147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80</v>
      </c>
      <c r="BK198" s="238">
        <f>ROUND(I198*H198,2)</f>
        <v>0</v>
      </c>
      <c r="BL198" s="17" t="s">
        <v>155</v>
      </c>
      <c r="BM198" s="237" t="s">
        <v>939</v>
      </c>
    </row>
    <row r="199" s="2" customFormat="1">
      <c r="A199" s="38"/>
      <c r="B199" s="39"/>
      <c r="C199" s="40"/>
      <c r="D199" s="239" t="s">
        <v>157</v>
      </c>
      <c r="E199" s="40"/>
      <c r="F199" s="240" t="s">
        <v>250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157</v>
      </c>
      <c r="AU199" s="17" t="s">
        <v>82</v>
      </c>
    </row>
    <row r="200" s="2" customFormat="1">
      <c r="A200" s="38"/>
      <c r="B200" s="39"/>
      <c r="C200" s="40"/>
      <c r="D200" s="244" t="s">
        <v>159</v>
      </c>
      <c r="E200" s="40"/>
      <c r="F200" s="245" t="s">
        <v>251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82</v>
      </c>
    </row>
    <row r="201" s="2" customFormat="1" ht="37.8" customHeight="1">
      <c r="A201" s="38"/>
      <c r="B201" s="39"/>
      <c r="C201" s="226" t="s">
        <v>252</v>
      </c>
      <c r="D201" s="226" t="s">
        <v>150</v>
      </c>
      <c r="E201" s="227" t="s">
        <v>253</v>
      </c>
      <c r="F201" s="228" t="s">
        <v>254</v>
      </c>
      <c r="G201" s="229" t="s">
        <v>181</v>
      </c>
      <c r="H201" s="230">
        <v>149.39699999999999</v>
      </c>
      <c r="I201" s="231"/>
      <c r="J201" s="232">
        <f>ROUND(I201*H201,2)</f>
        <v>0</v>
      </c>
      <c r="K201" s="228" t="s">
        <v>154</v>
      </c>
      <c r="L201" s="44"/>
      <c r="M201" s="233" t="s">
        <v>1</v>
      </c>
      <c r="N201" s="234" t="s">
        <v>38</v>
      </c>
      <c r="O201" s="91"/>
      <c r="P201" s="235">
        <f>O201*H201</f>
        <v>0</v>
      </c>
      <c r="Q201" s="235">
        <v>0.00021000000000000001</v>
      </c>
      <c r="R201" s="235">
        <f>Q201*H201</f>
        <v>0.031373369999999998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155</v>
      </c>
      <c r="AT201" s="237" t="s">
        <v>150</v>
      </c>
      <c r="AU201" s="237" t="s">
        <v>82</v>
      </c>
      <c r="AY201" s="17" t="s">
        <v>147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80</v>
      </c>
      <c r="BK201" s="238">
        <f>ROUND(I201*H201,2)</f>
        <v>0</v>
      </c>
      <c r="BL201" s="17" t="s">
        <v>155</v>
      </c>
      <c r="BM201" s="237" t="s">
        <v>940</v>
      </c>
    </row>
    <row r="202" s="2" customFormat="1">
      <c r="A202" s="38"/>
      <c r="B202" s="39"/>
      <c r="C202" s="40"/>
      <c r="D202" s="239" t="s">
        <v>157</v>
      </c>
      <c r="E202" s="40"/>
      <c r="F202" s="240" t="s">
        <v>256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157</v>
      </c>
      <c r="AU202" s="17" t="s">
        <v>82</v>
      </c>
    </row>
    <row r="203" s="2" customFormat="1">
      <c r="A203" s="38"/>
      <c r="B203" s="39"/>
      <c r="C203" s="40"/>
      <c r="D203" s="244" t="s">
        <v>159</v>
      </c>
      <c r="E203" s="40"/>
      <c r="F203" s="245" t="s">
        <v>257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82</v>
      </c>
    </row>
    <row r="204" s="13" customFormat="1">
      <c r="A204" s="13"/>
      <c r="B204" s="246"/>
      <c r="C204" s="247"/>
      <c r="D204" s="239" t="s">
        <v>161</v>
      </c>
      <c r="E204" s="248" t="s">
        <v>1</v>
      </c>
      <c r="F204" s="249" t="s">
        <v>941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161</v>
      </c>
      <c r="AU204" s="255" t="s">
        <v>82</v>
      </c>
      <c r="AV204" s="13" t="s">
        <v>80</v>
      </c>
      <c r="AW204" s="13" t="s">
        <v>30</v>
      </c>
      <c r="AX204" s="13" t="s">
        <v>73</v>
      </c>
      <c r="AY204" s="255" t="s">
        <v>147</v>
      </c>
    </row>
    <row r="205" s="14" customFormat="1">
      <c r="A205" s="14"/>
      <c r="B205" s="256"/>
      <c r="C205" s="257"/>
      <c r="D205" s="239" t="s">
        <v>161</v>
      </c>
      <c r="E205" s="258" t="s">
        <v>1</v>
      </c>
      <c r="F205" s="259" t="s">
        <v>942</v>
      </c>
      <c r="G205" s="257"/>
      <c r="H205" s="260">
        <v>149.39699999999999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161</v>
      </c>
      <c r="AU205" s="266" t="s">
        <v>82</v>
      </c>
      <c r="AV205" s="14" t="s">
        <v>82</v>
      </c>
      <c r="AW205" s="14" t="s">
        <v>30</v>
      </c>
      <c r="AX205" s="14" t="s">
        <v>73</v>
      </c>
      <c r="AY205" s="266" t="s">
        <v>147</v>
      </c>
    </row>
    <row r="206" s="15" customFormat="1">
      <c r="A206" s="15"/>
      <c r="B206" s="267"/>
      <c r="C206" s="268"/>
      <c r="D206" s="239" t="s">
        <v>161</v>
      </c>
      <c r="E206" s="269" t="s">
        <v>1</v>
      </c>
      <c r="F206" s="270" t="s">
        <v>164</v>
      </c>
      <c r="G206" s="268"/>
      <c r="H206" s="271">
        <v>149.39699999999999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161</v>
      </c>
      <c r="AU206" s="277" t="s">
        <v>82</v>
      </c>
      <c r="AV206" s="15" t="s">
        <v>155</v>
      </c>
      <c r="AW206" s="15" t="s">
        <v>30</v>
      </c>
      <c r="AX206" s="15" t="s">
        <v>80</v>
      </c>
      <c r="AY206" s="277" t="s">
        <v>147</v>
      </c>
    </row>
    <row r="207" s="2" customFormat="1" ht="16.5" customHeight="1">
      <c r="A207" s="38"/>
      <c r="B207" s="39"/>
      <c r="C207" s="226" t="s">
        <v>258</v>
      </c>
      <c r="D207" s="226" t="s">
        <v>150</v>
      </c>
      <c r="E207" s="227" t="s">
        <v>259</v>
      </c>
      <c r="F207" s="228" t="s">
        <v>260</v>
      </c>
      <c r="G207" s="229" t="s">
        <v>181</v>
      </c>
      <c r="H207" s="230">
        <v>466.19999999999999</v>
      </c>
      <c r="I207" s="231"/>
      <c r="J207" s="232">
        <f>ROUND(I207*H207,2)</f>
        <v>0</v>
      </c>
      <c r="K207" s="228" t="s">
        <v>154</v>
      </c>
      <c r="L207" s="44"/>
      <c r="M207" s="233" t="s">
        <v>1</v>
      </c>
      <c r="N207" s="234" t="s">
        <v>38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155</v>
      </c>
      <c r="AT207" s="237" t="s">
        <v>150</v>
      </c>
      <c r="AU207" s="237" t="s">
        <v>82</v>
      </c>
      <c r="AY207" s="17" t="s">
        <v>147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80</v>
      </c>
      <c r="BK207" s="238">
        <f>ROUND(I207*H207,2)</f>
        <v>0</v>
      </c>
      <c r="BL207" s="17" t="s">
        <v>155</v>
      </c>
      <c r="BM207" s="237" t="s">
        <v>943</v>
      </c>
    </row>
    <row r="208" s="2" customFormat="1">
      <c r="A208" s="38"/>
      <c r="B208" s="39"/>
      <c r="C208" s="40"/>
      <c r="D208" s="239" t="s">
        <v>157</v>
      </c>
      <c r="E208" s="40"/>
      <c r="F208" s="240" t="s">
        <v>262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157</v>
      </c>
      <c r="AU208" s="17" t="s">
        <v>82</v>
      </c>
    </row>
    <row r="209" s="2" customFormat="1">
      <c r="A209" s="38"/>
      <c r="B209" s="39"/>
      <c r="C209" s="40"/>
      <c r="D209" s="244" t="s">
        <v>159</v>
      </c>
      <c r="E209" s="40"/>
      <c r="F209" s="245" t="s">
        <v>263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82</v>
      </c>
    </row>
    <row r="210" s="13" customFormat="1">
      <c r="A210" s="13"/>
      <c r="B210" s="246"/>
      <c r="C210" s="247"/>
      <c r="D210" s="239" t="s">
        <v>161</v>
      </c>
      <c r="E210" s="248" t="s">
        <v>1</v>
      </c>
      <c r="F210" s="249" t="s">
        <v>264</v>
      </c>
      <c r="G210" s="247"/>
      <c r="H210" s="248" t="s">
        <v>1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161</v>
      </c>
      <c r="AU210" s="255" t="s">
        <v>82</v>
      </c>
      <c r="AV210" s="13" t="s">
        <v>80</v>
      </c>
      <c r="AW210" s="13" t="s">
        <v>30</v>
      </c>
      <c r="AX210" s="13" t="s">
        <v>73</v>
      </c>
      <c r="AY210" s="255" t="s">
        <v>147</v>
      </c>
    </row>
    <row r="211" s="14" customFormat="1">
      <c r="A211" s="14"/>
      <c r="B211" s="256"/>
      <c r="C211" s="257"/>
      <c r="D211" s="239" t="s">
        <v>161</v>
      </c>
      <c r="E211" s="258" t="s">
        <v>1</v>
      </c>
      <c r="F211" s="259" t="s">
        <v>944</v>
      </c>
      <c r="G211" s="257"/>
      <c r="H211" s="260">
        <v>466.19999999999999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161</v>
      </c>
      <c r="AU211" s="266" t="s">
        <v>82</v>
      </c>
      <c r="AV211" s="14" t="s">
        <v>82</v>
      </c>
      <c r="AW211" s="14" t="s">
        <v>30</v>
      </c>
      <c r="AX211" s="14" t="s">
        <v>73</v>
      </c>
      <c r="AY211" s="266" t="s">
        <v>147</v>
      </c>
    </row>
    <row r="212" s="15" customFormat="1">
      <c r="A212" s="15"/>
      <c r="B212" s="267"/>
      <c r="C212" s="268"/>
      <c r="D212" s="239" t="s">
        <v>161</v>
      </c>
      <c r="E212" s="269" t="s">
        <v>1</v>
      </c>
      <c r="F212" s="270" t="s">
        <v>164</v>
      </c>
      <c r="G212" s="268"/>
      <c r="H212" s="271">
        <v>466.19999999999999</v>
      </c>
      <c r="I212" s="272"/>
      <c r="J212" s="268"/>
      <c r="K212" s="268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161</v>
      </c>
      <c r="AU212" s="277" t="s">
        <v>82</v>
      </c>
      <c r="AV212" s="15" t="s">
        <v>155</v>
      </c>
      <c r="AW212" s="15" t="s">
        <v>30</v>
      </c>
      <c r="AX212" s="15" t="s">
        <v>80</v>
      </c>
      <c r="AY212" s="277" t="s">
        <v>147</v>
      </c>
    </row>
    <row r="213" s="2" customFormat="1" ht="16.5" customHeight="1">
      <c r="A213" s="38"/>
      <c r="B213" s="39"/>
      <c r="C213" s="226" t="s">
        <v>266</v>
      </c>
      <c r="D213" s="226" t="s">
        <v>150</v>
      </c>
      <c r="E213" s="227" t="s">
        <v>267</v>
      </c>
      <c r="F213" s="228" t="s">
        <v>268</v>
      </c>
      <c r="G213" s="229" t="s">
        <v>181</v>
      </c>
      <c r="H213" s="230">
        <v>150</v>
      </c>
      <c r="I213" s="231"/>
      <c r="J213" s="232">
        <f>ROUND(I213*H213,2)</f>
        <v>0</v>
      </c>
      <c r="K213" s="228" t="s">
        <v>154</v>
      </c>
      <c r="L213" s="44"/>
      <c r="M213" s="233" t="s">
        <v>1</v>
      </c>
      <c r="N213" s="234" t="s">
        <v>38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155</v>
      </c>
      <c r="AT213" s="237" t="s">
        <v>150</v>
      </c>
      <c r="AU213" s="237" t="s">
        <v>82</v>
      </c>
      <c r="AY213" s="17" t="s">
        <v>147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80</v>
      </c>
      <c r="BK213" s="238">
        <f>ROUND(I213*H213,2)</f>
        <v>0</v>
      </c>
      <c r="BL213" s="17" t="s">
        <v>155</v>
      </c>
      <c r="BM213" s="237" t="s">
        <v>945</v>
      </c>
    </row>
    <row r="214" s="2" customFormat="1">
      <c r="A214" s="38"/>
      <c r="B214" s="39"/>
      <c r="C214" s="40"/>
      <c r="D214" s="239" t="s">
        <v>157</v>
      </c>
      <c r="E214" s="40"/>
      <c r="F214" s="240" t="s">
        <v>270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157</v>
      </c>
      <c r="AU214" s="17" t="s">
        <v>82</v>
      </c>
    </row>
    <row r="215" s="2" customFormat="1">
      <c r="A215" s="38"/>
      <c r="B215" s="39"/>
      <c r="C215" s="40"/>
      <c r="D215" s="244" t="s">
        <v>159</v>
      </c>
      <c r="E215" s="40"/>
      <c r="F215" s="245" t="s">
        <v>271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159</v>
      </c>
      <c r="AU215" s="17" t="s">
        <v>82</v>
      </c>
    </row>
    <row r="216" s="13" customFormat="1">
      <c r="A216" s="13"/>
      <c r="B216" s="246"/>
      <c r="C216" s="247"/>
      <c r="D216" s="239" t="s">
        <v>161</v>
      </c>
      <c r="E216" s="248" t="s">
        <v>1</v>
      </c>
      <c r="F216" s="249" t="s">
        <v>272</v>
      </c>
      <c r="G216" s="247"/>
      <c r="H216" s="248" t="s">
        <v>1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161</v>
      </c>
      <c r="AU216" s="255" t="s">
        <v>82</v>
      </c>
      <c r="AV216" s="13" t="s">
        <v>80</v>
      </c>
      <c r="AW216" s="13" t="s">
        <v>30</v>
      </c>
      <c r="AX216" s="13" t="s">
        <v>73</v>
      </c>
      <c r="AY216" s="255" t="s">
        <v>147</v>
      </c>
    </row>
    <row r="217" s="14" customFormat="1">
      <c r="A217" s="14"/>
      <c r="B217" s="256"/>
      <c r="C217" s="257"/>
      <c r="D217" s="239" t="s">
        <v>161</v>
      </c>
      <c r="E217" s="258" t="s">
        <v>1</v>
      </c>
      <c r="F217" s="259" t="s">
        <v>946</v>
      </c>
      <c r="G217" s="257"/>
      <c r="H217" s="260">
        <v>150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161</v>
      </c>
      <c r="AU217" s="266" t="s">
        <v>82</v>
      </c>
      <c r="AV217" s="14" t="s">
        <v>82</v>
      </c>
      <c r="AW217" s="14" t="s">
        <v>30</v>
      </c>
      <c r="AX217" s="14" t="s">
        <v>73</v>
      </c>
      <c r="AY217" s="266" t="s">
        <v>147</v>
      </c>
    </row>
    <row r="218" s="15" customFormat="1">
      <c r="A218" s="15"/>
      <c r="B218" s="267"/>
      <c r="C218" s="268"/>
      <c r="D218" s="239" t="s">
        <v>161</v>
      </c>
      <c r="E218" s="269" t="s">
        <v>1</v>
      </c>
      <c r="F218" s="270" t="s">
        <v>164</v>
      </c>
      <c r="G218" s="268"/>
      <c r="H218" s="271">
        <v>150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161</v>
      </c>
      <c r="AU218" s="277" t="s">
        <v>82</v>
      </c>
      <c r="AV218" s="15" t="s">
        <v>155</v>
      </c>
      <c r="AW218" s="15" t="s">
        <v>30</v>
      </c>
      <c r="AX218" s="15" t="s">
        <v>80</v>
      </c>
      <c r="AY218" s="277" t="s">
        <v>147</v>
      </c>
    </row>
    <row r="219" s="2" customFormat="1" ht="24.15" customHeight="1">
      <c r="A219" s="38"/>
      <c r="B219" s="39"/>
      <c r="C219" s="226" t="s">
        <v>274</v>
      </c>
      <c r="D219" s="226" t="s">
        <v>150</v>
      </c>
      <c r="E219" s="227" t="s">
        <v>275</v>
      </c>
      <c r="F219" s="228" t="s">
        <v>276</v>
      </c>
      <c r="G219" s="229" t="s">
        <v>181</v>
      </c>
      <c r="H219" s="230">
        <v>60</v>
      </c>
      <c r="I219" s="231"/>
      <c r="J219" s="232">
        <f>ROUND(I219*H219,2)</f>
        <v>0</v>
      </c>
      <c r="K219" s="228" t="s">
        <v>154</v>
      </c>
      <c r="L219" s="44"/>
      <c r="M219" s="233" t="s">
        <v>1</v>
      </c>
      <c r="N219" s="234" t="s">
        <v>38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155</v>
      </c>
      <c r="AT219" s="237" t="s">
        <v>150</v>
      </c>
      <c r="AU219" s="237" t="s">
        <v>82</v>
      </c>
      <c r="AY219" s="17" t="s">
        <v>147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80</v>
      </c>
      <c r="BK219" s="238">
        <f>ROUND(I219*H219,2)</f>
        <v>0</v>
      </c>
      <c r="BL219" s="17" t="s">
        <v>155</v>
      </c>
      <c r="BM219" s="237" t="s">
        <v>947</v>
      </c>
    </row>
    <row r="220" s="2" customFormat="1">
      <c r="A220" s="38"/>
      <c r="B220" s="39"/>
      <c r="C220" s="40"/>
      <c r="D220" s="239" t="s">
        <v>157</v>
      </c>
      <c r="E220" s="40"/>
      <c r="F220" s="240" t="s">
        <v>278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157</v>
      </c>
      <c r="AU220" s="17" t="s">
        <v>82</v>
      </c>
    </row>
    <row r="221" s="2" customFormat="1">
      <c r="A221" s="38"/>
      <c r="B221" s="39"/>
      <c r="C221" s="40"/>
      <c r="D221" s="244" t="s">
        <v>159</v>
      </c>
      <c r="E221" s="40"/>
      <c r="F221" s="245" t="s">
        <v>279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82</v>
      </c>
    </row>
    <row r="222" s="13" customFormat="1">
      <c r="A222" s="13"/>
      <c r="B222" s="246"/>
      <c r="C222" s="247"/>
      <c r="D222" s="239" t="s">
        <v>161</v>
      </c>
      <c r="E222" s="248" t="s">
        <v>1</v>
      </c>
      <c r="F222" s="249" t="s">
        <v>280</v>
      </c>
      <c r="G222" s="247"/>
      <c r="H222" s="248" t="s">
        <v>1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161</v>
      </c>
      <c r="AU222" s="255" t="s">
        <v>82</v>
      </c>
      <c r="AV222" s="13" t="s">
        <v>80</v>
      </c>
      <c r="AW222" s="13" t="s">
        <v>30</v>
      </c>
      <c r="AX222" s="13" t="s">
        <v>73</v>
      </c>
      <c r="AY222" s="255" t="s">
        <v>147</v>
      </c>
    </row>
    <row r="223" s="14" customFormat="1">
      <c r="A223" s="14"/>
      <c r="B223" s="256"/>
      <c r="C223" s="257"/>
      <c r="D223" s="239" t="s">
        <v>161</v>
      </c>
      <c r="E223" s="258" t="s">
        <v>1</v>
      </c>
      <c r="F223" s="259" t="s">
        <v>948</v>
      </c>
      <c r="G223" s="257"/>
      <c r="H223" s="260">
        <v>60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161</v>
      </c>
      <c r="AU223" s="266" t="s">
        <v>82</v>
      </c>
      <c r="AV223" s="14" t="s">
        <v>82</v>
      </c>
      <c r="AW223" s="14" t="s">
        <v>30</v>
      </c>
      <c r="AX223" s="14" t="s">
        <v>73</v>
      </c>
      <c r="AY223" s="266" t="s">
        <v>147</v>
      </c>
    </row>
    <row r="224" s="15" customFormat="1">
      <c r="A224" s="15"/>
      <c r="B224" s="267"/>
      <c r="C224" s="268"/>
      <c r="D224" s="239" t="s">
        <v>161</v>
      </c>
      <c r="E224" s="269" t="s">
        <v>1</v>
      </c>
      <c r="F224" s="270" t="s">
        <v>164</v>
      </c>
      <c r="G224" s="268"/>
      <c r="H224" s="271">
        <v>60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7" t="s">
        <v>161</v>
      </c>
      <c r="AU224" s="277" t="s">
        <v>82</v>
      </c>
      <c r="AV224" s="15" t="s">
        <v>155</v>
      </c>
      <c r="AW224" s="15" t="s">
        <v>30</v>
      </c>
      <c r="AX224" s="15" t="s">
        <v>80</v>
      </c>
      <c r="AY224" s="277" t="s">
        <v>147</v>
      </c>
    </row>
    <row r="225" s="2" customFormat="1" ht="33" customHeight="1">
      <c r="A225" s="38"/>
      <c r="B225" s="39"/>
      <c r="C225" s="226" t="s">
        <v>282</v>
      </c>
      <c r="D225" s="226" t="s">
        <v>150</v>
      </c>
      <c r="E225" s="227" t="s">
        <v>291</v>
      </c>
      <c r="F225" s="228" t="s">
        <v>292</v>
      </c>
      <c r="G225" s="229" t="s">
        <v>153</v>
      </c>
      <c r="H225" s="230">
        <v>0.432</v>
      </c>
      <c r="I225" s="231"/>
      <c r="J225" s="232">
        <f>ROUND(I225*H225,2)</f>
        <v>0</v>
      </c>
      <c r="K225" s="228" t="s">
        <v>154</v>
      </c>
      <c r="L225" s="44"/>
      <c r="M225" s="233" t="s">
        <v>1</v>
      </c>
      <c r="N225" s="234" t="s">
        <v>38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1.671</v>
      </c>
      <c r="T225" s="236">
        <f>S225*H225</f>
        <v>0.72187199999999996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155</v>
      </c>
      <c r="AT225" s="237" t="s">
        <v>150</v>
      </c>
      <c r="AU225" s="237" t="s">
        <v>82</v>
      </c>
      <c r="AY225" s="17" t="s">
        <v>147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80</v>
      </c>
      <c r="BK225" s="238">
        <f>ROUND(I225*H225,2)</f>
        <v>0</v>
      </c>
      <c r="BL225" s="17" t="s">
        <v>155</v>
      </c>
      <c r="BM225" s="237" t="s">
        <v>949</v>
      </c>
    </row>
    <row r="226" s="2" customFormat="1">
      <c r="A226" s="38"/>
      <c r="B226" s="39"/>
      <c r="C226" s="40"/>
      <c r="D226" s="239" t="s">
        <v>157</v>
      </c>
      <c r="E226" s="40"/>
      <c r="F226" s="240" t="s">
        <v>294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157</v>
      </c>
      <c r="AU226" s="17" t="s">
        <v>82</v>
      </c>
    </row>
    <row r="227" s="2" customFormat="1">
      <c r="A227" s="38"/>
      <c r="B227" s="39"/>
      <c r="C227" s="40"/>
      <c r="D227" s="244" t="s">
        <v>159</v>
      </c>
      <c r="E227" s="40"/>
      <c r="F227" s="245" t="s">
        <v>295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82</v>
      </c>
    </row>
    <row r="228" s="13" customFormat="1">
      <c r="A228" s="13"/>
      <c r="B228" s="246"/>
      <c r="C228" s="247"/>
      <c r="D228" s="239" t="s">
        <v>161</v>
      </c>
      <c r="E228" s="248" t="s">
        <v>1</v>
      </c>
      <c r="F228" s="249" t="s">
        <v>296</v>
      </c>
      <c r="G228" s="247"/>
      <c r="H228" s="248" t="s">
        <v>1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161</v>
      </c>
      <c r="AU228" s="255" t="s">
        <v>82</v>
      </c>
      <c r="AV228" s="13" t="s">
        <v>80</v>
      </c>
      <c r="AW228" s="13" t="s">
        <v>30</v>
      </c>
      <c r="AX228" s="13" t="s">
        <v>73</v>
      </c>
      <c r="AY228" s="255" t="s">
        <v>147</v>
      </c>
    </row>
    <row r="229" s="14" customFormat="1">
      <c r="A229" s="14"/>
      <c r="B229" s="256"/>
      <c r="C229" s="257"/>
      <c r="D229" s="239" t="s">
        <v>161</v>
      </c>
      <c r="E229" s="258" t="s">
        <v>1</v>
      </c>
      <c r="F229" s="259" t="s">
        <v>916</v>
      </c>
      <c r="G229" s="257"/>
      <c r="H229" s="260">
        <v>0.432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161</v>
      </c>
      <c r="AU229" s="266" t="s">
        <v>82</v>
      </c>
      <c r="AV229" s="14" t="s">
        <v>82</v>
      </c>
      <c r="AW229" s="14" t="s">
        <v>30</v>
      </c>
      <c r="AX229" s="14" t="s">
        <v>73</v>
      </c>
      <c r="AY229" s="266" t="s">
        <v>147</v>
      </c>
    </row>
    <row r="230" s="15" customFormat="1">
      <c r="A230" s="15"/>
      <c r="B230" s="267"/>
      <c r="C230" s="268"/>
      <c r="D230" s="239" t="s">
        <v>161</v>
      </c>
      <c r="E230" s="269" t="s">
        <v>1</v>
      </c>
      <c r="F230" s="270" t="s">
        <v>164</v>
      </c>
      <c r="G230" s="268"/>
      <c r="H230" s="271">
        <v>0.432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161</v>
      </c>
      <c r="AU230" s="277" t="s">
        <v>82</v>
      </c>
      <c r="AV230" s="15" t="s">
        <v>155</v>
      </c>
      <c r="AW230" s="15" t="s">
        <v>30</v>
      </c>
      <c r="AX230" s="15" t="s">
        <v>80</v>
      </c>
      <c r="AY230" s="277" t="s">
        <v>147</v>
      </c>
    </row>
    <row r="231" s="2" customFormat="1" ht="24.15" customHeight="1">
      <c r="A231" s="38"/>
      <c r="B231" s="39"/>
      <c r="C231" s="226" t="s">
        <v>290</v>
      </c>
      <c r="D231" s="226" t="s">
        <v>150</v>
      </c>
      <c r="E231" s="227" t="s">
        <v>298</v>
      </c>
      <c r="F231" s="228" t="s">
        <v>299</v>
      </c>
      <c r="G231" s="229" t="s">
        <v>181</v>
      </c>
      <c r="H231" s="230">
        <v>0.80000000000000004</v>
      </c>
      <c r="I231" s="231"/>
      <c r="J231" s="232">
        <f>ROUND(I231*H231,2)</f>
        <v>0</v>
      </c>
      <c r="K231" s="228" t="s">
        <v>154</v>
      </c>
      <c r="L231" s="44"/>
      <c r="M231" s="233" t="s">
        <v>1</v>
      </c>
      <c r="N231" s="234" t="s">
        <v>38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0.041000000000000002</v>
      </c>
      <c r="T231" s="236">
        <f>S231*H231</f>
        <v>0.032800000000000003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155</v>
      </c>
      <c r="AT231" s="237" t="s">
        <v>150</v>
      </c>
      <c r="AU231" s="237" t="s">
        <v>82</v>
      </c>
      <c r="AY231" s="17" t="s">
        <v>147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80</v>
      </c>
      <c r="BK231" s="238">
        <f>ROUND(I231*H231,2)</f>
        <v>0</v>
      </c>
      <c r="BL231" s="17" t="s">
        <v>155</v>
      </c>
      <c r="BM231" s="237" t="s">
        <v>950</v>
      </c>
    </row>
    <row r="232" s="2" customFormat="1">
      <c r="A232" s="38"/>
      <c r="B232" s="39"/>
      <c r="C232" s="40"/>
      <c r="D232" s="239" t="s">
        <v>157</v>
      </c>
      <c r="E232" s="40"/>
      <c r="F232" s="240" t="s">
        <v>301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157</v>
      </c>
      <c r="AU232" s="17" t="s">
        <v>82</v>
      </c>
    </row>
    <row r="233" s="2" customFormat="1">
      <c r="A233" s="38"/>
      <c r="B233" s="39"/>
      <c r="C233" s="40"/>
      <c r="D233" s="244" t="s">
        <v>159</v>
      </c>
      <c r="E233" s="40"/>
      <c r="F233" s="245" t="s">
        <v>302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159</v>
      </c>
      <c r="AU233" s="17" t="s">
        <v>82</v>
      </c>
    </row>
    <row r="234" s="13" customFormat="1">
      <c r="A234" s="13"/>
      <c r="B234" s="246"/>
      <c r="C234" s="247"/>
      <c r="D234" s="239" t="s">
        <v>161</v>
      </c>
      <c r="E234" s="248" t="s">
        <v>1</v>
      </c>
      <c r="F234" s="249" t="s">
        <v>951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161</v>
      </c>
      <c r="AU234" s="255" t="s">
        <v>82</v>
      </c>
      <c r="AV234" s="13" t="s">
        <v>80</v>
      </c>
      <c r="AW234" s="13" t="s">
        <v>30</v>
      </c>
      <c r="AX234" s="13" t="s">
        <v>73</v>
      </c>
      <c r="AY234" s="255" t="s">
        <v>147</v>
      </c>
    </row>
    <row r="235" s="14" customFormat="1">
      <c r="A235" s="14"/>
      <c r="B235" s="256"/>
      <c r="C235" s="257"/>
      <c r="D235" s="239" t="s">
        <v>161</v>
      </c>
      <c r="E235" s="258" t="s">
        <v>1</v>
      </c>
      <c r="F235" s="259" t="s">
        <v>952</v>
      </c>
      <c r="G235" s="257"/>
      <c r="H235" s="260">
        <v>0.80000000000000004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161</v>
      </c>
      <c r="AU235" s="266" t="s">
        <v>82</v>
      </c>
      <c r="AV235" s="14" t="s">
        <v>82</v>
      </c>
      <c r="AW235" s="14" t="s">
        <v>30</v>
      </c>
      <c r="AX235" s="14" t="s">
        <v>73</v>
      </c>
      <c r="AY235" s="266" t="s">
        <v>147</v>
      </c>
    </row>
    <row r="236" s="15" customFormat="1">
      <c r="A236" s="15"/>
      <c r="B236" s="267"/>
      <c r="C236" s="268"/>
      <c r="D236" s="239" t="s">
        <v>161</v>
      </c>
      <c r="E236" s="269" t="s">
        <v>1</v>
      </c>
      <c r="F236" s="270" t="s">
        <v>164</v>
      </c>
      <c r="G236" s="268"/>
      <c r="H236" s="271">
        <v>0.80000000000000004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161</v>
      </c>
      <c r="AU236" s="277" t="s">
        <v>82</v>
      </c>
      <c r="AV236" s="15" t="s">
        <v>155</v>
      </c>
      <c r="AW236" s="15" t="s">
        <v>30</v>
      </c>
      <c r="AX236" s="15" t="s">
        <v>80</v>
      </c>
      <c r="AY236" s="277" t="s">
        <v>147</v>
      </c>
    </row>
    <row r="237" s="2" customFormat="1" ht="37.8" customHeight="1">
      <c r="A237" s="38"/>
      <c r="B237" s="39"/>
      <c r="C237" s="226" t="s">
        <v>297</v>
      </c>
      <c r="D237" s="226" t="s">
        <v>150</v>
      </c>
      <c r="E237" s="227" t="s">
        <v>306</v>
      </c>
      <c r="F237" s="228" t="s">
        <v>307</v>
      </c>
      <c r="G237" s="229" t="s">
        <v>181</v>
      </c>
      <c r="H237" s="230">
        <v>4.7999999999999998</v>
      </c>
      <c r="I237" s="231"/>
      <c r="J237" s="232">
        <f>ROUND(I237*H237,2)</f>
        <v>0</v>
      </c>
      <c r="K237" s="228" t="s">
        <v>154</v>
      </c>
      <c r="L237" s="44"/>
      <c r="M237" s="233" t="s">
        <v>1</v>
      </c>
      <c r="N237" s="234" t="s">
        <v>38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0.045999999999999999</v>
      </c>
      <c r="T237" s="236">
        <f>S237*H237</f>
        <v>0.2208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155</v>
      </c>
      <c r="AT237" s="237" t="s">
        <v>150</v>
      </c>
      <c r="AU237" s="237" t="s">
        <v>82</v>
      </c>
      <c r="AY237" s="17" t="s">
        <v>147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80</v>
      </c>
      <c r="BK237" s="238">
        <f>ROUND(I237*H237,2)</f>
        <v>0</v>
      </c>
      <c r="BL237" s="17" t="s">
        <v>155</v>
      </c>
      <c r="BM237" s="237" t="s">
        <v>953</v>
      </c>
    </row>
    <row r="238" s="2" customFormat="1">
      <c r="A238" s="38"/>
      <c r="B238" s="39"/>
      <c r="C238" s="40"/>
      <c r="D238" s="239" t="s">
        <v>157</v>
      </c>
      <c r="E238" s="40"/>
      <c r="F238" s="240" t="s">
        <v>309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157</v>
      </c>
      <c r="AU238" s="17" t="s">
        <v>82</v>
      </c>
    </row>
    <row r="239" s="2" customFormat="1">
      <c r="A239" s="38"/>
      <c r="B239" s="39"/>
      <c r="C239" s="40"/>
      <c r="D239" s="244" t="s">
        <v>159</v>
      </c>
      <c r="E239" s="40"/>
      <c r="F239" s="245" t="s">
        <v>310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82</v>
      </c>
    </row>
    <row r="240" s="13" customFormat="1">
      <c r="A240" s="13"/>
      <c r="B240" s="246"/>
      <c r="C240" s="247"/>
      <c r="D240" s="239" t="s">
        <v>161</v>
      </c>
      <c r="E240" s="248" t="s">
        <v>1</v>
      </c>
      <c r="F240" s="249" t="s">
        <v>193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161</v>
      </c>
      <c r="AU240" s="255" t="s">
        <v>82</v>
      </c>
      <c r="AV240" s="13" t="s">
        <v>80</v>
      </c>
      <c r="AW240" s="13" t="s">
        <v>30</v>
      </c>
      <c r="AX240" s="13" t="s">
        <v>73</v>
      </c>
      <c r="AY240" s="255" t="s">
        <v>147</v>
      </c>
    </row>
    <row r="241" s="14" customFormat="1">
      <c r="A241" s="14"/>
      <c r="B241" s="256"/>
      <c r="C241" s="257"/>
      <c r="D241" s="239" t="s">
        <v>161</v>
      </c>
      <c r="E241" s="258" t="s">
        <v>1</v>
      </c>
      <c r="F241" s="259" t="s">
        <v>954</v>
      </c>
      <c r="G241" s="257"/>
      <c r="H241" s="260">
        <v>4.7999999999999998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161</v>
      </c>
      <c r="AU241" s="266" t="s">
        <v>82</v>
      </c>
      <c r="AV241" s="14" t="s">
        <v>82</v>
      </c>
      <c r="AW241" s="14" t="s">
        <v>30</v>
      </c>
      <c r="AX241" s="14" t="s">
        <v>73</v>
      </c>
      <c r="AY241" s="266" t="s">
        <v>147</v>
      </c>
    </row>
    <row r="242" s="15" customFormat="1">
      <c r="A242" s="15"/>
      <c r="B242" s="267"/>
      <c r="C242" s="268"/>
      <c r="D242" s="239" t="s">
        <v>161</v>
      </c>
      <c r="E242" s="269" t="s">
        <v>1</v>
      </c>
      <c r="F242" s="270" t="s">
        <v>164</v>
      </c>
      <c r="G242" s="268"/>
      <c r="H242" s="271">
        <v>4.7999999999999998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7" t="s">
        <v>161</v>
      </c>
      <c r="AU242" s="277" t="s">
        <v>82</v>
      </c>
      <c r="AV242" s="15" t="s">
        <v>155</v>
      </c>
      <c r="AW242" s="15" t="s">
        <v>30</v>
      </c>
      <c r="AX242" s="15" t="s">
        <v>80</v>
      </c>
      <c r="AY242" s="277" t="s">
        <v>147</v>
      </c>
    </row>
    <row r="243" s="2" customFormat="1" ht="37.8" customHeight="1">
      <c r="A243" s="38"/>
      <c r="B243" s="39"/>
      <c r="C243" s="226" t="s">
        <v>305</v>
      </c>
      <c r="D243" s="226" t="s">
        <v>150</v>
      </c>
      <c r="E243" s="227" t="s">
        <v>311</v>
      </c>
      <c r="F243" s="228" t="s">
        <v>312</v>
      </c>
      <c r="G243" s="229" t="s">
        <v>181</v>
      </c>
      <c r="H243" s="230">
        <v>64.799999999999997</v>
      </c>
      <c r="I243" s="231"/>
      <c r="J243" s="232">
        <f>ROUND(I243*H243,2)</f>
        <v>0</v>
      </c>
      <c r="K243" s="228" t="s">
        <v>154</v>
      </c>
      <c r="L243" s="44"/>
      <c r="M243" s="233" t="s">
        <v>1</v>
      </c>
      <c r="N243" s="234" t="s">
        <v>38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0.071999999999999995</v>
      </c>
      <c r="T243" s="236">
        <f>S243*H243</f>
        <v>4.6655999999999995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155</v>
      </c>
      <c r="AT243" s="237" t="s">
        <v>150</v>
      </c>
      <c r="AU243" s="237" t="s">
        <v>82</v>
      </c>
      <c r="AY243" s="17" t="s">
        <v>147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80</v>
      </c>
      <c r="BK243" s="238">
        <f>ROUND(I243*H243,2)</f>
        <v>0</v>
      </c>
      <c r="BL243" s="17" t="s">
        <v>155</v>
      </c>
      <c r="BM243" s="237" t="s">
        <v>955</v>
      </c>
    </row>
    <row r="244" s="2" customFormat="1">
      <c r="A244" s="38"/>
      <c r="B244" s="39"/>
      <c r="C244" s="40"/>
      <c r="D244" s="239" t="s">
        <v>157</v>
      </c>
      <c r="E244" s="40"/>
      <c r="F244" s="240" t="s">
        <v>314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157</v>
      </c>
      <c r="AU244" s="17" t="s">
        <v>82</v>
      </c>
    </row>
    <row r="245" s="2" customFormat="1">
      <c r="A245" s="38"/>
      <c r="B245" s="39"/>
      <c r="C245" s="40"/>
      <c r="D245" s="244" t="s">
        <v>159</v>
      </c>
      <c r="E245" s="40"/>
      <c r="F245" s="245" t="s">
        <v>315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82</v>
      </c>
    </row>
    <row r="246" s="13" customFormat="1">
      <c r="A246" s="13"/>
      <c r="B246" s="246"/>
      <c r="C246" s="247"/>
      <c r="D246" s="239" t="s">
        <v>161</v>
      </c>
      <c r="E246" s="248" t="s">
        <v>1</v>
      </c>
      <c r="F246" s="249" t="s">
        <v>316</v>
      </c>
      <c r="G246" s="247"/>
      <c r="H246" s="248" t="s">
        <v>1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161</v>
      </c>
      <c r="AU246" s="255" t="s">
        <v>82</v>
      </c>
      <c r="AV246" s="13" t="s">
        <v>80</v>
      </c>
      <c r="AW246" s="13" t="s">
        <v>30</v>
      </c>
      <c r="AX246" s="13" t="s">
        <v>73</v>
      </c>
      <c r="AY246" s="255" t="s">
        <v>147</v>
      </c>
    </row>
    <row r="247" s="14" customFormat="1">
      <c r="A247" s="14"/>
      <c r="B247" s="256"/>
      <c r="C247" s="257"/>
      <c r="D247" s="239" t="s">
        <v>161</v>
      </c>
      <c r="E247" s="258" t="s">
        <v>1</v>
      </c>
      <c r="F247" s="259" t="s">
        <v>956</v>
      </c>
      <c r="G247" s="257"/>
      <c r="H247" s="260">
        <v>64.799999999999997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161</v>
      </c>
      <c r="AU247" s="266" t="s">
        <v>82</v>
      </c>
      <c r="AV247" s="14" t="s">
        <v>82</v>
      </c>
      <c r="AW247" s="14" t="s">
        <v>30</v>
      </c>
      <c r="AX247" s="14" t="s">
        <v>73</v>
      </c>
      <c r="AY247" s="266" t="s">
        <v>147</v>
      </c>
    </row>
    <row r="248" s="15" customFormat="1">
      <c r="A248" s="15"/>
      <c r="B248" s="267"/>
      <c r="C248" s="268"/>
      <c r="D248" s="239" t="s">
        <v>161</v>
      </c>
      <c r="E248" s="269" t="s">
        <v>1</v>
      </c>
      <c r="F248" s="270" t="s">
        <v>164</v>
      </c>
      <c r="G248" s="268"/>
      <c r="H248" s="271">
        <v>64.799999999999997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161</v>
      </c>
      <c r="AU248" s="277" t="s">
        <v>82</v>
      </c>
      <c r="AV248" s="15" t="s">
        <v>155</v>
      </c>
      <c r="AW248" s="15" t="s">
        <v>30</v>
      </c>
      <c r="AX248" s="15" t="s">
        <v>80</v>
      </c>
      <c r="AY248" s="277" t="s">
        <v>147</v>
      </c>
    </row>
    <row r="249" s="2" customFormat="1" ht="24.15" customHeight="1">
      <c r="A249" s="38"/>
      <c r="B249" s="39"/>
      <c r="C249" s="226" t="s">
        <v>7</v>
      </c>
      <c r="D249" s="226" t="s">
        <v>150</v>
      </c>
      <c r="E249" s="227" t="s">
        <v>319</v>
      </c>
      <c r="F249" s="228" t="s">
        <v>320</v>
      </c>
      <c r="G249" s="229" t="s">
        <v>153</v>
      </c>
      <c r="H249" s="230">
        <v>4.569</v>
      </c>
      <c r="I249" s="231"/>
      <c r="J249" s="232">
        <f>ROUND(I249*H249,2)</f>
        <v>0</v>
      </c>
      <c r="K249" s="228" t="s">
        <v>154</v>
      </c>
      <c r="L249" s="44"/>
      <c r="M249" s="233" t="s">
        <v>1</v>
      </c>
      <c r="N249" s="234" t="s">
        <v>38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1.95</v>
      </c>
      <c r="T249" s="236">
        <f>S249*H249</f>
        <v>8.9095499999999994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155</v>
      </c>
      <c r="AT249" s="237" t="s">
        <v>150</v>
      </c>
      <c r="AU249" s="237" t="s">
        <v>82</v>
      </c>
      <c r="AY249" s="17" t="s">
        <v>147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80</v>
      </c>
      <c r="BK249" s="238">
        <f>ROUND(I249*H249,2)</f>
        <v>0</v>
      </c>
      <c r="BL249" s="17" t="s">
        <v>155</v>
      </c>
      <c r="BM249" s="237" t="s">
        <v>957</v>
      </c>
    </row>
    <row r="250" s="2" customFormat="1">
      <c r="A250" s="38"/>
      <c r="B250" s="39"/>
      <c r="C250" s="40"/>
      <c r="D250" s="239" t="s">
        <v>157</v>
      </c>
      <c r="E250" s="40"/>
      <c r="F250" s="240" t="s">
        <v>322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157</v>
      </c>
      <c r="AU250" s="17" t="s">
        <v>82</v>
      </c>
    </row>
    <row r="251" s="2" customFormat="1">
      <c r="A251" s="38"/>
      <c r="B251" s="39"/>
      <c r="C251" s="40"/>
      <c r="D251" s="244" t="s">
        <v>159</v>
      </c>
      <c r="E251" s="40"/>
      <c r="F251" s="245" t="s">
        <v>323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159</v>
      </c>
      <c r="AU251" s="17" t="s">
        <v>82</v>
      </c>
    </row>
    <row r="252" s="13" customFormat="1">
      <c r="A252" s="13"/>
      <c r="B252" s="246"/>
      <c r="C252" s="247"/>
      <c r="D252" s="239" t="s">
        <v>161</v>
      </c>
      <c r="E252" s="248" t="s">
        <v>1</v>
      </c>
      <c r="F252" s="249" t="s">
        <v>175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161</v>
      </c>
      <c r="AU252" s="255" t="s">
        <v>82</v>
      </c>
      <c r="AV252" s="13" t="s">
        <v>80</v>
      </c>
      <c r="AW252" s="13" t="s">
        <v>30</v>
      </c>
      <c r="AX252" s="13" t="s">
        <v>73</v>
      </c>
      <c r="AY252" s="255" t="s">
        <v>147</v>
      </c>
    </row>
    <row r="253" s="14" customFormat="1">
      <c r="A253" s="14"/>
      <c r="B253" s="256"/>
      <c r="C253" s="257"/>
      <c r="D253" s="239" t="s">
        <v>161</v>
      </c>
      <c r="E253" s="258" t="s">
        <v>1</v>
      </c>
      <c r="F253" s="259" t="s">
        <v>958</v>
      </c>
      <c r="G253" s="257"/>
      <c r="H253" s="260">
        <v>4.569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161</v>
      </c>
      <c r="AU253" s="266" t="s">
        <v>82</v>
      </c>
      <c r="AV253" s="14" t="s">
        <v>82</v>
      </c>
      <c r="AW253" s="14" t="s">
        <v>30</v>
      </c>
      <c r="AX253" s="14" t="s">
        <v>73</v>
      </c>
      <c r="AY253" s="266" t="s">
        <v>147</v>
      </c>
    </row>
    <row r="254" s="15" customFormat="1">
      <c r="A254" s="15"/>
      <c r="B254" s="267"/>
      <c r="C254" s="268"/>
      <c r="D254" s="239" t="s">
        <v>161</v>
      </c>
      <c r="E254" s="269" t="s">
        <v>1</v>
      </c>
      <c r="F254" s="270" t="s">
        <v>164</v>
      </c>
      <c r="G254" s="268"/>
      <c r="H254" s="271">
        <v>4.569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7" t="s">
        <v>161</v>
      </c>
      <c r="AU254" s="277" t="s">
        <v>82</v>
      </c>
      <c r="AV254" s="15" t="s">
        <v>155</v>
      </c>
      <c r="AW254" s="15" t="s">
        <v>30</v>
      </c>
      <c r="AX254" s="15" t="s">
        <v>80</v>
      </c>
      <c r="AY254" s="277" t="s">
        <v>147</v>
      </c>
    </row>
    <row r="255" s="2" customFormat="1" ht="24.15" customHeight="1">
      <c r="A255" s="38"/>
      <c r="B255" s="39"/>
      <c r="C255" s="226" t="s">
        <v>318</v>
      </c>
      <c r="D255" s="226" t="s">
        <v>150</v>
      </c>
      <c r="E255" s="227" t="s">
        <v>341</v>
      </c>
      <c r="F255" s="228" t="s">
        <v>342</v>
      </c>
      <c r="G255" s="229" t="s">
        <v>181</v>
      </c>
      <c r="H255" s="230">
        <v>708.24000000000001</v>
      </c>
      <c r="I255" s="231"/>
      <c r="J255" s="232">
        <f>ROUND(I255*H255,2)</f>
        <v>0</v>
      </c>
      <c r="K255" s="228" t="s">
        <v>154</v>
      </c>
      <c r="L255" s="44"/>
      <c r="M255" s="233" t="s">
        <v>1</v>
      </c>
      <c r="N255" s="234" t="s">
        <v>38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155</v>
      </c>
      <c r="AT255" s="237" t="s">
        <v>150</v>
      </c>
      <c r="AU255" s="237" t="s">
        <v>82</v>
      </c>
      <c r="AY255" s="17" t="s">
        <v>147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80</v>
      </c>
      <c r="BK255" s="238">
        <f>ROUND(I255*H255,2)</f>
        <v>0</v>
      </c>
      <c r="BL255" s="17" t="s">
        <v>155</v>
      </c>
      <c r="BM255" s="237" t="s">
        <v>959</v>
      </c>
    </row>
    <row r="256" s="2" customFormat="1">
      <c r="A256" s="38"/>
      <c r="B256" s="39"/>
      <c r="C256" s="40"/>
      <c r="D256" s="239" t="s">
        <v>157</v>
      </c>
      <c r="E256" s="40"/>
      <c r="F256" s="240" t="s">
        <v>344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157</v>
      </c>
      <c r="AU256" s="17" t="s">
        <v>82</v>
      </c>
    </row>
    <row r="257" s="2" customFormat="1">
      <c r="A257" s="38"/>
      <c r="B257" s="39"/>
      <c r="C257" s="40"/>
      <c r="D257" s="244" t="s">
        <v>159</v>
      </c>
      <c r="E257" s="40"/>
      <c r="F257" s="245" t="s">
        <v>345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82</v>
      </c>
    </row>
    <row r="258" s="2" customFormat="1" ht="24.15" customHeight="1">
      <c r="A258" s="38"/>
      <c r="B258" s="39"/>
      <c r="C258" s="226" t="s">
        <v>327</v>
      </c>
      <c r="D258" s="226" t="s">
        <v>150</v>
      </c>
      <c r="E258" s="227" t="s">
        <v>347</v>
      </c>
      <c r="F258" s="228" t="s">
        <v>348</v>
      </c>
      <c r="G258" s="229" t="s">
        <v>181</v>
      </c>
      <c r="H258" s="230">
        <v>708.24000000000001</v>
      </c>
      <c r="I258" s="231"/>
      <c r="J258" s="232">
        <f>ROUND(I258*H258,2)</f>
        <v>0</v>
      </c>
      <c r="K258" s="228" t="s">
        <v>154</v>
      </c>
      <c r="L258" s="44"/>
      <c r="M258" s="233" t="s">
        <v>1</v>
      </c>
      <c r="N258" s="234" t="s">
        <v>38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155</v>
      </c>
      <c r="AT258" s="237" t="s">
        <v>150</v>
      </c>
      <c r="AU258" s="237" t="s">
        <v>82</v>
      </c>
      <c r="AY258" s="17" t="s">
        <v>147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80</v>
      </c>
      <c r="BK258" s="238">
        <f>ROUND(I258*H258,2)</f>
        <v>0</v>
      </c>
      <c r="BL258" s="17" t="s">
        <v>155</v>
      </c>
      <c r="BM258" s="237" t="s">
        <v>960</v>
      </c>
    </row>
    <row r="259" s="2" customFormat="1">
      <c r="A259" s="38"/>
      <c r="B259" s="39"/>
      <c r="C259" s="40"/>
      <c r="D259" s="239" t="s">
        <v>157</v>
      </c>
      <c r="E259" s="40"/>
      <c r="F259" s="240" t="s">
        <v>350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157</v>
      </c>
      <c r="AU259" s="17" t="s">
        <v>82</v>
      </c>
    </row>
    <row r="260" s="2" customFormat="1">
      <c r="A260" s="38"/>
      <c r="B260" s="39"/>
      <c r="C260" s="40"/>
      <c r="D260" s="244" t="s">
        <v>159</v>
      </c>
      <c r="E260" s="40"/>
      <c r="F260" s="245" t="s">
        <v>351</v>
      </c>
      <c r="G260" s="40"/>
      <c r="H260" s="40"/>
      <c r="I260" s="241"/>
      <c r="J260" s="40"/>
      <c r="K260" s="40"/>
      <c r="L260" s="44"/>
      <c r="M260" s="242"/>
      <c r="N260" s="24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82</v>
      </c>
    </row>
    <row r="261" s="12" customFormat="1" ht="22.8" customHeight="1">
      <c r="A261" s="12"/>
      <c r="B261" s="210"/>
      <c r="C261" s="211"/>
      <c r="D261" s="212" t="s">
        <v>72</v>
      </c>
      <c r="E261" s="224" t="s">
        <v>352</v>
      </c>
      <c r="F261" s="224" t="s">
        <v>353</v>
      </c>
      <c r="G261" s="211"/>
      <c r="H261" s="211"/>
      <c r="I261" s="214"/>
      <c r="J261" s="225">
        <f>BK261</f>
        <v>0</v>
      </c>
      <c r="K261" s="211"/>
      <c r="L261" s="216"/>
      <c r="M261" s="217"/>
      <c r="N261" s="218"/>
      <c r="O261" s="218"/>
      <c r="P261" s="219">
        <f>SUM(P262:P304)</f>
        <v>0</v>
      </c>
      <c r="Q261" s="218"/>
      <c r="R261" s="219">
        <f>SUM(R262:R304)</f>
        <v>0</v>
      </c>
      <c r="S261" s="218"/>
      <c r="T261" s="220">
        <f>SUM(T262:T304)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1" t="s">
        <v>80</v>
      </c>
      <c r="AT261" s="222" t="s">
        <v>72</v>
      </c>
      <c r="AU261" s="222" t="s">
        <v>80</v>
      </c>
      <c r="AY261" s="221" t="s">
        <v>147</v>
      </c>
      <c r="BK261" s="223">
        <f>SUM(BK262:BK304)</f>
        <v>0</v>
      </c>
    </row>
    <row r="262" s="2" customFormat="1" ht="24.15" customHeight="1">
      <c r="A262" s="38"/>
      <c r="B262" s="39"/>
      <c r="C262" s="226" t="s">
        <v>334</v>
      </c>
      <c r="D262" s="226" t="s">
        <v>150</v>
      </c>
      <c r="E262" s="227" t="s">
        <v>355</v>
      </c>
      <c r="F262" s="228" t="s">
        <v>356</v>
      </c>
      <c r="G262" s="229" t="s">
        <v>357</v>
      </c>
      <c r="H262" s="230">
        <v>38.630000000000003</v>
      </c>
      <c r="I262" s="231"/>
      <c r="J262" s="232">
        <f>ROUND(I262*H262,2)</f>
        <v>0</v>
      </c>
      <c r="K262" s="228" t="s">
        <v>154</v>
      </c>
      <c r="L262" s="44"/>
      <c r="M262" s="233" t="s">
        <v>1</v>
      </c>
      <c r="N262" s="234" t="s">
        <v>38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155</v>
      </c>
      <c r="AT262" s="237" t="s">
        <v>150</v>
      </c>
      <c r="AU262" s="237" t="s">
        <v>82</v>
      </c>
      <c r="AY262" s="17" t="s">
        <v>147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80</v>
      </c>
      <c r="BK262" s="238">
        <f>ROUND(I262*H262,2)</f>
        <v>0</v>
      </c>
      <c r="BL262" s="17" t="s">
        <v>155</v>
      </c>
      <c r="BM262" s="237" t="s">
        <v>961</v>
      </c>
    </row>
    <row r="263" s="2" customFormat="1">
      <c r="A263" s="38"/>
      <c r="B263" s="39"/>
      <c r="C263" s="40"/>
      <c r="D263" s="239" t="s">
        <v>157</v>
      </c>
      <c r="E263" s="40"/>
      <c r="F263" s="240" t="s">
        <v>359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157</v>
      </c>
      <c r="AU263" s="17" t="s">
        <v>82</v>
      </c>
    </row>
    <row r="264" s="2" customFormat="1">
      <c r="A264" s="38"/>
      <c r="B264" s="39"/>
      <c r="C264" s="40"/>
      <c r="D264" s="244" t="s">
        <v>159</v>
      </c>
      <c r="E264" s="40"/>
      <c r="F264" s="245" t="s">
        <v>360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82</v>
      </c>
    </row>
    <row r="265" s="2" customFormat="1" ht="33" customHeight="1">
      <c r="A265" s="38"/>
      <c r="B265" s="39"/>
      <c r="C265" s="226" t="s">
        <v>340</v>
      </c>
      <c r="D265" s="226" t="s">
        <v>150</v>
      </c>
      <c r="E265" s="227" t="s">
        <v>362</v>
      </c>
      <c r="F265" s="228" t="s">
        <v>363</v>
      </c>
      <c r="G265" s="229" t="s">
        <v>357</v>
      </c>
      <c r="H265" s="230">
        <v>77.260000000000005</v>
      </c>
      <c r="I265" s="231"/>
      <c r="J265" s="232">
        <f>ROUND(I265*H265,2)</f>
        <v>0</v>
      </c>
      <c r="K265" s="228" t="s">
        <v>154</v>
      </c>
      <c r="L265" s="44"/>
      <c r="M265" s="233" t="s">
        <v>1</v>
      </c>
      <c r="N265" s="234" t="s">
        <v>38</v>
      </c>
      <c r="O265" s="91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155</v>
      </c>
      <c r="AT265" s="237" t="s">
        <v>150</v>
      </c>
      <c r="AU265" s="237" t="s">
        <v>82</v>
      </c>
      <c r="AY265" s="17" t="s">
        <v>147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80</v>
      </c>
      <c r="BK265" s="238">
        <f>ROUND(I265*H265,2)</f>
        <v>0</v>
      </c>
      <c r="BL265" s="17" t="s">
        <v>155</v>
      </c>
      <c r="BM265" s="237" t="s">
        <v>962</v>
      </c>
    </row>
    <row r="266" s="2" customFormat="1">
      <c r="A266" s="38"/>
      <c r="B266" s="39"/>
      <c r="C266" s="40"/>
      <c r="D266" s="239" t="s">
        <v>157</v>
      </c>
      <c r="E266" s="40"/>
      <c r="F266" s="240" t="s">
        <v>365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157</v>
      </c>
      <c r="AU266" s="17" t="s">
        <v>82</v>
      </c>
    </row>
    <row r="267" s="2" customFormat="1">
      <c r="A267" s="38"/>
      <c r="B267" s="39"/>
      <c r="C267" s="40"/>
      <c r="D267" s="244" t="s">
        <v>159</v>
      </c>
      <c r="E267" s="40"/>
      <c r="F267" s="245" t="s">
        <v>366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159</v>
      </c>
      <c r="AU267" s="17" t="s">
        <v>82</v>
      </c>
    </row>
    <row r="268" s="14" customFormat="1">
      <c r="A268" s="14"/>
      <c r="B268" s="256"/>
      <c r="C268" s="257"/>
      <c r="D268" s="239" t="s">
        <v>161</v>
      </c>
      <c r="E268" s="257"/>
      <c r="F268" s="259" t="s">
        <v>963</v>
      </c>
      <c r="G268" s="257"/>
      <c r="H268" s="260">
        <v>77.260000000000005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161</v>
      </c>
      <c r="AU268" s="266" t="s">
        <v>82</v>
      </c>
      <c r="AV268" s="14" t="s">
        <v>82</v>
      </c>
      <c r="AW268" s="14" t="s">
        <v>4</v>
      </c>
      <c r="AX268" s="14" t="s">
        <v>80</v>
      </c>
      <c r="AY268" s="266" t="s">
        <v>147</v>
      </c>
    </row>
    <row r="269" s="2" customFormat="1" ht="21.75" customHeight="1">
      <c r="A269" s="38"/>
      <c r="B269" s="39"/>
      <c r="C269" s="226" t="s">
        <v>346</v>
      </c>
      <c r="D269" s="226" t="s">
        <v>150</v>
      </c>
      <c r="E269" s="227" t="s">
        <v>369</v>
      </c>
      <c r="F269" s="228" t="s">
        <v>370</v>
      </c>
      <c r="G269" s="229" t="s">
        <v>167</v>
      </c>
      <c r="H269" s="230">
        <v>12</v>
      </c>
      <c r="I269" s="231"/>
      <c r="J269" s="232">
        <f>ROUND(I269*H269,2)</f>
        <v>0</v>
      </c>
      <c r="K269" s="228" t="s">
        <v>154</v>
      </c>
      <c r="L269" s="44"/>
      <c r="M269" s="233" t="s">
        <v>1</v>
      </c>
      <c r="N269" s="234" t="s">
        <v>38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155</v>
      </c>
      <c r="AT269" s="237" t="s">
        <v>150</v>
      </c>
      <c r="AU269" s="237" t="s">
        <v>82</v>
      </c>
      <c r="AY269" s="17" t="s">
        <v>147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80</v>
      </c>
      <c r="BK269" s="238">
        <f>ROUND(I269*H269,2)</f>
        <v>0</v>
      </c>
      <c r="BL269" s="17" t="s">
        <v>155</v>
      </c>
      <c r="BM269" s="237" t="s">
        <v>964</v>
      </c>
    </row>
    <row r="270" s="2" customFormat="1">
      <c r="A270" s="38"/>
      <c r="B270" s="39"/>
      <c r="C270" s="40"/>
      <c r="D270" s="239" t="s">
        <v>157</v>
      </c>
      <c r="E270" s="40"/>
      <c r="F270" s="240" t="s">
        <v>372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157</v>
      </c>
      <c r="AU270" s="17" t="s">
        <v>82</v>
      </c>
    </row>
    <row r="271" s="2" customFormat="1">
      <c r="A271" s="38"/>
      <c r="B271" s="39"/>
      <c r="C271" s="40"/>
      <c r="D271" s="244" t="s">
        <v>159</v>
      </c>
      <c r="E271" s="40"/>
      <c r="F271" s="245" t="s">
        <v>373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159</v>
      </c>
      <c r="AU271" s="17" t="s">
        <v>82</v>
      </c>
    </row>
    <row r="272" s="2" customFormat="1" ht="24.15" customHeight="1">
      <c r="A272" s="38"/>
      <c r="B272" s="39"/>
      <c r="C272" s="226" t="s">
        <v>354</v>
      </c>
      <c r="D272" s="226" t="s">
        <v>150</v>
      </c>
      <c r="E272" s="227" t="s">
        <v>375</v>
      </c>
      <c r="F272" s="228" t="s">
        <v>376</v>
      </c>
      <c r="G272" s="229" t="s">
        <v>167</v>
      </c>
      <c r="H272" s="230">
        <v>720</v>
      </c>
      <c r="I272" s="231"/>
      <c r="J272" s="232">
        <f>ROUND(I272*H272,2)</f>
        <v>0</v>
      </c>
      <c r="K272" s="228" t="s">
        <v>154</v>
      </c>
      <c r="L272" s="44"/>
      <c r="M272" s="233" t="s">
        <v>1</v>
      </c>
      <c r="N272" s="234" t="s">
        <v>38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155</v>
      </c>
      <c r="AT272" s="237" t="s">
        <v>150</v>
      </c>
      <c r="AU272" s="237" t="s">
        <v>82</v>
      </c>
      <c r="AY272" s="17" t="s">
        <v>147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80</v>
      </c>
      <c r="BK272" s="238">
        <f>ROUND(I272*H272,2)</f>
        <v>0</v>
      </c>
      <c r="BL272" s="17" t="s">
        <v>155</v>
      </c>
      <c r="BM272" s="237" t="s">
        <v>965</v>
      </c>
    </row>
    <row r="273" s="2" customFormat="1">
      <c r="A273" s="38"/>
      <c r="B273" s="39"/>
      <c r="C273" s="40"/>
      <c r="D273" s="239" t="s">
        <v>157</v>
      </c>
      <c r="E273" s="40"/>
      <c r="F273" s="240" t="s">
        <v>378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157</v>
      </c>
      <c r="AU273" s="17" t="s">
        <v>82</v>
      </c>
    </row>
    <row r="274" s="2" customFormat="1">
      <c r="A274" s="38"/>
      <c r="B274" s="39"/>
      <c r="C274" s="40"/>
      <c r="D274" s="244" t="s">
        <v>159</v>
      </c>
      <c r="E274" s="40"/>
      <c r="F274" s="245" t="s">
        <v>379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82</v>
      </c>
    </row>
    <row r="275" s="14" customFormat="1">
      <c r="A275" s="14"/>
      <c r="B275" s="256"/>
      <c r="C275" s="257"/>
      <c r="D275" s="239" t="s">
        <v>161</v>
      </c>
      <c r="E275" s="257"/>
      <c r="F275" s="259" t="s">
        <v>380</v>
      </c>
      <c r="G275" s="257"/>
      <c r="H275" s="260">
        <v>720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161</v>
      </c>
      <c r="AU275" s="266" t="s">
        <v>82</v>
      </c>
      <c r="AV275" s="14" t="s">
        <v>82</v>
      </c>
      <c r="AW275" s="14" t="s">
        <v>4</v>
      </c>
      <c r="AX275" s="14" t="s">
        <v>80</v>
      </c>
      <c r="AY275" s="266" t="s">
        <v>147</v>
      </c>
    </row>
    <row r="276" s="2" customFormat="1" ht="24.15" customHeight="1">
      <c r="A276" s="38"/>
      <c r="B276" s="39"/>
      <c r="C276" s="226" t="s">
        <v>361</v>
      </c>
      <c r="D276" s="226" t="s">
        <v>150</v>
      </c>
      <c r="E276" s="227" t="s">
        <v>382</v>
      </c>
      <c r="F276" s="228" t="s">
        <v>383</v>
      </c>
      <c r="G276" s="229" t="s">
        <v>357</v>
      </c>
      <c r="H276" s="230">
        <v>38.630000000000003</v>
      </c>
      <c r="I276" s="231"/>
      <c r="J276" s="232">
        <f>ROUND(I276*H276,2)</f>
        <v>0</v>
      </c>
      <c r="K276" s="228" t="s">
        <v>154</v>
      </c>
      <c r="L276" s="44"/>
      <c r="M276" s="233" t="s">
        <v>1</v>
      </c>
      <c r="N276" s="234" t="s">
        <v>38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155</v>
      </c>
      <c r="AT276" s="237" t="s">
        <v>150</v>
      </c>
      <c r="AU276" s="237" t="s">
        <v>82</v>
      </c>
      <c r="AY276" s="17" t="s">
        <v>147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80</v>
      </c>
      <c r="BK276" s="238">
        <f>ROUND(I276*H276,2)</f>
        <v>0</v>
      </c>
      <c r="BL276" s="17" t="s">
        <v>155</v>
      </c>
      <c r="BM276" s="237" t="s">
        <v>966</v>
      </c>
    </row>
    <row r="277" s="2" customFormat="1">
      <c r="A277" s="38"/>
      <c r="B277" s="39"/>
      <c r="C277" s="40"/>
      <c r="D277" s="239" t="s">
        <v>157</v>
      </c>
      <c r="E277" s="40"/>
      <c r="F277" s="240" t="s">
        <v>385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157</v>
      </c>
      <c r="AU277" s="17" t="s">
        <v>82</v>
      </c>
    </row>
    <row r="278" s="2" customFormat="1">
      <c r="A278" s="38"/>
      <c r="B278" s="39"/>
      <c r="C278" s="40"/>
      <c r="D278" s="244" t="s">
        <v>159</v>
      </c>
      <c r="E278" s="40"/>
      <c r="F278" s="245" t="s">
        <v>386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82</v>
      </c>
    </row>
    <row r="279" s="2" customFormat="1" ht="24.15" customHeight="1">
      <c r="A279" s="38"/>
      <c r="B279" s="39"/>
      <c r="C279" s="226" t="s">
        <v>368</v>
      </c>
      <c r="D279" s="226" t="s">
        <v>150</v>
      </c>
      <c r="E279" s="227" t="s">
        <v>388</v>
      </c>
      <c r="F279" s="228" t="s">
        <v>389</v>
      </c>
      <c r="G279" s="229" t="s">
        <v>357</v>
      </c>
      <c r="H279" s="230">
        <v>579.45000000000005</v>
      </c>
      <c r="I279" s="231"/>
      <c r="J279" s="232">
        <f>ROUND(I279*H279,2)</f>
        <v>0</v>
      </c>
      <c r="K279" s="228" t="s">
        <v>154</v>
      </c>
      <c r="L279" s="44"/>
      <c r="M279" s="233" t="s">
        <v>1</v>
      </c>
      <c r="N279" s="234" t="s">
        <v>38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155</v>
      </c>
      <c r="AT279" s="237" t="s">
        <v>150</v>
      </c>
      <c r="AU279" s="237" t="s">
        <v>82</v>
      </c>
      <c r="AY279" s="17" t="s">
        <v>147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80</v>
      </c>
      <c r="BK279" s="238">
        <f>ROUND(I279*H279,2)</f>
        <v>0</v>
      </c>
      <c r="BL279" s="17" t="s">
        <v>155</v>
      </c>
      <c r="BM279" s="237" t="s">
        <v>967</v>
      </c>
    </row>
    <row r="280" s="2" customFormat="1">
      <c r="A280" s="38"/>
      <c r="B280" s="39"/>
      <c r="C280" s="40"/>
      <c r="D280" s="239" t="s">
        <v>157</v>
      </c>
      <c r="E280" s="40"/>
      <c r="F280" s="240" t="s">
        <v>391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157</v>
      </c>
      <c r="AU280" s="17" t="s">
        <v>82</v>
      </c>
    </row>
    <row r="281" s="2" customFormat="1">
      <c r="A281" s="38"/>
      <c r="B281" s="39"/>
      <c r="C281" s="40"/>
      <c r="D281" s="244" t="s">
        <v>159</v>
      </c>
      <c r="E281" s="40"/>
      <c r="F281" s="245" t="s">
        <v>392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159</v>
      </c>
      <c r="AU281" s="17" t="s">
        <v>82</v>
      </c>
    </row>
    <row r="282" s="14" customFormat="1">
      <c r="A282" s="14"/>
      <c r="B282" s="256"/>
      <c r="C282" s="257"/>
      <c r="D282" s="239" t="s">
        <v>161</v>
      </c>
      <c r="E282" s="257"/>
      <c r="F282" s="259" t="s">
        <v>968</v>
      </c>
      <c r="G282" s="257"/>
      <c r="H282" s="260">
        <v>579.45000000000005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161</v>
      </c>
      <c r="AU282" s="266" t="s">
        <v>82</v>
      </c>
      <c r="AV282" s="14" t="s">
        <v>82</v>
      </c>
      <c r="AW282" s="14" t="s">
        <v>4</v>
      </c>
      <c r="AX282" s="14" t="s">
        <v>80</v>
      </c>
      <c r="AY282" s="266" t="s">
        <v>147</v>
      </c>
    </row>
    <row r="283" s="2" customFormat="1" ht="24.15" customHeight="1">
      <c r="A283" s="38"/>
      <c r="B283" s="39"/>
      <c r="C283" s="278" t="s">
        <v>374</v>
      </c>
      <c r="D283" s="278" t="s">
        <v>335</v>
      </c>
      <c r="E283" s="279" t="s">
        <v>395</v>
      </c>
      <c r="F283" s="280" t="s">
        <v>396</v>
      </c>
      <c r="G283" s="281" t="s">
        <v>357</v>
      </c>
      <c r="H283" s="282">
        <v>4.1050000000000004</v>
      </c>
      <c r="I283" s="283"/>
      <c r="J283" s="284">
        <f>ROUND(I283*H283,2)</f>
        <v>0</v>
      </c>
      <c r="K283" s="280" t="s">
        <v>154</v>
      </c>
      <c r="L283" s="285"/>
      <c r="M283" s="286" t="s">
        <v>1</v>
      </c>
      <c r="N283" s="287" t="s">
        <v>38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207</v>
      </c>
      <c r="AT283" s="237" t="s">
        <v>335</v>
      </c>
      <c r="AU283" s="237" t="s">
        <v>82</v>
      </c>
      <c r="AY283" s="17" t="s">
        <v>147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80</v>
      </c>
      <c r="BK283" s="238">
        <f>ROUND(I283*H283,2)</f>
        <v>0</v>
      </c>
      <c r="BL283" s="17" t="s">
        <v>155</v>
      </c>
      <c r="BM283" s="237" t="s">
        <v>969</v>
      </c>
    </row>
    <row r="284" s="2" customFormat="1">
      <c r="A284" s="38"/>
      <c r="B284" s="39"/>
      <c r="C284" s="40"/>
      <c r="D284" s="239" t="s">
        <v>157</v>
      </c>
      <c r="E284" s="40"/>
      <c r="F284" s="240" t="s">
        <v>396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157</v>
      </c>
      <c r="AU284" s="17" t="s">
        <v>82</v>
      </c>
    </row>
    <row r="285" s="14" customFormat="1">
      <c r="A285" s="14"/>
      <c r="B285" s="256"/>
      <c r="C285" s="257"/>
      <c r="D285" s="239" t="s">
        <v>161</v>
      </c>
      <c r="E285" s="258" t="s">
        <v>1</v>
      </c>
      <c r="F285" s="259" t="s">
        <v>970</v>
      </c>
      <c r="G285" s="257"/>
      <c r="H285" s="260">
        <v>4.1050000000000004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161</v>
      </c>
      <c r="AU285" s="266" t="s">
        <v>82</v>
      </c>
      <c r="AV285" s="14" t="s">
        <v>82</v>
      </c>
      <c r="AW285" s="14" t="s">
        <v>30</v>
      </c>
      <c r="AX285" s="14" t="s">
        <v>73</v>
      </c>
      <c r="AY285" s="266" t="s">
        <v>147</v>
      </c>
    </row>
    <row r="286" s="15" customFormat="1">
      <c r="A286" s="15"/>
      <c r="B286" s="267"/>
      <c r="C286" s="268"/>
      <c r="D286" s="239" t="s">
        <v>161</v>
      </c>
      <c r="E286" s="269" t="s">
        <v>1</v>
      </c>
      <c r="F286" s="270" t="s">
        <v>164</v>
      </c>
      <c r="G286" s="268"/>
      <c r="H286" s="271">
        <v>4.1050000000000004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7" t="s">
        <v>161</v>
      </c>
      <c r="AU286" s="277" t="s">
        <v>82</v>
      </c>
      <c r="AV286" s="15" t="s">
        <v>155</v>
      </c>
      <c r="AW286" s="15" t="s">
        <v>30</v>
      </c>
      <c r="AX286" s="15" t="s">
        <v>80</v>
      </c>
      <c r="AY286" s="277" t="s">
        <v>147</v>
      </c>
    </row>
    <row r="287" s="2" customFormat="1" ht="33" customHeight="1">
      <c r="A287" s="38"/>
      <c r="B287" s="39"/>
      <c r="C287" s="278" t="s">
        <v>381</v>
      </c>
      <c r="D287" s="278" t="s">
        <v>335</v>
      </c>
      <c r="E287" s="279" t="s">
        <v>400</v>
      </c>
      <c r="F287" s="280" t="s">
        <v>401</v>
      </c>
      <c r="G287" s="281" t="s">
        <v>357</v>
      </c>
      <c r="H287" s="282">
        <v>1.448</v>
      </c>
      <c r="I287" s="283"/>
      <c r="J287" s="284">
        <f>ROUND(I287*H287,2)</f>
        <v>0</v>
      </c>
      <c r="K287" s="280" t="s">
        <v>154</v>
      </c>
      <c r="L287" s="285"/>
      <c r="M287" s="286" t="s">
        <v>1</v>
      </c>
      <c r="N287" s="287" t="s">
        <v>38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207</v>
      </c>
      <c r="AT287" s="237" t="s">
        <v>335</v>
      </c>
      <c r="AU287" s="237" t="s">
        <v>82</v>
      </c>
      <c r="AY287" s="17" t="s">
        <v>147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80</v>
      </c>
      <c r="BK287" s="238">
        <f>ROUND(I287*H287,2)</f>
        <v>0</v>
      </c>
      <c r="BL287" s="17" t="s">
        <v>155</v>
      </c>
      <c r="BM287" s="237" t="s">
        <v>971</v>
      </c>
    </row>
    <row r="288" s="2" customFormat="1">
      <c r="A288" s="38"/>
      <c r="B288" s="39"/>
      <c r="C288" s="40"/>
      <c r="D288" s="239" t="s">
        <v>157</v>
      </c>
      <c r="E288" s="40"/>
      <c r="F288" s="240" t="s">
        <v>401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157</v>
      </c>
      <c r="AU288" s="17" t="s">
        <v>82</v>
      </c>
    </row>
    <row r="289" s="14" customFormat="1">
      <c r="A289" s="14"/>
      <c r="B289" s="256"/>
      <c r="C289" s="257"/>
      <c r="D289" s="239" t="s">
        <v>161</v>
      </c>
      <c r="E289" s="258" t="s">
        <v>1</v>
      </c>
      <c r="F289" s="259" t="s">
        <v>972</v>
      </c>
      <c r="G289" s="257"/>
      <c r="H289" s="260">
        <v>1.448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161</v>
      </c>
      <c r="AU289" s="266" t="s">
        <v>82</v>
      </c>
      <c r="AV289" s="14" t="s">
        <v>82</v>
      </c>
      <c r="AW289" s="14" t="s">
        <v>30</v>
      </c>
      <c r="AX289" s="14" t="s">
        <v>73</v>
      </c>
      <c r="AY289" s="266" t="s">
        <v>147</v>
      </c>
    </row>
    <row r="290" s="15" customFormat="1">
      <c r="A290" s="15"/>
      <c r="B290" s="267"/>
      <c r="C290" s="268"/>
      <c r="D290" s="239" t="s">
        <v>161</v>
      </c>
      <c r="E290" s="269" t="s">
        <v>1</v>
      </c>
      <c r="F290" s="270" t="s">
        <v>164</v>
      </c>
      <c r="G290" s="268"/>
      <c r="H290" s="271">
        <v>1.448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161</v>
      </c>
      <c r="AU290" s="277" t="s">
        <v>82</v>
      </c>
      <c r="AV290" s="15" t="s">
        <v>155</v>
      </c>
      <c r="AW290" s="15" t="s">
        <v>30</v>
      </c>
      <c r="AX290" s="15" t="s">
        <v>80</v>
      </c>
      <c r="AY290" s="277" t="s">
        <v>147</v>
      </c>
    </row>
    <row r="291" s="2" customFormat="1" ht="24.15" customHeight="1">
      <c r="A291" s="38"/>
      <c r="B291" s="39"/>
      <c r="C291" s="278" t="s">
        <v>387</v>
      </c>
      <c r="D291" s="278" t="s">
        <v>335</v>
      </c>
      <c r="E291" s="279" t="s">
        <v>405</v>
      </c>
      <c r="F291" s="280" t="s">
        <v>406</v>
      </c>
      <c r="G291" s="281" t="s">
        <v>357</v>
      </c>
      <c r="H291" s="282">
        <v>8.8399999999999999</v>
      </c>
      <c r="I291" s="283"/>
      <c r="J291" s="284">
        <f>ROUND(I291*H291,2)</f>
        <v>0</v>
      </c>
      <c r="K291" s="280" t="s">
        <v>154</v>
      </c>
      <c r="L291" s="285"/>
      <c r="M291" s="286" t="s">
        <v>1</v>
      </c>
      <c r="N291" s="287" t="s">
        <v>38</v>
      </c>
      <c r="O291" s="91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207</v>
      </c>
      <c r="AT291" s="237" t="s">
        <v>335</v>
      </c>
      <c r="AU291" s="237" t="s">
        <v>82</v>
      </c>
      <c r="AY291" s="17" t="s">
        <v>147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80</v>
      </c>
      <c r="BK291" s="238">
        <f>ROUND(I291*H291,2)</f>
        <v>0</v>
      </c>
      <c r="BL291" s="17" t="s">
        <v>155</v>
      </c>
      <c r="BM291" s="237" t="s">
        <v>973</v>
      </c>
    </row>
    <row r="292" s="2" customFormat="1">
      <c r="A292" s="38"/>
      <c r="B292" s="39"/>
      <c r="C292" s="40"/>
      <c r="D292" s="239" t="s">
        <v>157</v>
      </c>
      <c r="E292" s="40"/>
      <c r="F292" s="240" t="s">
        <v>406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157</v>
      </c>
      <c r="AU292" s="17" t="s">
        <v>82</v>
      </c>
    </row>
    <row r="293" s="14" customFormat="1">
      <c r="A293" s="14"/>
      <c r="B293" s="256"/>
      <c r="C293" s="257"/>
      <c r="D293" s="239" t="s">
        <v>161</v>
      </c>
      <c r="E293" s="258" t="s">
        <v>1</v>
      </c>
      <c r="F293" s="259" t="s">
        <v>974</v>
      </c>
      <c r="G293" s="257"/>
      <c r="H293" s="260">
        <v>8.8399999999999999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161</v>
      </c>
      <c r="AU293" s="266" t="s">
        <v>82</v>
      </c>
      <c r="AV293" s="14" t="s">
        <v>82</v>
      </c>
      <c r="AW293" s="14" t="s">
        <v>30</v>
      </c>
      <c r="AX293" s="14" t="s">
        <v>73</v>
      </c>
      <c r="AY293" s="266" t="s">
        <v>147</v>
      </c>
    </row>
    <row r="294" s="15" customFormat="1">
      <c r="A294" s="15"/>
      <c r="B294" s="267"/>
      <c r="C294" s="268"/>
      <c r="D294" s="239" t="s">
        <v>161</v>
      </c>
      <c r="E294" s="269" t="s">
        <v>1</v>
      </c>
      <c r="F294" s="270" t="s">
        <v>164</v>
      </c>
      <c r="G294" s="268"/>
      <c r="H294" s="271">
        <v>8.8399999999999999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7" t="s">
        <v>161</v>
      </c>
      <c r="AU294" s="277" t="s">
        <v>82</v>
      </c>
      <c r="AV294" s="15" t="s">
        <v>155</v>
      </c>
      <c r="AW294" s="15" t="s">
        <v>30</v>
      </c>
      <c r="AX294" s="15" t="s">
        <v>80</v>
      </c>
      <c r="AY294" s="277" t="s">
        <v>147</v>
      </c>
    </row>
    <row r="295" s="2" customFormat="1" ht="33" customHeight="1">
      <c r="A295" s="38"/>
      <c r="B295" s="39"/>
      <c r="C295" s="278" t="s">
        <v>394</v>
      </c>
      <c r="D295" s="278" t="s">
        <v>335</v>
      </c>
      <c r="E295" s="279" t="s">
        <v>410</v>
      </c>
      <c r="F295" s="280" t="s">
        <v>411</v>
      </c>
      <c r="G295" s="281" t="s">
        <v>357</v>
      </c>
      <c r="H295" s="282">
        <v>20.628</v>
      </c>
      <c r="I295" s="283"/>
      <c r="J295" s="284">
        <f>ROUND(I295*H295,2)</f>
        <v>0</v>
      </c>
      <c r="K295" s="280" t="s">
        <v>154</v>
      </c>
      <c r="L295" s="285"/>
      <c r="M295" s="286" t="s">
        <v>1</v>
      </c>
      <c r="N295" s="287" t="s">
        <v>38</v>
      </c>
      <c r="O295" s="91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207</v>
      </c>
      <c r="AT295" s="237" t="s">
        <v>335</v>
      </c>
      <c r="AU295" s="237" t="s">
        <v>82</v>
      </c>
      <c r="AY295" s="17" t="s">
        <v>147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80</v>
      </c>
      <c r="BK295" s="238">
        <f>ROUND(I295*H295,2)</f>
        <v>0</v>
      </c>
      <c r="BL295" s="17" t="s">
        <v>155</v>
      </c>
      <c r="BM295" s="237" t="s">
        <v>975</v>
      </c>
    </row>
    <row r="296" s="2" customFormat="1">
      <c r="A296" s="38"/>
      <c r="B296" s="39"/>
      <c r="C296" s="40"/>
      <c r="D296" s="239" t="s">
        <v>157</v>
      </c>
      <c r="E296" s="40"/>
      <c r="F296" s="240" t="s">
        <v>411</v>
      </c>
      <c r="G296" s="40"/>
      <c r="H296" s="40"/>
      <c r="I296" s="241"/>
      <c r="J296" s="40"/>
      <c r="K296" s="40"/>
      <c r="L296" s="44"/>
      <c r="M296" s="242"/>
      <c r="N296" s="243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157</v>
      </c>
      <c r="AU296" s="17" t="s">
        <v>82</v>
      </c>
    </row>
    <row r="297" s="14" customFormat="1">
      <c r="A297" s="14"/>
      <c r="B297" s="256"/>
      <c r="C297" s="257"/>
      <c r="D297" s="239" t="s">
        <v>161</v>
      </c>
      <c r="E297" s="258" t="s">
        <v>1</v>
      </c>
      <c r="F297" s="259" t="s">
        <v>976</v>
      </c>
      <c r="G297" s="257"/>
      <c r="H297" s="260">
        <v>20.628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161</v>
      </c>
      <c r="AU297" s="266" t="s">
        <v>82</v>
      </c>
      <c r="AV297" s="14" t="s">
        <v>82</v>
      </c>
      <c r="AW297" s="14" t="s">
        <v>30</v>
      </c>
      <c r="AX297" s="14" t="s">
        <v>73</v>
      </c>
      <c r="AY297" s="266" t="s">
        <v>147</v>
      </c>
    </row>
    <row r="298" s="15" customFormat="1">
      <c r="A298" s="15"/>
      <c r="B298" s="267"/>
      <c r="C298" s="268"/>
      <c r="D298" s="239" t="s">
        <v>161</v>
      </c>
      <c r="E298" s="269" t="s">
        <v>1</v>
      </c>
      <c r="F298" s="270" t="s">
        <v>164</v>
      </c>
      <c r="G298" s="268"/>
      <c r="H298" s="271">
        <v>20.628</v>
      </c>
      <c r="I298" s="272"/>
      <c r="J298" s="268"/>
      <c r="K298" s="268"/>
      <c r="L298" s="273"/>
      <c r="M298" s="274"/>
      <c r="N298" s="275"/>
      <c r="O298" s="275"/>
      <c r="P298" s="275"/>
      <c r="Q298" s="275"/>
      <c r="R298" s="275"/>
      <c r="S298" s="275"/>
      <c r="T298" s="27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7" t="s">
        <v>161</v>
      </c>
      <c r="AU298" s="277" t="s">
        <v>82</v>
      </c>
      <c r="AV298" s="15" t="s">
        <v>155</v>
      </c>
      <c r="AW298" s="15" t="s">
        <v>30</v>
      </c>
      <c r="AX298" s="15" t="s">
        <v>80</v>
      </c>
      <c r="AY298" s="277" t="s">
        <v>147</v>
      </c>
    </row>
    <row r="299" s="2" customFormat="1" ht="37.8" customHeight="1">
      <c r="A299" s="38"/>
      <c r="B299" s="39"/>
      <c r="C299" s="278" t="s">
        <v>399</v>
      </c>
      <c r="D299" s="278" t="s">
        <v>335</v>
      </c>
      <c r="E299" s="279" t="s">
        <v>415</v>
      </c>
      <c r="F299" s="280" t="s">
        <v>416</v>
      </c>
      <c r="G299" s="281" t="s">
        <v>357</v>
      </c>
      <c r="H299" s="282">
        <v>3.379</v>
      </c>
      <c r="I299" s="283"/>
      <c r="J299" s="284">
        <f>ROUND(I299*H299,2)</f>
        <v>0</v>
      </c>
      <c r="K299" s="280" t="s">
        <v>154</v>
      </c>
      <c r="L299" s="285"/>
      <c r="M299" s="286" t="s">
        <v>1</v>
      </c>
      <c r="N299" s="287" t="s">
        <v>38</v>
      </c>
      <c r="O299" s="91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207</v>
      </c>
      <c r="AT299" s="237" t="s">
        <v>335</v>
      </c>
      <c r="AU299" s="237" t="s">
        <v>82</v>
      </c>
      <c r="AY299" s="17" t="s">
        <v>147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80</v>
      </c>
      <c r="BK299" s="238">
        <f>ROUND(I299*H299,2)</f>
        <v>0</v>
      </c>
      <c r="BL299" s="17" t="s">
        <v>155</v>
      </c>
      <c r="BM299" s="237" t="s">
        <v>977</v>
      </c>
    </row>
    <row r="300" s="2" customFormat="1">
      <c r="A300" s="38"/>
      <c r="B300" s="39"/>
      <c r="C300" s="40"/>
      <c r="D300" s="239" t="s">
        <v>157</v>
      </c>
      <c r="E300" s="40"/>
      <c r="F300" s="240" t="s">
        <v>416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157</v>
      </c>
      <c r="AU300" s="17" t="s">
        <v>82</v>
      </c>
    </row>
    <row r="301" s="14" customFormat="1">
      <c r="A301" s="14"/>
      <c r="B301" s="256"/>
      <c r="C301" s="257"/>
      <c r="D301" s="239" t="s">
        <v>161</v>
      </c>
      <c r="E301" s="258" t="s">
        <v>1</v>
      </c>
      <c r="F301" s="259" t="s">
        <v>978</v>
      </c>
      <c r="G301" s="257"/>
      <c r="H301" s="260">
        <v>3.379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161</v>
      </c>
      <c r="AU301" s="266" t="s">
        <v>82</v>
      </c>
      <c r="AV301" s="14" t="s">
        <v>82</v>
      </c>
      <c r="AW301" s="14" t="s">
        <v>30</v>
      </c>
      <c r="AX301" s="14" t="s">
        <v>73</v>
      </c>
      <c r="AY301" s="266" t="s">
        <v>147</v>
      </c>
    </row>
    <row r="302" s="15" customFormat="1">
      <c r="A302" s="15"/>
      <c r="B302" s="267"/>
      <c r="C302" s="268"/>
      <c r="D302" s="239" t="s">
        <v>161</v>
      </c>
      <c r="E302" s="269" t="s">
        <v>1</v>
      </c>
      <c r="F302" s="270" t="s">
        <v>164</v>
      </c>
      <c r="G302" s="268"/>
      <c r="H302" s="271">
        <v>3.379</v>
      </c>
      <c r="I302" s="272"/>
      <c r="J302" s="268"/>
      <c r="K302" s="268"/>
      <c r="L302" s="273"/>
      <c r="M302" s="274"/>
      <c r="N302" s="275"/>
      <c r="O302" s="275"/>
      <c r="P302" s="275"/>
      <c r="Q302" s="275"/>
      <c r="R302" s="275"/>
      <c r="S302" s="275"/>
      <c r="T302" s="27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7" t="s">
        <v>161</v>
      </c>
      <c r="AU302" s="277" t="s">
        <v>82</v>
      </c>
      <c r="AV302" s="15" t="s">
        <v>155</v>
      </c>
      <c r="AW302" s="15" t="s">
        <v>30</v>
      </c>
      <c r="AX302" s="15" t="s">
        <v>80</v>
      </c>
      <c r="AY302" s="277" t="s">
        <v>147</v>
      </c>
    </row>
    <row r="303" s="2" customFormat="1" ht="16.5" customHeight="1">
      <c r="A303" s="38"/>
      <c r="B303" s="39"/>
      <c r="C303" s="278" t="s">
        <v>404</v>
      </c>
      <c r="D303" s="278" t="s">
        <v>335</v>
      </c>
      <c r="E303" s="279" t="s">
        <v>420</v>
      </c>
      <c r="F303" s="280" t="s">
        <v>421</v>
      </c>
      <c r="G303" s="281" t="s">
        <v>357</v>
      </c>
      <c r="H303" s="282">
        <v>0.17100000000000001</v>
      </c>
      <c r="I303" s="283"/>
      <c r="J303" s="284">
        <f>ROUND(I303*H303,2)</f>
        <v>0</v>
      </c>
      <c r="K303" s="280" t="s">
        <v>1</v>
      </c>
      <c r="L303" s="285"/>
      <c r="M303" s="286" t="s">
        <v>1</v>
      </c>
      <c r="N303" s="287" t="s">
        <v>38</v>
      </c>
      <c r="O303" s="91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207</v>
      </c>
      <c r="AT303" s="237" t="s">
        <v>335</v>
      </c>
      <c r="AU303" s="237" t="s">
        <v>82</v>
      </c>
      <c r="AY303" s="17" t="s">
        <v>147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80</v>
      </c>
      <c r="BK303" s="238">
        <f>ROUND(I303*H303,2)</f>
        <v>0</v>
      </c>
      <c r="BL303" s="17" t="s">
        <v>155</v>
      </c>
      <c r="BM303" s="237" t="s">
        <v>979</v>
      </c>
    </row>
    <row r="304" s="2" customFormat="1">
      <c r="A304" s="38"/>
      <c r="B304" s="39"/>
      <c r="C304" s="40"/>
      <c r="D304" s="239" t="s">
        <v>157</v>
      </c>
      <c r="E304" s="40"/>
      <c r="F304" s="240" t="s">
        <v>421</v>
      </c>
      <c r="G304" s="40"/>
      <c r="H304" s="40"/>
      <c r="I304" s="241"/>
      <c r="J304" s="40"/>
      <c r="K304" s="40"/>
      <c r="L304" s="44"/>
      <c r="M304" s="242"/>
      <c r="N304" s="243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157</v>
      </c>
      <c r="AU304" s="17" t="s">
        <v>82</v>
      </c>
    </row>
    <row r="305" s="12" customFormat="1" ht="22.8" customHeight="1">
      <c r="A305" s="12"/>
      <c r="B305" s="210"/>
      <c r="C305" s="211"/>
      <c r="D305" s="212" t="s">
        <v>72</v>
      </c>
      <c r="E305" s="224" t="s">
        <v>423</v>
      </c>
      <c r="F305" s="224" t="s">
        <v>424</v>
      </c>
      <c r="G305" s="211"/>
      <c r="H305" s="211"/>
      <c r="I305" s="214"/>
      <c r="J305" s="225">
        <f>BK305</f>
        <v>0</v>
      </c>
      <c r="K305" s="211"/>
      <c r="L305" s="216"/>
      <c r="M305" s="217"/>
      <c r="N305" s="218"/>
      <c r="O305" s="218"/>
      <c r="P305" s="219">
        <f>SUM(P306:P308)</f>
        <v>0</v>
      </c>
      <c r="Q305" s="218"/>
      <c r="R305" s="219">
        <f>SUM(R306:R308)</f>
        <v>0</v>
      </c>
      <c r="S305" s="218"/>
      <c r="T305" s="220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1" t="s">
        <v>80</v>
      </c>
      <c r="AT305" s="222" t="s">
        <v>72</v>
      </c>
      <c r="AU305" s="222" t="s">
        <v>80</v>
      </c>
      <c r="AY305" s="221" t="s">
        <v>147</v>
      </c>
      <c r="BK305" s="223">
        <f>SUM(BK306:BK308)</f>
        <v>0</v>
      </c>
    </row>
    <row r="306" s="2" customFormat="1" ht="24.15" customHeight="1">
      <c r="A306" s="38"/>
      <c r="B306" s="39"/>
      <c r="C306" s="226" t="s">
        <v>409</v>
      </c>
      <c r="D306" s="226" t="s">
        <v>150</v>
      </c>
      <c r="E306" s="227" t="s">
        <v>426</v>
      </c>
      <c r="F306" s="228" t="s">
        <v>427</v>
      </c>
      <c r="G306" s="229" t="s">
        <v>357</v>
      </c>
      <c r="H306" s="230">
        <v>23.103000000000002</v>
      </c>
      <c r="I306" s="231"/>
      <c r="J306" s="232">
        <f>ROUND(I306*H306,2)</f>
        <v>0</v>
      </c>
      <c r="K306" s="228" t="s">
        <v>154</v>
      </c>
      <c r="L306" s="44"/>
      <c r="M306" s="233" t="s">
        <v>1</v>
      </c>
      <c r="N306" s="234" t="s">
        <v>38</v>
      </c>
      <c r="O306" s="91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155</v>
      </c>
      <c r="AT306" s="237" t="s">
        <v>150</v>
      </c>
      <c r="AU306" s="237" t="s">
        <v>82</v>
      </c>
      <c r="AY306" s="17" t="s">
        <v>147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80</v>
      </c>
      <c r="BK306" s="238">
        <f>ROUND(I306*H306,2)</f>
        <v>0</v>
      </c>
      <c r="BL306" s="17" t="s">
        <v>155</v>
      </c>
      <c r="BM306" s="237" t="s">
        <v>980</v>
      </c>
    </row>
    <row r="307" s="2" customFormat="1">
      <c r="A307" s="38"/>
      <c r="B307" s="39"/>
      <c r="C307" s="40"/>
      <c r="D307" s="239" t="s">
        <v>157</v>
      </c>
      <c r="E307" s="40"/>
      <c r="F307" s="240" t="s">
        <v>429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157</v>
      </c>
      <c r="AU307" s="17" t="s">
        <v>82</v>
      </c>
    </row>
    <row r="308" s="2" customFormat="1">
      <c r="A308" s="38"/>
      <c r="B308" s="39"/>
      <c r="C308" s="40"/>
      <c r="D308" s="244" t="s">
        <v>159</v>
      </c>
      <c r="E308" s="40"/>
      <c r="F308" s="245" t="s">
        <v>430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82</v>
      </c>
    </row>
    <row r="309" s="12" customFormat="1" ht="25.92" customHeight="1">
      <c r="A309" s="12"/>
      <c r="B309" s="210"/>
      <c r="C309" s="211"/>
      <c r="D309" s="212" t="s">
        <v>72</v>
      </c>
      <c r="E309" s="213" t="s">
        <v>431</v>
      </c>
      <c r="F309" s="213" t="s">
        <v>432</v>
      </c>
      <c r="G309" s="211"/>
      <c r="H309" s="211"/>
      <c r="I309" s="214"/>
      <c r="J309" s="215">
        <f>BK309</f>
        <v>0</v>
      </c>
      <c r="K309" s="211"/>
      <c r="L309" s="216"/>
      <c r="M309" s="217"/>
      <c r="N309" s="218"/>
      <c r="O309" s="218"/>
      <c r="P309" s="219">
        <f>P310+P595+P684+P753+P768</f>
        <v>0</v>
      </c>
      <c r="Q309" s="218"/>
      <c r="R309" s="219">
        <f>R310+R595+R684+R753+R768</f>
        <v>34.46967154</v>
      </c>
      <c r="S309" s="218"/>
      <c r="T309" s="220">
        <f>T310+T595+T684+T753+T768</f>
        <v>24.079195750000004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1" t="s">
        <v>82</v>
      </c>
      <c r="AT309" s="222" t="s">
        <v>72</v>
      </c>
      <c r="AU309" s="222" t="s">
        <v>73</v>
      </c>
      <c r="AY309" s="221" t="s">
        <v>147</v>
      </c>
      <c r="BK309" s="223">
        <f>BK310+BK595+BK684+BK753+BK768</f>
        <v>0</v>
      </c>
    </row>
    <row r="310" s="12" customFormat="1" ht="22.8" customHeight="1">
      <c r="A310" s="12"/>
      <c r="B310" s="210"/>
      <c r="C310" s="211"/>
      <c r="D310" s="212" t="s">
        <v>72</v>
      </c>
      <c r="E310" s="224" t="s">
        <v>433</v>
      </c>
      <c r="F310" s="224" t="s">
        <v>434</v>
      </c>
      <c r="G310" s="211"/>
      <c r="H310" s="211"/>
      <c r="I310" s="214"/>
      <c r="J310" s="225">
        <f>BK310</f>
        <v>0</v>
      </c>
      <c r="K310" s="211"/>
      <c r="L310" s="216"/>
      <c r="M310" s="217"/>
      <c r="N310" s="218"/>
      <c r="O310" s="218"/>
      <c r="P310" s="219">
        <f>SUM(P311:P594)</f>
        <v>0</v>
      </c>
      <c r="Q310" s="218"/>
      <c r="R310" s="219">
        <f>SUM(R311:R594)</f>
        <v>14.100906840000002</v>
      </c>
      <c r="S310" s="218"/>
      <c r="T310" s="220">
        <f>SUM(T311:T594)</f>
        <v>4.0717459500000004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1" t="s">
        <v>82</v>
      </c>
      <c r="AT310" s="222" t="s">
        <v>72</v>
      </c>
      <c r="AU310" s="222" t="s">
        <v>80</v>
      </c>
      <c r="AY310" s="221" t="s">
        <v>147</v>
      </c>
      <c r="BK310" s="223">
        <f>SUM(BK311:BK594)</f>
        <v>0</v>
      </c>
    </row>
    <row r="311" s="2" customFormat="1" ht="33" customHeight="1">
      <c r="A311" s="38"/>
      <c r="B311" s="39"/>
      <c r="C311" s="226" t="s">
        <v>414</v>
      </c>
      <c r="D311" s="226" t="s">
        <v>150</v>
      </c>
      <c r="E311" s="227" t="s">
        <v>436</v>
      </c>
      <c r="F311" s="228" t="s">
        <v>437</v>
      </c>
      <c r="G311" s="229" t="s">
        <v>153</v>
      </c>
      <c r="H311" s="230">
        <v>10.712999999999999</v>
      </c>
      <c r="I311" s="231"/>
      <c r="J311" s="232">
        <f>ROUND(I311*H311,2)</f>
        <v>0</v>
      </c>
      <c r="K311" s="228" t="s">
        <v>154</v>
      </c>
      <c r="L311" s="44"/>
      <c r="M311" s="233" t="s">
        <v>1</v>
      </c>
      <c r="N311" s="234" t="s">
        <v>38</v>
      </c>
      <c r="O311" s="91"/>
      <c r="P311" s="235">
        <f>O311*H311</f>
        <v>0</v>
      </c>
      <c r="Q311" s="235">
        <v>0.00108</v>
      </c>
      <c r="R311" s="235">
        <f>Q311*H311</f>
        <v>0.011570039999999999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274</v>
      </c>
      <c r="AT311" s="237" t="s">
        <v>150</v>
      </c>
      <c r="AU311" s="237" t="s">
        <v>82</v>
      </c>
      <c r="AY311" s="17" t="s">
        <v>147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80</v>
      </c>
      <c r="BK311" s="238">
        <f>ROUND(I311*H311,2)</f>
        <v>0</v>
      </c>
      <c r="BL311" s="17" t="s">
        <v>274</v>
      </c>
      <c r="BM311" s="237" t="s">
        <v>981</v>
      </c>
    </row>
    <row r="312" s="2" customFormat="1">
      <c r="A312" s="38"/>
      <c r="B312" s="39"/>
      <c r="C312" s="40"/>
      <c r="D312" s="239" t="s">
        <v>157</v>
      </c>
      <c r="E312" s="40"/>
      <c r="F312" s="240" t="s">
        <v>439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157</v>
      </c>
      <c r="AU312" s="17" t="s">
        <v>82</v>
      </c>
    </row>
    <row r="313" s="2" customFormat="1">
      <c r="A313" s="38"/>
      <c r="B313" s="39"/>
      <c r="C313" s="40"/>
      <c r="D313" s="244" t="s">
        <v>159</v>
      </c>
      <c r="E313" s="40"/>
      <c r="F313" s="245" t="s">
        <v>440</v>
      </c>
      <c r="G313" s="40"/>
      <c r="H313" s="40"/>
      <c r="I313" s="241"/>
      <c r="J313" s="40"/>
      <c r="K313" s="40"/>
      <c r="L313" s="44"/>
      <c r="M313" s="242"/>
      <c r="N313" s="243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82</v>
      </c>
    </row>
    <row r="314" s="13" customFormat="1">
      <c r="A314" s="13"/>
      <c r="B314" s="246"/>
      <c r="C314" s="247"/>
      <c r="D314" s="239" t="s">
        <v>161</v>
      </c>
      <c r="E314" s="248" t="s">
        <v>1</v>
      </c>
      <c r="F314" s="249" t="s">
        <v>441</v>
      </c>
      <c r="G314" s="247"/>
      <c r="H314" s="248" t="s">
        <v>1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161</v>
      </c>
      <c r="AU314" s="255" t="s">
        <v>82</v>
      </c>
      <c r="AV314" s="13" t="s">
        <v>80</v>
      </c>
      <c r="AW314" s="13" t="s">
        <v>30</v>
      </c>
      <c r="AX314" s="13" t="s">
        <v>73</v>
      </c>
      <c r="AY314" s="255" t="s">
        <v>147</v>
      </c>
    </row>
    <row r="315" s="14" customFormat="1">
      <c r="A315" s="14"/>
      <c r="B315" s="256"/>
      <c r="C315" s="257"/>
      <c r="D315" s="239" t="s">
        <v>161</v>
      </c>
      <c r="E315" s="258" t="s">
        <v>1</v>
      </c>
      <c r="F315" s="259" t="s">
        <v>982</v>
      </c>
      <c r="G315" s="257"/>
      <c r="H315" s="260">
        <v>10.712999999999999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161</v>
      </c>
      <c r="AU315" s="266" t="s">
        <v>82</v>
      </c>
      <c r="AV315" s="14" t="s">
        <v>82</v>
      </c>
      <c r="AW315" s="14" t="s">
        <v>30</v>
      </c>
      <c r="AX315" s="14" t="s">
        <v>73</v>
      </c>
      <c r="AY315" s="266" t="s">
        <v>147</v>
      </c>
    </row>
    <row r="316" s="15" customFormat="1">
      <c r="A316" s="15"/>
      <c r="B316" s="267"/>
      <c r="C316" s="268"/>
      <c r="D316" s="239" t="s">
        <v>161</v>
      </c>
      <c r="E316" s="269" t="s">
        <v>1</v>
      </c>
      <c r="F316" s="270" t="s">
        <v>164</v>
      </c>
      <c r="G316" s="268"/>
      <c r="H316" s="271">
        <v>10.712999999999999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7" t="s">
        <v>161</v>
      </c>
      <c r="AU316" s="277" t="s">
        <v>82</v>
      </c>
      <c r="AV316" s="15" t="s">
        <v>155</v>
      </c>
      <c r="AW316" s="15" t="s">
        <v>30</v>
      </c>
      <c r="AX316" s="15" t="s">
        <v>80</v>
      </c>
      <c r="AY316" s="277" t="s">
        <v>147</v>
      </c>
    </row>
    <row r="317" s="2" customFormat="1" ht="24.15" customHeight="1">
      <c r="A317" s="38"/>
      <c r="B317" s="39"/>
      <c r="C317" s="226" t="s">
        <v>419</v>
      </c>
      <c r="D317" s="226" t="s">
        <v>150</v>
      </c>
      <c r="E317" s="227" t="s">
        <v>983</v>
      </c>
      <c r="F317" s="228" t="s">
        <v>984</v>
      </c>
      <c r="G317" s="229" t="s">
        <v>248</v>
      </c>
      <c r="H317" s="230">
        <v>25</v>
      </c>
      <c r="I317" s="231"/>
      <c r="J317" s="232">
        <f>ROUND(I317*H317,2)</f>
        <v>0</v>
      </c>
      <c r="K317" s="228" t="s">
        <v>154</v>
      </c>
      <c r="L317" s="44"/>
      <c r="M317" s="233" t="s">
        <v>1</v>
      </c>
      <c r="N317" s="234" t="s">
        <v>38</v>
      </c>
      <c r="O317" s="91"/>
      <c r="P317" s="235">
        <f>O317*H317</f>
        <v>0</v>
      </c>
      <c r="Q317" s="235">
        <v>0.00029999999999999997</v>
      </c>
      <c r="R317" s="235">
        <f>Q317*H317</f>
        <v>0.0074999999999999997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274</v>
      </c>
      <c r="AT317" s="237" t="s">
        <v>150</v>
      </c>
      <c r="AU317" s="237" t="s">
        <v>82</v>
      </c>
      <c r="AY317" s="17" t="s">
        <v>147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80</v>
      </c>
      <c r="BK317" s="238">
        <f>ROUND(I317*H317,2)</f>
        <v>0</v>
      </c>
      <c r="BL317" s="17" t="s">
        <v>274</v>
      </c>
      <c r="BM317" s="237" t="s">
        <v>985</v>
      </c>
    </row>
    <row r="318" s="2" customFormat="1">
      <c r="A318" s="38"/>
      <c r="B318" s="39"/>
      <c r="C318" s="40"/>
      <c r="D318" s="239" t="s">
        <v>157</v>
      </c>
      <c r="E318" s="40"/>
      <c r="F318" s="240" t="s">
        <v>986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157</v>
      </c>
      <c r="AU318" s="17" t="s">
        <v>82</v>
      </c>
    </row>
    <row r="319" s="2" customFormat="1">
      <c r="A319" s="38"/>
      <c r="B319" s="39"/>
      <c r="C319" s="40"/>
      <c r="D319" s="244" t="s">
        <v>159</v>
      </c>
      <c r="E319" s="40"/>
      <c r="F319" s="245" t="s">
        <v>987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159</v>
      </c>
      <c r="AU319" s="17" t="s">
        <v>82</v>
      </c>
    </row>
    <row r="320" s="14" customFormat="1">
      <c r="A320" s="14"/>
      <c r="B320" s="256"/>
      <c r="C320" s="257"/>
      <c r="D320" s="239" t="s">
        <v>161</v>
      </c>
      <c r="E320" s="258" t="s">
        <v>1</v>
      </c>
      <c r="F320" s="259" t="s">
        <v>988</v>
      </c>
      <c r="G320" s="257"/>
      <c r="H320" s="260">
        <v>25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161</v>
      </c>
      <c r="AU320" s="266" t="s">
        <v>82</v>
      </c>
      <c r="AV320" s="14" t="s">
        <v>82</v>
      </c>
      <c r="AW320" s="14" t="s">
        <v>30</v>
      </c>
      <c r="AX320" s="14" t="s">
        <v>73</v>
      </c>
      <c r="AY320" s="266" t="s">
        <v>147</v>
      </c>
    </row>
    <row r="321" s="15" customFormat="1">
      <c r="A321" s="15"/>
      <c r="B321" s="267"/>
      <c r="C321" s="268"/>
      <c r="D321" s="239" t="s">
        <v>161</v>
      </c>
      <c r="E321" s="269" t="s">
        <v>1</v>
      </c>
      <c r="F321" s="270" t="s">
        <v>164</v>
      </c>
      <c r="G321" s="268"/>
      <c r="H321" s="271">
        <v>25</v>
      </c>
      <c r="I321" s="272"/>
      <c r="J321" s="268"/>
      <c r="K321" s="268"/>
      <c r="L321" s="273"/>
      <c r="M321" s="274"/>
      <c r="N321" s="275"/>
      <c r="O321" s="275"/>
      <c r="P321" s="275"/>
      <c r="Q321" s="275"/>
      <c r="R321" s="275"/>
      <c r="S321" s="275"/>
      <c r="T321" s="27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7" t="s">
        <v>161</v>
      </c>
      <c r="AU321" s="277" t="s">
        <v>82</v>
      </c>
      <c r="AV321" s="15" t="s">
        <v>155</v>
      </c>
      <c r="AW321" s="15" t="s">
        <v>30</v>
      </c>
      <c r="AX321" s="15" t="s">
        <v>80</v>
      </c>
      <c r="AY321" s="277" t="s">
        <v>147</v>
      </c>
    </row>
    <row r="322" s="2" customFormat="1" ht="24.15" customHeight="1">
      <c r="A322" s="38"/>
      <c r="B322" s="39"/>
      <c r="C322" s="226" t="s">
        <v>425</v>
      </c>
      <c r="D322" s="226" t="s">
        <v>150</v>
      </c>
      <c r="E322" s="227" t="s">
        <v>451</v>
      </c>
      <c r="F322" s="228" t="s">
        <v>452</v>
      </c>
      <c r="G322" s="229" t="s">
        <v>248</v>
      </c>
      <c r="H322" s="230">
        <v>24</v>
      </c>
      <c r="I322" s="231"/>
      <c r="J322" s="232">
        <f>ROUND(I322*H322,2)</f>
        <v>0</v>
      </c>
      <c r="K322" s="228" t="s">
        <v>154</v>
      </c>
      <c r="L322" s="44"/>
      <c r="M322" s="233" t="s">
        <v>1</v>
      </c>
      <c r="N322" s="234" t="s">
        <v>38</v>
      </c>
      <c r="O322" s="91"/>
      <c r="P322" s="235">
        <f>O322*H322</f>
        <v>0</v>
      </c>
      <c r="Q322" s="235">
        <v>0.00029999999999999997</v>
      </c>
      <c r="R322" s="235">
        <f>Q322*H322</f>
        <v>0.0071999999999999998</v>
      </c>
      <c r="S322" s="235">
        <v>0</v>
      </c>
      <c r="T322" s="23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7" t="s">
        <v>274</v>
      </c>
      <c r="AT322" s="237" t="s">
        <v>150</v>
      </c>
      <c r="AU322" s="237" t="s">
        <v>82</v>
      </c>
      <c r="AY322" s="17" t="s">
        <v>147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7" t="s">
        <v>80</v>
      </c>
      <c r="BK322" s="238">
        <f>ROUND(I322*H322,2)</f>
        <v>0</v>
      </c>
      <c r="BL322" s="17" t="s">
        <v>274</v>
      </c>
      <c r="BM322" s="237" t="s">
        <v>989</v>
      </c>
    </row>
    <row r="323" s="2" customFormat="1">
      <c r="A323" s="38"/>
      <c r="B323" s="39"/>
      <c r="C323" s="40"/>
      <c r="D323" s="239" t="s">
        <v>157</v>
      </c>
      <c r="E323" s="40"/>
      <c r="F323" s="240" t="s">
        <v>454</v>
      </c>
      <c r="G323" s="40"/>
      <c r="H323" s="40"/>
      <c r="I323" s="241"/>
      <c r="J323" s="40"/>
      <c r="K323" s="40"/>
      <c r="L323" s="44"/>
      <c r="M323" s="242"/>
      <c r="N323" s="243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157</v>
      </c>
      <c r="AU323" s="17" t="s">
        <v>82</v>
      </c>
    </row>
    <row r="324" s="2" customFormat="1">
      <c r="A324" s="38"/>
      <c r="B324" s="39"/>
      <c r="C324" s="40"/>
      <c r="D324" s="244" t="s">
        <v>159</v>
      </c>
      <c r="E324" s="40"/>
      <c r="F324" s="245" t="s">
        <v>455</v>
      </c>
      <c r="G324" s="40"/>
      <c r="H324" s="40"/>
      <c r="I324" s="241"/>
      <c r="J324" s="40"/>
      <c r="K324" s="40"/>
      <c r="L324" s="44"/>
      <c r="M324" s="242"/>
      <c r="N324" s="243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159</v>
      </c>
      <c r="AU324" s="17" t="s">
        <v>82</v>
      </c>
    </row>
    <row r="325" s="14" customFormat="1">
      <c r="A325" s="14"/>
      <c r="B325" s="256"/>
      <c r="C325" s="257"/>
      <c r="D325" s="239" t="s">
        <v>161</v>
      </c>
      <c r="E325" s="258" t="s">
        <v>1</v>
      </c>
      <c r="F325" s="259" t="s">
        <v>990</v>
      </c>
      <c r="G325" s="257"/>
      <c r="H325" s="260">
        <v>24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161</v>
      </c>
      <c r="AU325" s="266" t="s">
        <v>82</v>
      </c>
      <c r="AV325" s="14" t="s">
        <v>82</v>
      </c>
      <c r="AW325" s="14" t="s">
        <v>30</v>
      </c>
      <c r="AX325" s="14" t="s">
        <v>73</v>
      </c>
      <c r="AY325" s="266" t="s">
        <v>147</v>
      </c>
    </row>
    <row r="326" s="15" customFormat="1">
      <c r="A326" s="15"/>
      <c r="B326" s="267"/>
      <c r="C326" s="268"/>
      <c r="D326" s="239" t="s">
        <v>161</v>
      </c>
      <c r="E326" s="269" t="s">
        <v>1</v>
      </c>
      <c r="F326" s="270" t="s">
        <v>164</v>
      </c>
      <c r="G326" s="268"/>
      <c r="H326" s="271">
        <v>24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7" t="s">
        <v>161</v>
      </c>
      <c r="AU326" s="277" t="s">
        <v>82</v>
      </c>
      <c r="AV326" s="15" t="s">
        <v>155</v>
      </c>
      <c r="AW326" s="15" t="s">
        <v>30</v>
      </c>
      <c r="AX326" s="15" t="s">
        <v>80</v>
      </c>
      <c r="AY326" s="277" t="s">
        <v>147</v>
      </c>
    </row>
    <row r="327" s="2" customFormat="1" ht="16.5" customHeight="1">
      <c r="A327" s="38"/>
      <c r="B327" s="39"/>
      <c r="C327" s="226" t="s">
        <v>435</v>
      </c>
      <c r="D327" s="226" t="s">
        <v>150</v>
      </c>
      <c r="E327" s="227" t="s">
        <v>458</v>
      </c>
      <c r="F327" s="228" t="s">
        <v>459</v>
      </c>
      <c r="G327" s="229" t="s">
        <v>460</v>
      </c>
      <c r="H327" s="230">
        <v>10</v>
      </c>
      <c r="I327" s="231"/>
      <c r="J327" s="232">
        <f>ROUND(I327*H327,2)</f>
        <v>0</v>
      </c>
      <c r="K327" s="228" t="s">
        <v>1</v>
      </c>
      <c r="L327" s="44"/>
      <c r="M327" s="233" t="s">
        <v>1</v>
      </c>
      <c r="N327" s="234" t="s">
        <v>38</v>
      </c>
      <c r="O327" s="91"/>
      <c r="P327" s="235">
        <f>O327*H327</f>
        <v>0</v>
      </c>
      <c r="Q327" s="235">
        <v>0</v>
      </c>
      <c r="R327" s="235">
        <f>Q327*H327</f>
        <v>0</v>
      </c>
      <c r="S327" s="235">
        <v>0</v>
      </c>
      <c r="T327" s="23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7" t="s">
        <v>274</v>
      </c>
      <c r="AT327" s="237" t="s">
        <v>150</v>
      </c>
      <c r="AU327" s="237" t="s">
        <v>82</v>
      </c>
      <c r="AY327" s="17" t="s">
        <v>147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7" t="s">
        <v>80</v>
      </c>
      <c r="BK327" s="238">
        <f>ROUND(I327*H327,2)</f>
        <v>0</v>
      </c>
      <c r="BL327" s="17" t="s">
        <v>274</v>
      </c>
      <c r="BM327" s="237" t="s">
        <v>991</v>
      </c>
    </row>
    <row r="328" s="2" customFormat="1">
      <c r="A328" s="38"/>
      <c r="B328" s="39"/>
      <c r="C328" s="40"/>
      <c r="D328" s="239" t="s">
        <v>157</v>
      </c>
      <c r="E328" s="40"/>
      <c r="F328" s="240" t="s">
        <v>459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157</v>
      </c>
      <c r="AU328" s="17" t="s">
        <v>82</v>
      </c>
    </row>
    <row r="329" s="14" customFormat="1">
      <c r="A329" s="14"/>
      <c r="B329" s="256"/>
      <c r="C329" s="257"/>
      <c r="D329" s="239" t="s">
        <v>161</v>
      </c>
      <c r="E329" s="258" t="s">
        <v>1</v>
      </c>
      <c r="F329" s="259" t="s">
        <v>992</v>
      </c>
      <c r="G329" s="257"/>
      <c r="H329" s="260">
        <v>10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161</v>
      </c>
      <c r="AU329" s="266" t="s">
        <v>82</v>
      </c>
      <c r="AV329" s="14" t="s">
        <v>82</v>
      </c>
      <c r="AW329" s="14" t="s">
        <v>30</v>
      </c>
      <c r="AX329" s="14" t="s">
        <v>73</v>
      </c>
      <c r="AY329" s="266" t="s">
        <v>147</v>
      </c>
    </row>
    <row r="330" s="15" customFormat="1">
      <c r="A330" s="15"/>
      <c r="B330" s="267"/>
      <c r="C330" s="268"/>
      <c r="D330" s="239" t="s">
        <v>161</v>
      </c>
      <c r="E330" s="269" t="s">
        <v>1</v>
      </c>
      <c r="F330" s="270" t="s">
        <v>164</v>
      </c>
      <c r="G330" s="268"/>
      <c r="H330" s="271">
        <v>10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161</v>
      </c>
      <c r="AU330" s="277" t="s">
        <v>82</v>
      </c>
      <c r="AV330" s="15" t="s">
        <v>155</v>
      </c>
      <c r="AW330" s="15" t="s">
        <v>30</v>
      </c>
      <c r="AX330" s="15" t="s">
        <v>80</v>
      </c>
      <c r="AY330" s="277" t="s">
        <v>147</v>
      </c>
    </row>
    <row r="331" s="2" customFormat="1" ht="24.15" customHeight="1">
      <c r="A331" s="38"/>
      <c r="B331" s="39"/>
      <c r="C331" s="226" t="s">
        <v>443</v>
      </c>
      <c r="D331" s="226" t="s">
        <v>150</v>
      </c>
      <c r="E331" s="227" t="s">
        <v>492</v>
      </c>
      <c r="F331" s="228" t="s">
        <v>493</v>
      </c>
      <c r="G331" s="229" t="s">
        <v>167</v>
      </c>
      <c r="H331" s="230">
        <v>76.329999999999998</v>
      </c>
      <c r="I331" s="231"/>
      <c r="J331" s="232">
        <f>ROUND(I331*H331,2)</f>
        <v>0</v>
      </c>
      <c r="K331" s="228" t="s">
        <v>154</v>
      </c>
      <c r="L331" s="44"/>
      <c r="M331" s="233" t="s">
        <v>1</v>
      </c>
      <c r="N331" s="234" t="s">
        <v>38</v>
      </c>
      <c r="O331" s="91"/>
      <c r="P331" s="235">
        <f>O331*H331</f>
        <v>0</v>
      </c>
      <c r="Q331" s="235">
        <v>0</v>
      </c>
      <c r="R331" s="235">
        <f>Q331*H331</f>
        <v>0</v>
      </c>
      <c r="S331" s="235">
        <v>0.01584</v>
      </c>
      <c r="T331" s="236">
        <f>S331*H331</f>
        <v>1.2090672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7" t="s">
        <v>274</v>
      </c>
      <c r="AT331" s="237" t="s">
        <v>150</v>
      </c>
      <c r="AU331" s="237" t="s">
        <v>82</v>
      </c>
      <c r="AY331" s="17" t="s">
        <v>147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7" t="s">
        <v>80</v>
      </c>
      <c r="BK331" s="238">
        <f>ROUND(I331*H331,2)</f>
        <v>0</v>
      </c>
      <c r="BL331" s="17" t="s">
        <v>274</v>
      </c>
      <c r="BM331" s="237" t="s">
        <v>993</v>
      </c>
    </row>
    <row r="332" s="2" customFormat="1">
      <c r="A332" s="38"/>
      <c r="B332" s="39"/>
      <c r="C332" s="40"/>
      <c r="D332" s="239" t="s">
        <v>157</v>
      </c>
      <c r="E332" s="40"/>
      <c r="F332" s="240" t="s">
        <v>495</v>
      </c>
      <c r="G332" s="40"/>
      <c r="H332" s="40"/>
      <c r="I332" s="241"/>
      <c r="J332" s="40"/>
      <c r="K332" s="40"/>
      <c r="L332" s="44"/>
      <c r="M332" s="242"/>
      <c r="N332" s="243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157</v>
      </c>
      <c r="AU332" s="17" t="s">
        <v>82</v>
      </c>
    </row>
    <row r="333" s="2" customFormat="1">
      <c r="A333" s="38"/>
      <c r="B333" s="39"/>
      <c r="C333" s="40"/>
      <c r="D333" s="244" t="s">
        <v>159</v>
      </c>
      <c r="E333" s="40"/>
      <c r="F333" s="245" t="s">
        <v>496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159</v>
      </c>
      <c r="AU333" s="17" t="s">
        <v>82</v>
      </c>
    </row>
    <row r="334" s="13" customFormat="1">
      <c r="A334" s="13"/>
      <c r="B334" s="246"/>
      <c r="C334" s="247"/>
      <c r="D334" s="239" t="s">
        <v>161</v>
      </c>
      <c r="E334" s="248" t="s">
        <v>1</v>
      </c>
      <c r="F334" s="249" t="s">
        <v>994</v>
      </c>
      <c r="G334" s="247"/>
      <c r="H334" s="248" t="s">
        <v>1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161</v>
      </c>
      <c r="AU334" s="255" t="s">
        <v>82</v>
      </c>
      <c r="AV334" s="13" t="s">
        <v>80</v>
      </c>
      <c r="AW334" s="13" t="s">
        <v>30</v>
      </c>
      <c r="AX334" s="13" t="s">
        <v>73</v>
      </c>
      <c r="AY334" s="255" t="s">
        <v>147</v>
      </c>
    </row>
    <row r="335" s="14" customFormat="1">
      <c r="A335" s="14"/>
      <c r="B335" s="256"/>
      <c r="C335" s="257"/>
      <c r="D335" s="239" t="s">
        <v>161</v>
      </c>
      <c r="E335" s="258" t="s">
        <v>1</v>
      </c>
      <c r="F335" s="259" t="s">
        <v>995</v>
      </c>
      <c r="G335" s="257"/>
      <c r="H335" s="260">
        <v>1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161</v>
      </c>
      <c r="AU335" s="266" t="s">
        <v>82</v>
      </c>
      <c r="AV335" s="14" t="s">
        <v>82</v>
      </c>
      <c r="AW335" s="14" t="s">
        <v>30</v>
      </c>
      <c r="AX335" s="14" t="s">
        <v>73</v>
      </c>
      <c r="AY335" s="266" t="s">
        <v>147</v>
      </c>
    </row>
    <row r="336" s="14" customFormat="1">
      <c r="A336" s="14"/>
      <c r="B336" s="256"/>
      <c r="C336" s="257"/>
      <c r="D336" s="239" t="s">
        <v>161</v>
      </c>
      <c r="E336" s="258" t="s">
        <v>1</v>
      </c>
      <c r="F336" s="259" t="s">
        <v>996</v>
      </c>
      <c r="G336" s="257"/>
      <c r="H336" s="260">
        <v>1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161</v>
      </c>
      <c r="AU336" s="266" t="s">
        <v>82</v>
      </c>
      <c r="AV336" s="14" t="s">
        <v>82</v>
      </c>
      <c r="AW336" s="14" t="s">
        <v>30</v>
      </c>
      <c r="AX336" s="14" t="s">
        <v>73</v>
      </c>
      <c r="AY336" s="266" t="s">
        <v>147</v>
      </c>
    </row>
    <row r="337" s="14" customFormat="1">
      <c r="A337" s="14"/>
      <c r="B337" s="256"/>
      <c r="C337" s="257"/>
      <c r="D337" s="239" t="s">
        <v>161</v>
      </c>
      <c r="E337" s="258" t="s">
        <v>1</v>
      </c>
      <c r="F337" s="259" t="s">
        <v>997</v>
      </c>
      <c r="G337" s="257"/>
      <c r="H337" s="260">
        <v>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161</v>
      </c>
      <c r="AU337" s="266" t="s">
        <v>82</v>
      </c>
      <c r="AV337" s="14" t="s">
        <v>82</v>
      </c>
      <c r="AW337" s="14" t="s">
        <v>30</v>
      </c>
      <c r="AX337" s="14" t="s">
        <v>73</v>
      </c>
      <c r="AY337" s="266" t="s">
        <v>147</v>
      </c>
    </row>
    <row r="338" s="14" customFormat="1">
      <c r="A338" s="14"/>
      <c r="B338" s="256"/>
      <c r="C338" s="257"/>
      <c r="D338" s="239" t="s">
        <v>161</v>
      </c>
      <c r="E338" s="258" t="s">
        <v>1</v>
      </c>
      <c r="F338" s="259" t="s">
        <v>998</v>
      </c>
      <c r="G338" s="257"/>
      <c r="H338" s="260">
        <v>1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161</v>
      </c>
      <c r="AU338" s="266" t="s">
        <v>82</v>
      </c>
      <c r="AV338" s="14" t="s">
        <v>82</v>
      </c>
      <c r="AW338" s="14" t="s">
        <v>30</v>
      </c>
      <c r="AX338" s="14" t="s">
        <v>73</v>
      </c>
      <c r="AY338" s="266" t="s">
        <v>147</v>
      </c>
    </row>
    <row r="339" s="14" customFormat="1">
      <c r="A339" s="14"/>
      <c r="B339" s="256"/>
      <c r="C339" s="257"/>
      <c r="D339" s="239" t="s">
        <v>161</v>
      </c>
      <c r="E339" s="258" t="s">
        <v>1</v>
      </c>
      <c r="F339" s="259" t="s">
        <v>999</v>
      </c>
      <c r="G339" s="257"/>
      <c r="H339" s="260">
        <v>2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161</v>
      </c>
      <c r="AU339" s="266" t="s">
        <v>82</v>
      </c>
      <c r="AV339" s="14" t="s">
        <v>82</v>
      </c>
      <c r="AW339" s="14" t="s">
        <v>30</v>
      </c>
      <c r="AX339" s="14" t="s">
        <v>73</v>
      </c>
      <c r="AY339" s="266" t="s">
        <v>147</v>
      </c>
    </row>
    <row r="340" s="14" customFormat="1">
      <c r="A340" s="14"/>
      <c r="B340" s="256"/>
      <c r="C340" s="257"/>
      <c r="D340" s="239" t="s">
        <v>161</v>
      </c>
      <c r="E340" s="258" t="s">
        <v>1</v>
      </c>
      <c r="F340" s="259" t="s">
        <v>1000</v>
      </c>
      <c r="G340" s="257"/>
      <c r="H340" s="260">
        <v>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161</v>
      </c>
      <c r="AU340" s="266" t="s">
        <v>82</v>
      </c>
      <c r="AV340" s="14" t="s">
        <v>82</v>
      </c>
      <c r="AW340" s="14" t="s">
        <v>30</v>
      </c>
      <c r="AX340" s="14" t="s">
        <v>73</v>
      </c>
      <c r="AY340" s="266" t="s">
        <v>147</v>
      </c>
    </row>
    <row r="341" s="14" customFormat="1">
      <c r="A341" s="14"/>
      <c r="B341" s="256"/>
      <c r="C341" s="257"/>
      <c r="D341" s="239" t="s">
        <v>161</v>
      </c>
      <c r="E341" s="258" t="s">
        <v>1</v>
      </c>
      <c r="F341" s="259" t="s">
        <v>1001</v>
      </c>
      <c r="G341" s="257"/>
      <c r="H341" s="260">
        <v>2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161</v>
      </c>
      <c r="AU341" s="266" t="s">
        <v>82</v>
      </c>
      <c r="AV341" s="14" t="s">
        <v>82</v>
      </c>
      <c r="AW341" s="14" t="s">
        <v>30</v>
      </c>
      <c r="AX341" s="14" t="s">
        <v>73</v>
      </c>
      <c r="AY341" s="266" t="s">
        <v>147</v>
      </c>
    </row>
    <row r="342" s="14" customFormat="1">
      <c r="A342" s="14"/>
      <c r="B342" s="256"/>
      <c r="C342" s="257"/>
      <c r="D342" s="239" t="s">
        <v>161</v>
      </c>
      <c r="E342" s="258" t="s">
        <v>1</v>
      </c>
      <c r="F342" s="259" t="s">
        <v>1002</v>
      </c>
      <c r="G342" s="257"/>
      <c r="H342" s="260">
        <v>2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161</v>
      </c>
      <c r="AU342" s="266" t="s">
        <v>82</v>
      </c>
      <c r="AV342" s="14" t="s">
        <v>82</v>
      </c>
      <c r="AW342" s="14" t="s">
        <v>30</v>
      </c>
      <c r="AX342" s="14" t="s">
        <v>73</v>
      </c>
      <c r="AY342" s="266" t="s">
        <v>147</v>
      </c>
    </row>
    <row r="343" s="14" customFormat="1">
      <c r="A343" s="14"/>
      <c r="B343" s="256"/>
      <c r="C343" s="257"/>
      <c r="D343" s="239" t="s">
        <v>161</v>
      </c>
      <c r="E343" s="258" t="s">
        <v>1</v>
      </c>
      <c r="F343" s="259" t="s">
        <v>1003</v>
      </c>
      <c r="G343" s="257"/>
      <c r="H343" s="260">
        <v>2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161</v>
      </c>
      <c r="AU343" s="266" t="s">
        <v>82</v>
      </c>
      <c r="AV343" s="14" t="s">
        <v>82</v>
      </c>
      <c r="AW343" s="14" t="s">
        <v>30</v>
      </c>
      <c r="AX343" s="14" t="s">
        <v>73</v>
      </c>
      <c r="AY343" s="266" t="s">
        <v>147</v>
      </c>
    </row>
    <row r="344" s="14" customFormat="1">
      <c r="A344" s="14"/>
      <c r="B344" s="256"/>
      <c r="C344" s="257"/>
      <c r="D344" s="239" t="s">
        <v>161</v>
      </c>
      <c r="E344" s="258" t="s">
        <v>1</v>
      </c>
      <c r="F344" s="259" t="s">
        <v>1004</v>
      </c>
      <c r="G344" s="257"/>
      <c r="H344" s="260">
        <v>8.5999999999999996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161</v>
      </c>
      <c r="AU344" s="266" t="s">
        <v>82</v>
      </c>
      <c r="AV344" s="14" t="s">
        <v>82</v>
      </c>
      <c r="AW344" s="14" t="s">
        <v>30</v>
      </c>
      <c r="AX344" s="14" t="s">
        <v>73</v>
      </c>
      <c r="AY344" s="266" t="s">
        <v>147</v>
      </c>
    </row>
    <row r="345" s="14" customFormat="1">
      <c r="A345" s="14"/>
      <c r="B345" s="256"/>
      <c r="C345" s="257"/>
      <c r="D345" s="239" t="s">
        <v>161</v>
      </c>
      <c r="E345" s="258" t="s">
        <v>1</v>
      </c>
      <c r="F345" s="259" t="s">
        <v>1005</v>
      </c>
      <c r="G345" s="257"/>
      <c r="H345" s="260">
        <v>8.5999999999999996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161</v>
      </c>
      <c r="AU345" s="266" t="s">
        <v>82</v>
      </c>
      <c r="AV345" s="14" t="s">
        <v>82</v>
      </c>
      <c r="AW345" s="14" t="s">
        <v>30</v>
      </c>
      <c r="AX345" s="14" t="s">
        <v>73</v>
      </c>
      <c r="AY345" s="266" t="s">
        <v>147</v>
      </c>
    </row>
    <row r="346" s="14" customFormat="1">
      <c r="A346" s="14"/>
      <c r="B346" s="256"/>
      <c r="C346" s="257"/>
      <c r="D346" s="239" t="s">
        <v>161</v>
      </c>
      <c r="E346" s="258" t="s">
        <v>1</v>
      </c>
      <c r="F346" s="259" t="s">
        <v>1006</v>
      </c>
      <c r="G346" s="257"/>
      <c r="H346" s="260">
        <v>8.5999999999999996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161</v>
      </c>
      <c r="AU346" s="266" t="s">
        <v>82</v>
      </c>
      <c r="AV346" s="14" t="s">
        <v>82</v>
      </c>
      <c r="AW346" s="14" t="s">
        <v>30</v>
      </c>
      <c r="AX346" s="14" t="s">
        <v>73</v>
      </c>
      <c r="AY346" s="266" t="s">
        <v>147</v>
      </c>
    </row>
    <row r="347" s="13" customFormat="1">
      <c r="A347" s="13"/>
      <c r="B347" s="246"/>
      <c r="C347" s="247"/>
      <c r="D347" s="239" t="s">
        <v>161</v>
      </c>
      <c r="E347" s="248" t="s">
        <v>1</v>
      </c>
      <c r="F347" s="249" t="s">
        <v>1007</v>
      </c>
      <c r="G347" s="247"/>
      <c r="H347" s="248" t="s">
        <v>1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161</v>
      </c>
      <c r="AU347" s="255" t="s">
        <v>82</v>
      </c>
      <c r="AV347" s="13" t="s">
        <v>80</v>
      </c>
      <c r="AW347" s="13" t="s">
        <v>30</v>
      </c>
      <c r="AX347" s="13" t="s">
        <v>73</v>
      </c>
      <c r="AY347" s="255" t="s">
        <v>147</v>
      </c>
    </row>
    <row r="348" s="14" customFormat="1">
      <c r="A348" s="14"/>
      <c r="B348" s="256"/>
      <c r="C348" s="257"/>
      <c r="D348" s="239" t="s">
        <v>161</v>
      </c>
      <c r="E348" s="258" t="s">
        <v>1</v>
      </c>
      <c r="F348" s="259" t="s">
        <v>1008</v>
      </c>
      <c r="G348" s="257"/>
      <c r="H348" s="260">
        <v>3.8500000000000001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161</v>
      </c>
      <c r="AU348" s="266" t="s">
        <v>82</v>
      </c>
      <c r="AV348" s="14" t="s">
        <v>82</v>
      </c>
      <c r="AW348" s="14" t="s">
        <v>30</v>
      </c>
      <c r="AX348" s="14" t="s">
        <v>73</v>
      </c>
      <c r="AY348" s="266" t="s">
        <v>147</v>
      </c>
    </row>
    <row r="349" s="14" customFormat="1">
      <c r="A349" s="14"/>
      <c r="B349" s="256"/>
      <c r="C349" s="257"/>
      <c r="D349" s="239" t="s">
        <v>161</v>
      </c>
      <c r="E349" s="258" t="s">
        <v>1</v>
      </c>
      <c r="F349" s="259" t="s">
        <v>1009</v>
      </c>
      <c r="G349" s="257"/>
      <c r="H349" s="260">
        <v>3.8500000000000001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161</v>
      </c>
      <c r="AU349" s="266" t="s">
        <v>82</v>
      </c>
      <c r="AV349" s="14" t="s">
        <v>82</v>
      </c>
      <c r="AW349" s="14" t="s">
        <v>30</v>
      </c>
      <c r="AX349" s="14" t="s">
        <v>73</v>
      </c>
      <c r="AY349" s="266" t="s">
        <v>147</v>
      </c>
    </row>
    <row r="350" s="13" customFormat="1">
      <c r="A350" s="13"/>
      <c r="B350" s="246"/>
      <c r="C350" s="247"/>
      <c r="D350" s="239" t="s">
        <v>161</v>
      </c>
      <c r="E350" s="248" t="s">
        <v>1</v>
      </c>
      <c r="F350" s="249" t="s">
        <v>1010</v>
      </c>
      <c r="G350" s="247"/>
      <c r="H350" s="248" t="s">
        <v>1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161</v>
      </c>
      <c r="AU350" s="255" t="s">
        <v>82</v>
      </c>
      <c r="AV350" s="13" t="s">
        <v>80</v>
      </c>
      <c r="AW350" s="13" t="s">
        <v>30</v>
      </c>
      <c r="AX350" s="13" t="s">
        <v>73</v>
      </c>
      <c r="AY350" s="255" t="s">
        <v>147</v>
      </c>
    </row>
    <row r="351" s="14" customFormat="1">
      <c r="A351" s="14"/>
      <c r="B351" s="256"/>
      <c r="C351" s="257"/>
      <c r="D351" s="239" t="s">
        <v>161</v>
      </c>
      <c r="E351" s="258" t="s">
        <v>1</v>
      </c>
      <c r="F351" s="259" t="s">
        <v>1011</v>
      </c>
      <c r="G351" s="257"/>
      <c r="H351" s="260">
        <v>1.4299999999999999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161</v>
      </c>
      <c r="AU351" s="266" t="s">
        <v>82</v>
      </c>
      <c r="AV351" s="14" t="s">
        <v>82</v>
      </c>
      <c r="AW351" s="14" t="s">
        <v>30</v>
      </c>
      <c r="AX351" s="14" t="s">
        <v>73</v>
      </c>
      <c r="AY351" s="266" t="s">
        <v>147</v>
      </c>
    </row>
    <row r="352" s="13" customFormat="1">
      <c r="A352" s="13"/>
      <c r="B352" s="246"/>
      <c r="C352" s="247"/>
      <c r="D352" s="239" t="s">
        <v>161</v>
      </c>
      <c r="E352" s="248" t="s">
        <v>1</v>
      </c>
      <c r="F352" s="249" t="s">
        <v>1012</v>
      </c>
      <c r="G352" s="247"/>
      <c r="H352" s="248" t="s">
        <v>1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161</v>
      </c>
      <c r="AU352" s="255" t="s">
        <v>82</v>
      </c>
      <c r="AV352" s="13" t="s">
        <v>80</v>
      </c>
      <c r="AW352" s="13" t="s">
        <v>30</v>
      </c>
      <c r="AX352" s="13" t="s">
        <v>73</v>
      </c>
      <c r="AY352" s="255" t="s">
        <v>147</v>
      </c>
    </row>
    <row r="353" s="14" customFormat="1">
      <c r="A353" s="14"/>
      <c r="B353" s="256"/>
      <c r="C353" s="257"/>
      <c r="D353" s="239" t="s">
        <v>161</v>
      </c>
      <c r="E353" s="258" t="s">
        <v>1</v>
      </c>
      <c r="F353" s="259" t="s">
        <v>1013</v>
      </c>
      <c r="G353" s="257"/>
      <c r="H353" s="260">
        <v>6.9000000000000004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161</v>
      </c>
      <c r="AU353" s="266" t="s">
        <v>82</v>
      </c>
      <c r="AV353" s="14" t="s">
        <v>82</v>
      </c>
      <c r="AW353" s="14" t="s">
        <v>30</v>
      </c>
      <c r="AX353" s="14" t="s">
        <v>73</v>
      </c>
      <c r="AY353" s="266" t="s">
        <v>147</v>
      </c>
    </row>
    <row r="354" s="14" customFormat="1">
      <c r="A354" s="14"/>
      <c r="B354" s="256"/>
      <c r="C354" s="257"/>
      <c r="D354" s="239" t="s">
        <v>161</v>
      </c>
      <c r="E354" s="258" t="s">
        <v>1</v>
      </c>
      <c r="F354" s="259" t="s">
        <v>1014</v>
      </c>
      <c r="G354" s="257"/>
      <c r="H354" s="260">
        <v>9.6999999999999993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161</v>
      </c>
      <c r="AU354" s="266" t="s">
        <v>82</v>
      </c>
      <c r="AV354" s="14" t="s">
        <v>82</v>
      </c>
      <c r="AW354" s="14" t="s">
        <v>30</v>
      </c>
      <c r="AX354" s="14" t="s">
        <v>73</v>
      </c>
      <c r="AY354" s="266" t="s">
        <v>147</v>
      </c>
    </row>
    <row r="355" s="13" customFormat="1">
      <c r="A355" s="13"/>
      <c r="B355" s="246"/>
      <c r="C355" s="247"/>
      <c r="D355" s="239" t="s">
        <v>161</v>
      </c>
      <c r="E355" s="248" t="s">
        <v>1</v>
      </c>
      <c r="F355" s="249" t="s">
        <v>1015</v>
      </c>
      <c r="G355" s="247"/>
      <c r="H355" s="248" t="s">
        <v>1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161</v>
      </c>
      <c r="AU355" s="255" t="s">
        <v>82</v>
      </c>
      <c r="AV355" s="13" t="s">
        <v>80</v>
      </c>
      <c r="AW355" s="13" t="s">
        <v>30</v>
      </c>
      <c r="AX355" s="13" t="s">
        <v>73</v>
      </c>
      <c r="AY355" s="255" t="s">
        <v>147</v>
      </c>
    </row>
    <row r="356" s="14" customFormat="1">
      <c r="A356" s="14"/>
      <c r="B356" s="256"/>
      <c r="C356" s="257"/>
      <c r="D356" s="239" t="s">
        <v>161</v>
      </c>
      <c r="E356" s="258" t="s">
        <v>1</v>
      </c>
      <c r="F356" s="259" t="s">
        <v>1016</v>
      </c>
      <c r="G356" s="257"/>
      <c r="H356" s="260">
        <v>10.800000000000001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161</v>
      </c>
      <c r="AU356" s="266" t="s">
        <v>82</v>
      </c>
      <c r="AV356" s="14" t="s">
        <v>82</v>
      </c>
      <c r="AW356" s="14" t="s">
        <v>30</v>
      </c>
      <c r="AX356" s="14" t="s">
        <v>73</v>
      </c>
      <c r="AY356" s="266" t="s">
        <v>147</v>
      </c>
    </row>
    <row r="357" s="15" customFormat="1">
      <c r="A357" s="15"/>
      <c r="B357" s="267"/>
      <c r="C357" s="268"/>
      <c r="D357" s="239" t="s">
        <v>161</v>
      </c>
      <c r="E357" s="269" t="s">
        <v>1</v>
      </c>
      <c r="F357" s="270" t="s">
        <v>164</v>
      </c>
      <c r="G357" s="268"/>
      <c r="H357" s="271">
        <v>76.329999999999998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7" t="s">
        <v>161</v>
      </c>
      <c r="AU357" s="277" t="s">
        <v>82</v>
      </c>
      <c r="AV357" s="15" t="s">
        <v>155</v>
      </c>
      <c r="AW357" s="15" t="s">
        <v>30</v>
      </c>
      <c r="AX357" s="15" t="s">
        <v>80</v>
      </c>
      <c r="AY357" s="277" t="s">
        <v>147</v>
      </c>
    </row>
    <row r="358" s="2" customFormat="1" ht="24.15" customHeight="1">
      <c r="A358" s="38"/>
      <c r="B358" s="39"/>
      <c r="C358" s="226" t="s">
        <v>450</v>
      </c>
      <c r="D358" s="226" t="s">
        <v>150</v>
      </c>
      <c r="E358" s="227" t="s">
        <v>501</v>
      </c>
      <c r="F358" s="228" t="s">
        <v>502</v>
      </c>
      <c r="G358" s="229" t="s">
        <v>167</v>
      </c>
      <c r="H358" s="230">
        <v>61.064999999999998</v>
      </c>
      <c r="I358" s="231"/>
      <c r="J358" s="232">
        <f>ROUND(I358*H358,2)</f>
        <v>0</v>
      </c>
      <c r="K358" s="228" t="s">
        <v>154</v>
      </c>
      <c r="L358" s="44"/>
      <c r="M358" s="233" t="s">
        <v>1</v>
      </c>
      <c r="N358" s="234" t="s">
        <v>38</v>
      </c>
      <c r="O358" s="91"/>
      <c r="P358" s="235">
        <f>O358*H358</f>
        <v>0</v>
      </c>
      <c r="Q358" s="235">
        <v>0</v>
      </c>
      <c r="R358" s="235">
        <f>Q358*H358</f>
        <v>0</v>
      </c>
      <c r="S358" s="235">
        <v>0.024750000000000001</v>
      </c>
      <c r="T358" s="236">
        <f>S358*H358</f>
        <v>1.5113587500000001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7" t="s">
        <v>274</v>
      </c>
      <c r="AT358" s="237" t="s">
        <v>150</v>
      </c>
      <c r="AU358" s="237" t="s">
        <v>82</v>
      </c>
      <c r="AY358" s="17" t="s">
        <v>147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7" t="s">
        <v>80</v>
      </c>
      <c r="BK358" s="238">
        <f>ROUND(I358*H358,2)</f>
        <v>0</v>
      </c>
      <c r="BL358" s="17" t="s">
        <v>274</v>
      </c>
      <c r="BM358" s="237" t="s">
        <v>1017</v>
      </c>
    </row>
    <row r="359" s="2" customFormat="1">
      <c r="A359" s="38"/>
      <c r="B359" s="39"/>
      <c r="C359" s="40"/>
      <c r="D359" s="239" t="s">
        <v>157</v>
      </c>
      <c r="E359" s="40"/>
      <c r="F359" s="240" t="s">
        <v>504</v>
      </c>
      <c r="G359" s="40"/>
      <c r="H359" s="40"/>
      <c r="I359" s="241"/>
      <c r="J359" s="40"/>
      <c r="K359" s="40"/>
      <c r="L359" s="44"/>
      <c r="M359" s="242"/>
      <c r="N359" s="243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157</v>
      </c>
      <c r="AU359" s="17" t="s">
        <v>82</v>
      </c>
    </row>
    <row r="360" s="2" customFormat="1">
      <c r="A360" s="38"/>
      <c r="B360" s="39"/>
      <c r="C360" s="40"/>
      <c r="D360" s="244" t="s">
        <v>159</v>
      </c>
      <c r="E360" s="40"/>
      <c r="F360" s="245" t="s">
        <v>505</v>
      </c>
      <c r="G360" s="40"/>
      <c r="H360" s="40"/>
      <c r="I360" s="241"/>
      <c r="J360" s="40"/>
      <c r="K360" s="40"/>
      <c r="L360" s="44"/>
      <c r="M360" s="242"/>
      <c r="N360" s="243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82</v>
      </c>
    </row>
    <row r="361" s="13" customFormat="1">
      <c r="A361" s="13"/>
      <c r="B361" s="246"/>
      <c r="C361" s="247"/>
      <c r="D361" s="239" t="s">
        <v>161</v>
      </c>
      <c r="E361" s="248" t="s">
        <v>1</v>
      </c>
      <c r="F361" s="249" t="s">
        <v>1018</v>
      </c>
      <c r="G361" s="247"/>
      <c r="H361" s="248" t="s">
        <v>1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161</v>
      </c>
      <c r="AU361" s="255" t="s">
        <v>82</v>
      </c>
      <c r="AV361" s="13" t="s">
        <v>80</v>
      </c>
      <c r="AW361" s="13" t="s">
        <v>30</v>
      </c>
      <c r="AX361" s="13" t="s">
        <v>73</v>
      </c>
      <c r="AY361" s="255" t="s">
        <v>147</v>
      </c>
    </row>
    <row r="362" s="14" customFormat="1">
      <c r="A362" s="14"/>
      <c r="B362" s="256"/>
      <c r="C362" s="257"/>
      <c r="D362" s="239" t="s">
        <v>161</v>
      </c>
      <c r="E362" s="258" t="s">
        <v>1</v>
      </c>
      <c r="F362" s="259" t="s">
        <v>1019</v>
      </c>
      <c r="G362" s="257"/>
      <c r="H362" s="260">
        <v>1.2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161</v>
      </c>
      <c r="AU362" s="266" t="s">
        <v>82</v>
      </c>
      <c r="AV362" s="14" t="s">
        <v>82</v>
      </c>
      <c r="AW362" s="14" t="s">
        <v>30</v>
      </c>
      <c r="AX362" s="14" t="s">
        <v>73</v>
      </c>
      <c r="AY362" s="266" t="s">
        <v>147</v>
      </c>
    </row>
    <row r="363" s="14" customFormat="1">
      <c r="A363" s="14"/>
      <c r="B363" s="256"/>
      <c r="C363" s="257"/>
      <c r="D363" s="239" t="s">
        <v>161</v>
      </c>
      <c r="E363" s="258" t="s">
        <v>1</v>
      </c>
      <c r="F363" s="259" t="s">
        <v>1020</v>
      </c>
      <c r="G363" s="257"/>
      <c r="H363" s="260">
        <v>1.2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161</v>
      </c>
      <c r="AU363" s="266" t="s">
        <v>82</v>
      </c>
      <c r="AV363" s="14" t="s">
        <v>82</v>
      </c>
      <c r="AW363" s="14" t="s">
        <v>30</v>
      </c>
      <c r="AX363" s="14" t="s">
        <v>73</v>
      </c>
      <c r="AY363" s="266" t="s">
        <v>147</v>
      </c>
    </row>
    <row r="364" s="14" customFormat="1">
      <c r="A364" s="14"/>
      <c r="B364" s="256"/>
      <c r="C364" s="257"/>
      <c r="D364" s="239" t="s">
        <v>161</v>
      </c>
      <c r="E364" s="258" t="s">
        <v>1</v>
      </c>
      <c r="F364" s="259" t="s">
        <v>1021</v>
      </c>
      <c r="G364" s="257"/>
      <c r="H364" s="260">
        <v>5.2000000000000002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161</v>
      </c>
      <c r="AU364" s="266" t="s">
        <v>82</v>
      </c>
      <c r="AV364" s="14" t="s">
        <v>82</v>
      </c>
      <c r="AW364" s="14" t="s">
        <v>30</v>
      </c>
      <c r="AX364" s="14" t="s">
        <v>73</v>
      </c>
      <c r="AY364" s="266" t="s">
        <v>147</v>
      </c>
    </row>
    <row r="365" s="14" customFormat="1">
      <c r="A365" s="14"/>
      <c r="B365" s="256"/>
      <c r="C365" s="257"/>
      <c r="D365" s="239" t="s">
        <v>161</v>
      </c>
      <c r="E365" s="258" t="s">
        <v>1</v>
      </c>
      <c r="F365" s="259" t="s">
        <v>1022</v>
      </c>
      <c r="G365" s="257"/>
      <c r="H365" s="260">
        <v>2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161</v>
      </c>
      <c r="AU365" s="266" t="s">
        <v>82</v>
      </c>
      <c r="AV365" s="14" t="s">
        <v>82</v>
      </c>
      <c r="AW365" s="14" t="s">
        <v>30</v>
      </c>
      <c r="AX365" s="14" t="s">
        <v>73</v>
      </c>
      <c r="AY365" s="266" t="s">
        <v>147</v>
      </c>
    </row>
    <row r="366" s="14" customFormat="1">
      <c r="A366" s="14"/>
      <c r="B366" s="256"/>
      <c r="C366" s="257"/>
      <c r="D366" s="239" t="s">
        <v>161</v>
      </c>
      <c r="E366" s="258" t="s">
        <v>1</v>
      </c>
      <c r="F366" s="259" t="s">
        <v>1023</v>
      </c>
      <c r="G366" s="257"/>
      <c r="H366" s="260">
        <v>2.2999999999999998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161</v>
      </c>
      <c r="AU366" s="266" t="s">
        <v>82</v>
      </c>
      <c r="AV366" s="14" t="s">
        <v>82</v>
      </c>
      <c r="AW366" s="14" t="s">
        <v>30</v>
      </c>
      <c r="AX366" s="14" t="s">
        <v>73</v>
      </c>
      <c r="AY366" s="266" t="s">
        <v>147</v>
      </c>
    </row>
    <row r="367" s="14" customFormat="1">
      <c r="A367" s="14"/>
      <c r="B367" s="256"/>
      <c r="C367" s="257"/>
      <c r="D367" s="239" t="s">
        <v>161</v>
      </c>
      <c r="E367" s="258" t="s">
        <v>1</v>
      </c>
      <c r="F367" s="259" t="s">
        <v>1024</v>
      </c>
      <c r="G367" s="257"/>
      <c r="H367" s="260">
        <v>2.2999999999999998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161</v>
      </c>
      <c r="AU367" s="266" t="s">
        <v>82</v>
      </c>
      <c r="AV367" s="14" t="s">
        <v>82</v>
      </c>
      <c r="AW367" s="14" t="s">
        <v>30</v>
      </c>
      <c r="AX367" s="14" t="s">
        <v>73</v>
      </c>
      <c r="AY367" s="266" t="s">
        <v>147</v>
      </c>
    </row>
    <row r="368" s="14" customFormat="1">
      <c r="A368" s="14"/>
      <c r="B368" s="256"/>
      <c r="C368" s="257"/>
      <c r="D368" s="239" t="s">
        <v>161</v>
      </c>
      <c r="E368" s="258" t="s">
        <v>1</v>
      </c>
      <c r="F368" s="259" t="s">
        <v>1025</v>
      </c>
      <c r="G368" s="257"/>
      <c r="H368" s="260">
        <v>2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161</v>
      </c>
      <c r="AU368" s="266" t="s">
        <v>82</v>
      </c>
      <c r="AV368" s="14" t="s">
        <v>82</v>
      </c>
      <c r="AW368" s="14" t="s">
        <v>30</v>
      </c>
      <c r="AX368" s="14" t="s">
        <v>73</v>
      </c>
      <c r="AY368" s="266" t="s">
        <v>147</v>
      </c>
    </row>
    <row r="369" s="14" customFormat="1">
      <c r="A369" s="14"/>
      <c r="B369" s="256"/>
      <c r="C369" s="257"/>
      <c r="D369" s="239" t="s">
        <v>161</v>
      </c>
      <c r="E369" s="258" t="s">
        <v>1</v>
      </c>
      <c r="F369" s="259" t="s">
        <v>1026</v>
      </c>
      <c r="G369" s="257"/>
      <c r="H369" s="260">
        <v>4.5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161</v>
      </c>
      <c r="AU369" s="266" t="s">
        <v>82</v>
      </c>
      <c r="AV369" s="14" t="s">
        <v>82</v>
      </c>
      <c r="AW369" s="14" t="s">
        <v>30</v>
      </c>
      <c r="AX369" s="14" t="s">
        <v>73</v>
      </c>
      <c r="AY369" s="266" t="s">
        <v>147</v>
      </c>
    </row>
    <row r="370" s="14" customFormat="1">
      <c r="A370" s="14"/>
      <c r="B370" s="256"/>
      <c r="C370" s="257"/>
      <c r="D370" s="239" t="s">
        <v>161</v>
      </c>
      <c r="E370" s="258" t="s">
        <v>1</v>
      </c>
      <c r="F370" s="259" t="s">
        <v>1027</v>
      </c>
      <c r="G370" s="257"/>
      <c r="H370" s="260">
        <v>6.5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161</v>
      </c>
      <c r="AU370" s="266" t="s">
        <v>82</v>
      </c>
      <c r="AV370" s="14" t="s">
        <v>82</v>
      </c>
      <c r="AW370" s="14" t="s">
        <v>30</v>
      </c>
      <c r="AX370" s="14" t="s">
        <v>73</v>
      </c>
      <c r="AY370" s="266" t="s">
        <v>147</v>
      </c>
    </row>
    <row r="371" s="14" customFormat="1">
      <c r="A371" s="14"/>
      <c r="B371" s="256"/>
      <c r="C371" s="257"/>
      <c r="D371" s="239" t="s">
        <v>161</v>
      </c>
      <c r="E371" s="258" t="s">
        <v>1</v>
      </c>
      <c r="F371" s="259" t="s">
        <v>1028</v>
      </c>
      <c r="G371" s="257"/>
      <c r="H371" s="260">
        <v>6.5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161</v>
      </c>
      <c r="AU371" s="266" t="s">
        <v>82</v>
      </c>
      <c r="AV371" s="14" t="s">
        <v>82</v>
      </c>
      <c r="AW371" s="14" t="s">
        <v>30</v>
      </c>
      <c r="AX371" s="14" t="s">
        <v>73</v>
      </c>
      <c r="AY371" s="266" t="s">
        <v>147</v>
      </c>
    </row>
    <row r="372" s="14" customFormat="1">
      <c r="A372" s="14"/>
      <c r="B372" s="256"/>
      <c r="C372" s="257"/>
      <c r="D372" s="239" t="s">
        <v>161</v>
      </c>
      <c r="E372" s="258" t="s">
        <v>1</v>
      </c>
      <c r="F372" s="259" t="s">
        <v>1029</v>
      </c>
      <c r="G372" s="257"/>
      <c r="H372" s="260">
        <v>11.225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161</v>
      </c>
      <c r="AU372" s="266" t="s">
        <v>82</v>
      </c>
      <c r="AV372" s="14" t="s">
        <v>82</v>
      </c>
      <c r="AW372" s="14" t="s">
        <v>30</v>
      </c>
      <c r="AX372" s="14" t="s">
        <v>73</v>
      </c>
      <c r="AY372" s="266" t="s">
        <v>147</v>
      </c>
    </row>
    <row r="373" s="13" customFormat="1">
      <c r="A373" s="13"/>
      <c r="B373" s="246"/>
      <c r="C373" s="247"/>
      <c r="D373" s="239" t="s">
        <v>161</v>
      </c>
      <c r="E373" s="248" t="s">
        <v>1</v>
      </c>
      <c r="F373" s="249" t="s">
        <v>1030</v>
      </c>
      <c r="G373" s="247"/>
      <c r="H373" s="248" t="s">
        <v>1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161</v>
      </c>
      <c r="AU373" s="255" t="s">
        <v>82</v>
      </c>
      <c r="AV373" s="13" t="s">
        <v>80</v>
      </c>
      <c r="AW373" s="13" t="s">
        <v>30</v>
      </c>
      <c r="AX373" s="13" t="s">
        <v>73</v>
      </c>
      <c r="AY373" s="255" t="s">
        <v>147</v>
      </c>
    </row>
    <row r="374" s="14" customFormat="1">
      <c r="A374" s="14"/>
      <c r="B374" s="256"/>
      <c r="C374" s="257"/>
      <c r="D374" s="239" t="s">
        <v>161</v>
      </c>
      <c r="E374" s="258" t="s">
        <v>1</v>
      </c>
      <c r="F374" s="259" t="s">
        <v>1031</v>
      </c>
      <c r="G374" s="257"/>
      <c r="H374" s="260">
        <v>2.7599999999999998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161</v>
      </c>
      <c r="AU374" s="266" t="s">
        <v>82</v>
      </c>
      <c r="AV374" s="14" t="s">
        <v>82</v>
      </c>
      <c r="AW374" s="14" t="s">
        <v>30</v>
      </c>
      <c r="AX374" s="14" t="s">
        <v>73</v>
      </c>
      <c r="AY374" s="266" t="s">
        <v>147</v>
      </c>
    </row>
    <row r="375" s="14" customFormat="1">
      <c r="A375" s="14"/>
      <c r="B375" s="256"/>
      <c r="C375" s="257"/>
      <c r="D375" s="239" t="s">
        <v>161</v>
      </c>
      <c r="E375" s="258" t="s">
        <v>1</v>
      </c>
      <c r="F375" s="259" t="s">
        <v>1032</v>
      </c>
      <c r="G375" s="257"/>
      <c r="H375" s="260">
        <v>2.7599999999999998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161</v>
      </c>
      <c r="AU375" s="266" t="s">
        <v>82</v>
      </c>
      <c r="AV375" s="14" t="s">
        <v>82</v>
      </c>
      <c r="AW375" s="14" t="s">
        <v>30</v>
      </c>
      <c r="AX375" s="14" t="s">
        <v>73</v>
      </c>
      <c r="AY375" s="266" t="s">
        <v>147</v>
      </c>
    </row>
    <row r="376" s="14" customFormat="1">
      <c r="A376" s="14"/>
      <c r="B376" s="256"/>
      <c r="C376" s="257"/>
      <c r="D376" s="239" t="s">
        <v>161</v>
      </c>
      <c r="E376" s="258" t="s">
        <v>1</v>
      </c>
      <c r="F376" s="259" t="s">
        <v>1033</v>
      </c>
      <c r="G376" s="257"/>
      <c r="H376" s="260">
        <v>2.7599999999999998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161</v>
      </c>
      <c r="AU376" s="266" t="s">
        <v>82</v>
      </c>
      <c r="AV376" s="14" t="s">
        <v>82</v>
      </c>
      <c r="AW376" s="14" t="s">
        <v>30</v>
      </c>
      <c r="AX376" s="14" t="s">
        <v>73</v>
      </c>
      <c r="AY376" s="266" t="s">
        <v>147</v>
      </c>
    </row>
    <row r="377" s="14" customFormat="1">
      <c r="A377" s="14"/>
      <c r="B377" s="256"/>
      <c r="C377" s="257"/>
      <c r="D377" s="239" t="s">
        <v>161</v>
      </c>
      <c r="E377" s="258" t="s">
        <v>1</v>
      </c>
      <c r="F377" s="259" t="s">
        <v>1034</v>
      </c>
      <c r="G377" s="257"/>
      <c r="H377" s="260">
        <v>2.7599999999999998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161</v>
      </c>
      <c r="AU377" s="266" t="s">
        <v>82</v>
      </c>
      <c r="AV377" s="14" t="s">
        <v>82</v>
      </c>
      <c r="AW377" s="14" t="s">
        <v>30</v>
      </c>
      <c r="AX377" s="14" t="s">
        <v>73</v>
      </c>
      <c r="AY377" s="266" t="s">
        <v>147</v>
      </c>
    </row>
    <row r="378" s="13" customFormat="1">
      <c r="A378" s="13"/>
      <c r="B378" s="246"/>
      <c r="C378" s="247"/>
      <c r="D378" s="239" t="s">
        <v>161</v>
      </c>
      <c r="E378" s="248" t="s">
        <v>1</v>
      </c>
      <c r="F378" s="249" t="s">
        <v>522</v>
      </c>
      <c r="G378" s="247"/>
      <c r="H378" s="248" t="s">
        <v>1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161</v>
      </c>
      <c r="AU378" s="255" t="s">
        <v>82</v>
      </c>
      <c r="AV378" s="13" t="s">
        <v>80</v>
      </c>
      <c r="AW378" s="13" t="s">
        <v>30</v>
      </c>
      <c r="AX378" s="13" t="s">
        <v>73</v>
      </c>
      <c r="AY378" s="255" t="s">
        <v>147</v>
      </c>
    </row>
    <row r="379" s="14" customFormat="1">
      <c r="A379" s="14"/>
      <c r="B379" s="256"/>
      <c r="C379" s="257"/>
      <c r="D379" s="239" t="s">
        <v>161</v>
      </c>
      <c r="E379" s="258" t="s">
        <v>1</v>
      </c>
      <c r="F379" s="259" t="s">
        <v>1035</v>
      </c>
      <c r="G379" s="257"/>
      <c r="H379" s="260">
        <v>1.6000000000000001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161</v>
      </c>
      <c r="AU379" s="266" t="s">
        <v>82</v>
      </c>
      <c r="AV379" s="14" t="s">
        <v>82</v>
      </c>
      <c r="AW379" s="14" t="s">
        <v>30</v>
      </c>
      <c r="AX379" s="14" t="s">
        <v>73</v>
      </c>
      <c r="AY379" s="266" t="s">
        <v>147</v>
      </c>
    </row>
    <row r="380" s="14" customFormat="1">
      <c r="A380" s="14"/>
      <c r="B380" s="256"/>
      <c r="C380" s="257"/>
      <c r="D380" s="239" t="s">
        <v>161</v>
      </c>
      <c r="E380" s="258" t="s">
        <v>1</v>
      </c>
      <c r="F380" s="259" t="s">
        <v>1036</v>
      </c>
      <c r="G380" s="257"/>
      <c r="H380" s="260">
        <v>3.5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161</v>
      </c>
      <c r="AU380" s="266" t="s">
        <v>82</v>
      </c>
      <c r="AV380" s="14" t="s">
        <v>82</v>
      </c>
      <c r="AW380" s="14" t="s">
        <v>30</v>
      </c>
      <c r="AX380" s="14" t="s">
        <v>73</v>
      </c>
      <c r="AY380" s="266" t="s">
        <v>147</v>
      </c>
    </row>
    <row r="381" s="15" customFormat="1">
      <c r="A381" s="15"/>
      <c r="B381" s="267"/>
      <c r="C381" s="268"/>
      <c r="D381" s="239" t="s">
        <v>161</v>
      </c>
      <c r="E381" s="269" t="s">
        <v>1</v>
      </c>
      <c r="F381" s="270" t="s">
        <v>164</v>
      </c>
      <c r="G381" s="268"/>
      <c r="H381" s="271">
        <v>61.064999999999998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7" t="s">
        <v>161</v>
      </c>
      <c r="AU381" s="277" t="s">
        <v>82</v>
      </c>
      <c r="AV381" s="15" t="s">
        <v>155</v>
      </c>
      <c r="AW381" s="15" t="s">
        <v>30</v>
      </c>
      <c r="AX381" s="15" t="s">
        <v>80</v>
      </c>
      <c r="AY381" s="277" t="s">
        <v>147</v>
      </c>
    </row>
    <row r="382" s="2" customFormat="1" ht="24.15" customHeight="1">
      <c r="A382" s="38"/>
      <c r="B382" s="39"/>
      <c r="C382" s="226" t="s">
        <v>457</v>
      </c>
      <c r="D382" s="226" t="s">
        <v>150</v>
      </c>
      <c r="E382" s="227" t="s">
        <v>527</v>
      </c>
      <c r="F382" s="228" t="s">
        <v>528</v>
      </c>
      <c r="G382" s="229" t="s">
        <v>167</v>
      </c>
      <c r="H382" s="230">
        <v>102</v>
      </c>
      <c r="I382" s="231"/>
      <c r="J382" s="232">
        <f>ROUND(I382*H382,2)</f>
        <v>0</v>
      </c>
      <c r="K382" s="228" t="s">
        <v>154</v>
      </c>
      <c r="L382" s="44"/>
      <c r="M382" s="233" t="s">
        <v>1</v>
      </c>
      <c r="N382" s="234" t="s">
        <v>38</v>
      </c>
      <c r="O382" s="91"/>
      <c r="P382" s="235">
        <f>O382*H382</f>
        <v>0</v>
      </c>
      <c r="Q382" s="235">
        <v>0.0073200000000000001</v>
      </c>
      <c r="R382" s="235">
        <f>Q382*H382</f>
        <v>0.74663999999999997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274</v>
      </c>
      <c r="AT382" s="237" t="s">
        <v>150</v>
      </c>
      <c r="AU382" s="237" t="s">
        <v>82</v>
      </c>
      <c r="AY382" s="17" t="s">
        <v>147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80</v>
      </c>
      <c r="BK382" s="238">
        <f>ROUND(I382*H382,2)</f>
        <v>0</v>
      </c>
      <c r="BL382" s="17" t="s">
        <v>274</v>
      </c>
      <c r="BM382" s="237" t="s">
        <v>1037</v>
      </c>
    </row>
    <row r="383" s="2" customFormat="1">
      <c r="A383" s="38"/>
      <c r="B383" s="39"/>
      <c r="C383" s="40"/>
      <c r="D383" s="239" t="s">
        <v>157</v>
      </c>
      <c r="E383" s="40"/>
      <c r="F383" s="240" t="s">
        <v>530</v>
      </c>
      <c r="G383" s="40"/>
      <c r="H383" s="40"/>
      <c r="I383" s="241"/>
      <c r="J383" s="40"/>
      <c r="K383" s="40"/>
      <c r="L383" s="44"/>
      <c r="M383" s="242"/>
      <c r="N383" s="24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157</v>
      </c>
      <c r="AU383" s="17" t="s">
        <v>82</v>
      </c>
    </row>
    <row r="384" s="2" customFormat="1">
      <c r="A384" s="38"/>
      <c r="B384" s="39"/>
      <c r="C384" s="40"/>
      <c r="D384" s="244" t="s">
        <v>159</v>
      </c>
      <c r="E384" s="40"/>
      <c r="F384" s="245" t="s">
        <v>531</v>
      </c>
      <c r="G384" s="40"/>
      <c r="H384" s="40"/>
      <c r="I384" s="241"/>
      <c r="J384" s="40"/>
      <c r="K384" s="40"/>
      <c r="L384" s="44"/>
      <c r="M384" s="242"/>
      <c r="N384" s="243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159</v>
      </c>
      <c r="AU384" s="17" t="s">
        <v>82</v>
      </c>
    </row>
    <row r="385" s="13" customFormat="1">
      <c r="A385" s="13"/>
      <c r="B385" s="246"/>
      <c r="C385" s="247"/>
      <c r="D385" s="239" t="s">
        <v>161</v>
      </c>
      <c r="E385" s="248" t="s">
        <v>1</v>
      </c>
      <c r="F385" s="249" t="s">
        <v>532</v>
      </c>
      <c r="G385" s="247"/>
      <c r="H385" s="248" t="s">
        <v>1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161</v>
      </c>
      <c r="AU385" s="255" t="s">
        <v>82</v>
      </c>
      <c r="AV385" s="13" t="s">
        <v>80</v>
      </c>
      <c r="AW385" s="13" t="s">
        <v>30</v>
      </c>
      <c r="AX385" s="13" t="s">
        <v>73</v>
      </c>
      <c r="AY385" s="255" t="s">
        <v>147</v>
      </c>
    </row>
    <row r="386" s="14" customFormat="1">
      <c r="A386" s="14"/>
      <c r="B386" s="256"/>
      <c r="C386" s="257"/>
      <c r="D386" s="239" t="s">
        <v>161</v>
      </c>
      <c r="E386" s="258" t="s">
        <v>1</v>
      </c>
      <c r="F386" s="259" t="s">
        <v>1038</v>
      </c>
      <c r="G386" s="257"/>
      <c r="H386" s="260">
        <v>102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161</v>
      </c>
      <c r="AU386" s="266" t="s">
        <v>82</v>
      </c>
      <c r="AV386" s="14" t="s">
        <v>82</v>
      </c>
      <c r="AW386" s="14" t="s">
        <v>30</v>
      </c>
      <c r="AX386" s="14" t="s">
        <v>73</v>
      </c>
      <c r="AY386" s="266" t="s">
        <v>147</v>
      </c>
    </row>
    <row r="387" s="15" customFormat="1">
      <c r="A387" s="15"/>
      <c r="B387" s="267"/>
      <c r="C387" s="268"/>
      <c r="D387" s="239" t="s">
        <v>161</v>
      </c>
      <c r="E387" s="269" t="s">
        <v>1</v>
      </c>
      <c r="F387" s="270" t="s">
        <v>164</v>
      </c>
      <c r="G387" s="268"/>
      <c r="H387" s="271">
        <v>102</v>
      </c>
      <c r="I387" s="272"/>
      <c r="J387" s="268"/>
      <c r="K387" s="268"/>
      <c r="L387" s="273"/>
      <c r="M387" s="274"/>
      <c r="N387" s="275"/>
      <c r="O387" s="275"/>
      <c r="P387" s="275"/>
      <c r="Q387" s="275"/>
      <c r="R387" s="275"/>
      <c r="S387" s="275"/>
      <c r="T387" s="27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7" t="s">
        <v>161</v>
      </c>
      <c r="AU387" s="277" t="s">
        <v>82</v>
      </c>
      <c r="AV387" s="15" t="s">
        <v>155</v>
      </c>
      <c r="AW387" s="15" t="s">
        <v>30</v>
      </c>
      <c r="AX387" s="15" t="s">
        <v>80</v>
      </c>
      <c r="AY387" s="277" t="s">
        <v>147</v>
      </c>
    </row>
    <row r="388" s="2" customFormat="1" ht="33" customHeight="1">
      <c r="A388" s="38"/>
      <c r="B388" s="39"/>
      <c r="C388" s="226" t="s">
        <v>463</v>
      </c>
      <c r="D388" s="226" t="s">
        <v>150</v>
      </c>
      <c r="E388" s="227" t="s">
        <v>570</v>
      </c>
      <c r="F388" s="228" t="s">
        <v>571</v>
      </c>
      <c r="G388" s="229" t="s">
        <v>167</v>
      </c>
      <c r="H388" s="230">
        <v>302.66000000000003</v>
      </c>
      <c r="I388" s="231"/>
      <c r="J388" s="232">
        <f>ROUND(I388*H388,2)</f>
        <v>0</v>
      </c>
      <c r="K388" s="228" t="s">
        <v>154</v>
      </c>
      <c r="L388" s="44"/>
      <c r="M388" s="233" t="s">
        <v>1</v>
      </c>
      <c r="N388" s="234" t="s">
        <v>38</v>
      </c>
      <c r="O388" s="91"/>
      <c r="P388" s="235">
        <f>O388*H388</f>
        <v>0</v>
      </c>
      <c r="Q388" s="235">
        <v>9.0000000000000006E-05</v>
      </c>
      <c r="R388" s="235">
        <f>Q388*H388</f>
        <v>0.027239400000000004</v>
      </c>
      <c r="S388" s="235">
        <v>0</v>
      </c>
      <c r="T388" s="23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7" t="s">
        <v>274</v>
      </c>
      <c r="AT388" s="237" t="s">
        <v>150</v>
      </c>
      <c r="AU388" s="237" t="s">
        <v>82</v>
      </c>
      <c r="AY388" s="17" t="s">
        <v>147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7" t="s">
        <v>80</v>
      </c>
      <c r="BK388" s="238">
        <f>ROUND(I388*H388,2)</f>
        <v>0</v>
      </c>
      <c r="BL388" s="17" t="s">
        <v>274</v>
      </c>
      <c r="BM388" s="237" t="s">
        <v>1039</v>
      </c>
    </row>
    <row r="389" s="2" customFormat="1">
      <c r="A389" s="38"/>
      <c r="B389" s="39"/>
      <c r="C389" s="40"/>
      <c r="D389" s="239" t="s">
        <v>157</v>
      </c>
      <c r="E389" s="40"/>
      <c r="F389" s="240" t="s">
        <v>573</v>
      </c>
      <c r="G389" s="40"/>
      <c r="H389" s="40"/>
      <c r="I389" s="241"/>
      <c r="J389" s="40"/>
      <c r="K389" s="40"/>
      <c r="L389" s="44"/>
      <c r="M389" s="242"/>
      <c r="N389" s="243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157</v>
      </c>
      <c r="AU389" s="17" t="s">
        <v>82</v>
      </c>
    </row>
    <row r="390" s="2" customFormat="1">
      <c r="A390" s="38"/>
      <c r="B390" s="39"/>
      <c r="C390" s="40"/>
      <c r="D390" s="244" t="s">
        <v>159</v>
      </c>
      <c r="E390" s="40"/>
      <c r="F390" s="245" t="s">
        <v>574</v>
      </c>
      <c r="G390" s="40"/>
      <c r="H390" s="40"/>
      <c r="I390" s="241"/>
      <c r="J390" s="40"/>
      <c r="K390" s="40"/>
      <c r="L390" s="44"/>
      <c r="M390" s="242"/>
      <c r="N390" s="24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159</v>
      </c>
      <c r="AU390" s="17" t="s">
        <v>82</v>
      </c>
    </row>
    <row r="391" s="13" customFormat="1">
      <c r="A391" s="13"/>
      <c r="B391" s="246"/>
      <c r="C391" s="247"/>
      <c r="D391" s="239" t="s">
        <v>161</v>
      </c>
      <c r="E391" s="248" t="s">
        <v>1</v>
      </c>
      <c r="F391" s="249" t="s">
        <v>994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161</v>
      </c>
      <c r="AU391" s="255" t="s">
        <v>82</v>
      </c>
      <c r="AV391" s="13" t="s">
        <v>80</v>
      </c>
      <c r="AW391" s="13" t="s">
        <v>30</v>
      </c>
      <c r="AX391" s="13" t="s">
        <v>73</v>
      </c>
      <c r="AY391" s="255" t="s">
        <v>147</v>
      </c>
    </row>
    <row r="392" s="14" customFormat="1">
      <c r="A392" s="14"/>
      <c r="B392" s="256"/>
      <c r="C392" s="257"/>
      <c r="D392" s="239" t="s">
        <v>161</v>
      </c>
      <c r="E392" s="258" t="s">
        <v>1</v>
      </c>
      <c r="F392" s="259" t="s">
        <v>995</v>
      </c>
      <c r="G392" s="257"/>
      <c r="H392" s="260">
        <v>1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161</v>
      </c>
      <c r="AU392" s="266" t="s">
        <v>82</v>
      </c>
      <c r="AV392" s="14" t="s">
        <v>82</v>
      </c>
      <c r="AW392" s="14" t="s">
        <v>30</v>
      </c>
      <c r="AX392" s="14" t="s">
        <v>73</v>
      </c>
      <c r="AY392" s="266" t="s">
        <v>147</v>
      </c>
    </row>
    <row r="393" s="14" customFormat="1">
      <c r="A393" s="14"/>
      <c r="B393" s="256"/>
      <c r="C393" s="257"/>
      <c r="D393" s="239" t="s">
        <v>161</v>
      </c>
      <c r="E393" s="258" t="s">
        <v>1</v>
      </c>
      <c r="F393" s="259" t="s">
        <v>996</v>
      </c>
      <c r="G393" s="257"/>
      <c r="H393" s="260">
        <v>1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161</v>
      </c>
      <c r="AU393" s="266" t="s">
        <v>82</v>
      </c>
      <c r="AV393" s="14" t="s">
        <v>82</v>
      </c>
      <c r="AW393" s="14" t="s">
        <v>30</v>
      </c>
      <c r="AX393" s="14" t="s">
        <v>73</v>
      </c>
      <c r="AY393" s="266" t="s">
        <v>147</v>
      </c>
    </row>
    <row r="394" s="14" customFormat="1">
      <c r="A394" s="14"/>
      <c r="B394" s="256"/>
      <c r="C394" s="257"/>
      <c r="D394" s="239" t="s">
        <v>161</v>
      </c>
      <c r="E394" s="258" t="s">
        <v>1</v>
      </c>
      <c r="F394" s="259" t="s">
        <v>997</v>
      </c>
      <c r="G394" s="257"/>
      <c r="H394" s="260">
        <v>1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161</v>
      </c>
      <c r="AU394" s="266" t="s">
        <v>82</v>
      </c>
      <c r="AV394" s="14" t="s">
        <v>82</v>
      </c>
      <c r="AW394" s="14" t="s">
        <v>30</v>
      </c>
      <c r="AX394" s="14" t="s">
        <v>73</v>
      </c>
      <c r="AY394" s="266" t="s">
        <v>147</v>
      </c>
    </row>
    <row r="395" s="14" customFormat="1">
      <c r="A395" s="14"/>
      <c r="B395" s="256"/>
      <c r="C395" s="257"/>
      <c r="D395" s="239" t="s">
        <v>161</v>
      </c>
      <c r="E395" s="258" t="s">
        <v>1</v>
      </c>
      <c r="F395" s="259" t="s">
        <v>998</v>
      </c>
      <c r="G395" s="257"/>
      <c r="H395" s="260">
        <v>1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161</v>
      </c>
      <c r="AU395" s="266" t="s">
        <v>82</v>
      </c>
      <c r="AV395" s="14" t="s">
        <v>82</v>
      </c>
      <c r="AW395" s="14" t="s">
        <v>30</v>
      </c>
      <c r="AX395" s="14" t="s">
        <v>73</v>
      </c>
      <c r="AY395" s="266" t="s">
        <v>147</v>
      </c>
    </row>
    <row r="396" s="14" customFormat="1">
      <c r="A396" s="14"/>
      <c r="B396" s="256"/>
      <c r="C396" s="257"/>
      <c r="D396" s="239" t="s">
        <v>161</v>
      </c>
      <c r="E396" s="258" t="s">
        <v>1</v>
      </c>
      <c r="F396" s="259" t="s">
        <v>999</v>
      </c>
      <c r="G396" s="257"/>
      <c r="H396" s="260">
        <v>2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161</v>
      </c>
      <c r="AU396" s="266" t="s">
        <v>82</v>
      </c>
      <c r="AV396" s="14" t="s">
        <v>82</v>
      </c>
      <c r="AW396" s="14" t="s">
        <v>30</v>
      </c>
      <c r="AX396" s="14" t="s">
        <v>73</v>
      </c>
      <c r="AY396" s="266" t="s">
        <v>147</v>
      </c>
    </row>
    <row r="397" s="14" customFormat="1">
      <c r="A397" s="14"/>
      <c r="B397" s="256"/>
      <c r="C397" s="257"/>
      <c r="D397" s="239" t="s">
        <v>161</v>
      </c>
      <c r="E397" s="258" t="s">
        <v>1</v>
      </c>
      <c r="F397" s="259" t="s">
        <v>1000</v>
      </c>
      <c r="G397" s="257"/>
      <c r="H397" s="260">
        <v>2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161</v>
      </c>
      <c r="AU397" s="266" t="s">
        <v>82</v>
      </c>
      <c r="AV397" s="14" t="s">
        <v>82</v>
      </c>
      <c r="AW397" s="14" t="s">
        <v>30</v>
      </c>
      <c r="AX397" s="14" t="s">
        <v>73</v>
      </c>
      <c r="AY397" s="266" t="s">
        <v>147</v>
      </c>
    </row>
    <row r="398" s="14" customFormat="1">
      <c r="A398" s="14"/>
      <c r="B398" s="256"/>
      <c r="C398" s="257"/>
      <c r="D398" s="239" t="s">
        <v>161</v>
      </c>
      <c r="E398" s="258" t="s">
        <v>1</v>
      </c>
      <c r="F398" s="259" t="s">
        <v>1001</v>
      </c>
      <c r="G398" s="257"/>
      <c r="H398" s="260">
        <v>2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161</v>
      </c>
      <c r="AU398" s="266" t="s">
        <v>82</v>
      </c>
      <c r="AV398" s="14" t="s">
        <v>82</v>
      </c>
      <c r="AW398" s="14" t="s">
        <v>30</v>
      </c>
      <c r="AX398" s="14" t="s">
        <v>73</v>
      </c>
      <c r="AY398" s="266" t="s">
        <v>147</v>
      </c>
    </row>
    <row r="399" s="14" customFormat="1">
      <c r="A399" s="14"/>
      <c r="B399" s="256"/>
      <c r="C399" s="257"/>
      <c r="D399" s="239" t="s">
        <v>161</v>
      </c>
      <c r="E399" s="258" t="s">
        <v>1</v>
      </c>
      <c r="F399" s="259" t="s">
        <v>1002</v>
      </c>
      <c r="G399" s="257"/>
      <c r="H399" s="260">
        <v>2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161</v>
      </c>
      <c r="AU399" s="266" t="s">
        <v>82</v>
      </c>
      <c r="AV399" s="14" t="s">
        <v>82</v>
      </c>
      <c r="AW399" s="14" t="s">
        <v>30</v>
      </c>
      <c r="AX399" s="14" t="s">
        <v>73</v>
      </c>
      <c r="AY399" s="266" t="s">
        <v>147</v>
      </c>
    </row>
    <row r="400" s="14" customFormat="1">
      <c r="A400" s="14"/>
      <c r="B400" s="256"/>
      <c r="C400" s="257"/>
      <c r="D400" s="239" t="s">
        <v>161</v>
      </c>
      <c r="E400" s="258" t="s">
        <v>1</v>
      </c>
      <c r="F400" s="259" t="s">
        <v>1003</v>
      </c>
      <c r="G400" s="257"/>
      <c r="H400" s="260">
        <v>2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161</v>
      </c>
      <c r="AU400" s="266" t="s">
        <v>82</v>
      </c>
      <c r="AV400" s="14" t="s">
        <v>82</v>
      </c>
      <c r="AW400" s="14" t="s">
        <v>30</v>
      </c>
      <c r="AX400" s="14" t="s">
        <v>73</v>
      </c>
      <c r="AY400" s="266" t="s">
        <v>147</v>
      </c>
    </row>
    <row r="401" s="14" customFormat="1">
      <c r="A401" s="14"/>
      <c r="B401" s="256"/>
      <c r="C401" s="257"/>
      <c r="D401" s="239" t="s">
        <v>161</v>
      </c>
      <c r="E401" s="258" t="s">
        <v>1</v>
      </c>
      <c r="F401" s="259" t="s">
        <v>1004</v>
      </c>
      <c r="G401" s="257"/>
      <c r="H401" s="260">
        <v>8.5999999999999996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161</v>
      </c>
      <c r="AU401" s="266" t="s">
        <v>82</v>
      </c>
      <c r="AV401" s="14" t="s">
        <v>82</v>
      </c>
      <c r="AW401" s="14" t="s">
        <v>30</v>
      </c>
      <c r="AX401" s="14" t="s">
        <v>73</v>
      </c>
      <c r="AY401" s="266" t="s">
        <v>147</v>
      </c>
    </row>
    <row r="402" s="14" customFormat="1">
      <c r="A402" s="14"/>
      <c r="B402" s="256"/>
      <c r="C402" s="257"/>
      <c r="D402" s="239" t="s">
        <v>161</v>
      </c>
      <c r="E402" s="258" t="s">
        <v>1</v>
      </c>
      <c r="F402" s="259" t="s">
        <v>1005</v>
      </c>
      <c r="G402" s="257"/>
      <c r="H402" s="260">
        <v>8.5999999999999996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161</v>
      </c>
      <c r="AU402" s="266" t="s">
        <v>82</v>
      </c>
      <c r="AV402" s="14" t="s">
        <v>82</v>
      </c>
      <c r="AW402" s="14" t="s">
        <v>30</v>
      </c>
      <c r="AX402" s="14" t="s">
        <v>73</v>
      </c>
      <c r="AY402" s="266" t="s">
        <v>147</v>
      </c>
    </row>
    <row r="403" s="14" customFormat="1">
      <c r="A403" s="14"/>
      <c r="B403" s="256"/>
      <c r="C403" s="257"/>
      <c r="D403" s="239" t="s">
        <v>161</v>
      </c>
      <c r="E403" s="258" t="s">
        <v>1</v>
      </c>
      <c r="F403" s="259" t="s">
        <v>1006</v>
      </c>
      <c r="G403" s="257"/>
      <c r="H403" s="260">
        <v>8.5999999999999996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161</v>
      </c>
      <c r="AU403" s="266" t="s">
        <v>82</v>
      </c>
      <c r="AV403" s="14" t="s">
        <v>82</v>
      </c>
      <c r="AW403" s="14" t="s">
        <v>30</v>
      </c>
      <c r="AX403" s="14" t="s">
        <v>73</v>
      </c>
      <c r="AY403" s="266" t="s">
        <v>147</v>
      </c>
    </row>
    <row r="404" s="13" customFormat="1">
      <c r="A404" s="13"/>
      <c r="B404" s="246"/>
      <c r="C404" s="247"/>
      <c r="D404" s="239" t="s">
        <v>161</v>
      </c>
      <c r="E404" s="248" t="s">
        <v>1</v>
      </c>
      <c r="F404" s="249" t="s">
        <v>1007</v>
      </c>
      <c r="G404" s="247"/>
      <c r="H404" s="248" t="s">
        <v>1</v>
      </c>
      <c r="I404" s="250"/>
      <c r="J404" s="247"/>
      <c r="K404" s="247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161</v>
      </c>
      <c r="AU404" s="255" t="s">
        <v>82</v>
      </c>
      <c r="AV404" s="13" t="s">
        <v>80</v>
      </c>
      <c r="AW404" s="13" t="s">
        <v>30</v>
      </c>
      <c r="AX404" s="13" t="s">
        <v>73</v>
      </c>
      <c r="AY404" s="255" t="s">
        <v>147</v>
      </c>
    </row>
    <row r="405" s="14" customFormat="1">
      <c r="A405" s="14"/>
      <c r="B405" s="256"/>
      <c r="C405" s="257"/>
      <c r="D405" s="239" t="s">
        <v>161</v>
      </c>
      <c r="E405" s="258" t="s">
        <v>1</v>
      </c>
      <c r="F405" s="259" t="s">
        <v>1008</v>
      </c>
      <c r="G405" s="257"/>
      <c r="H405" s="260">
        <v>3.8500000000000001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161</v>
      </c>
      <c r="AU405" s="266" t="s">
        <v>82</v>
      </c>
      <c r="AV405" s="14" t="s">
        <v>82</v>
      </c>
      <c r="AW405" s="14" t="s">
        <v>30</v>
      </c>
      <c r="AX405" s="14" t="s">
        <v>73</v>
      </c>
      <c r="AY405" s="266" t="s">
        <v>147</v>
      </c>
    </row>
    <row r="406" s="14" customFormat="1">
      <c r="A406" s="14"/>
      <c r="B406" s="256"/>
      <c r="C406" s="257"/>
      <c r="D406" s="239" t="s">
        <v>161</v>
      </c>
      <c r="E406" s="258" t="s">
        <v>1</v>
      </c>
      <c r="F406" s="259" t="s">
        <v>1009</v>
      </c>
      <c r="G406" s="257"/>
      <c r="H406" s="260">
        <v>3.8500000000000001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161</v>
      </c>
      <c r="AU406" s="266" t="s">
        <v>82</v>
      </c>
      <c r="AV406" s="14" t="s">
        <v>82</v>
      </c>
      <c r="AW406" s="14" t="s">
        <v>30</v>
      </c>
      <c r="AX406" s="14" t="s">
        <v>73</v>
      </c>
      <c r="AY406" s="266" t="s">
        <v>147</v>
      </c>
    </row>
    <row r="407" s="13" customFormat="1">
      <c r="A407" s="13"/>
      <c r="B407" s="246"/>
      <c r="C407" s="247"/>
      <c r="D407" s="239" t="s">
        <v>161</v>
      </c>
      <c r="E407" s="248" t="s">
        <v>1</v>
      </c>
      <c r="F407" s="249" t="s">
        <v>1010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161</v>
      </c>
      <c r="AU407" s="255" t="s">
        <v>82</v>
      </c>
      <c r="AV407" s="13" t="s">
        <v>80</v>
      </c>
      <c r="AW407" s="13" t="s">
        <v>30</v>
      </c>
      <c r="AX407" s="13" t="s">
        <v>73</v>
      </c>
      <c r="AY407" s="255" t="s">
        <v>147</v>
      </c>
    </row>
    <row r="408" s="14" customFormat="1">
      <c r="A408" s="14"/>
      <c r="B408" s="256"/>
      <c r="C408" s="257"/>
      <c r="D408" s="239" t="s">
        <v>161</v>
      </c>
      <c r="E408" s="258" t="s">
        <v>1</v>
      </c>
      <c r="F408" s="259" t="s">
        <v>1011</v>
      </c>
      <c r="G408" s="257"/>
      <c r="H408" s="260">
        <v>1.4299999999999999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161</v>
      </c>
      <c r="AU408" s="266" t="s">
        <v>82</v>
      </c>
      <c r="AV408" s="14" t="s">
        <v>82</v>
      </c>
      <c r="AW408" s="14" t="s">
        <v>30</v>
      </c>
      <c r="AX408" s="14" t="s">
        <v>73</v>
      </c>
      <c r="AY408" s="266" t="s">
        <v>147</v>
      </c>
    </row>
    <row r="409" s="13" customFormat="1">
      <c r="A409" s="13"/>
      <c r="B409" s="246"/>
      <c r="C409" s="247"/>
      <c r="D409" s="239" t="s">
        <v>161</v>
      </c>
      <c r="E409" s="248" t="s">
        <v>1</v>
      </c>
      <c r="F409" s="249" t="s">
        <v>1012</v>
      </c>
      <c r="G409" s="247"/>
      <c r="H409" s="248" t="s">
        <v>1</v>
      </c>
      <c r="I409" s="250"/>
      <c r="J409" s="247"/>
      <c r="K409" s="247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161</v>
      </c>
      <c r="AU409" s="255" t="s">
        <v>82</v>
      </c>
      <c r="AV409" s="13" t="s">
        <v>80</v>
      </c>
      <c r="AW409" s="13" t="s">
        <v>30</v>
      </c>
      <c r="AX409" s="13" t="s">
        <v>73</v>
      </c>
      <c r="AY409" s="255" t="s">
        <v>147</v>
      </c>
    </row>
    <row r="410" s="14" customFormat="1">
      <c r="A410" s="14"/>
      <c r="B410" s="256"/>
      <c r="C410" s="257"/>
      <c r="D410" s="239" t="s">
        <v>161</v>
      </c>
      <c r="E410" s="258" t="s">
        <v>1</v>
      </c>
      <c r="F410" s="259" t="s">
        <v>1013</v>
      </c>
      <c r="G410" s="257"/>
      <c r="H410" s="260">
        <v>6.9000000000000004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161</v>
      </c>
      <c r="AU410" s="266" t="s">
        <v>82</v>
      </c>
      <c r="AV410" s="14" t="s">
        <v>82</v>
      </c>
      <c r="AW410" s="14" t="s">
        <v>30</v>
      </c>
      <c r="AX410" s="14" t="s">
        <v>73</v>
      </c>
      <c r="AY410" s="266" t="s">
        <v>147</v>
      </c>
    </row>
    <row r="411" s="14" customFormat="1">
      <c r="A411" s="14"/>
      <c r="B411" s="256"/>
      <c r="C411" s="257"/>
      <c r="D411" s="239" t="s">
        <v>161</v>
      </c>
      <c r="E411" s="258" t="s">
        <v>1</v>
      </c>
      <c r="F411" s="259" t="s">
        <v>1014</v>
      </c>
      <c r="G411" s="257"/>
      <c r="H411" s="260">
        <v>9.6999999999999993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161</v>
      </c>
      <c r="AU411" s="266" t="s">
        <v>82</v>
      </c>
      <c r="AV411" s="14" t="s">
        <v>82</v>
      </c>
      <c r="AW411" s="14" t="s">
        <v>30</v>
      </c>
      <c r="AX411" s="14" t="s">
        <v>73</v>
      </c>
      <c r="AY411" s="266" t="s">
        <v>147</v>
      </c>
    </row>
    <row r="412" s="13" customFormat="1">
      <c r="A412" s="13"/>
      <c r="B412" s="246"/>
      <c r="C412" s="247"/>
      <c r="D412" s="239" t="s">
        <v>161</v>
      </c>
      <c r="E412" s="248" t="s">
        <v>1</v>
      </c>
      <c r="F412" s="249" t="s">
        <v>1015</v>
      </c>
      <c r="G412" s="247"/>
      <c r="H412" s="248" t="s">
        <v>1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161</v>
      </c>
      <c r="AU412" s="255" t="s">
        <v>82</v>
      </c>
      <c r="AV412" s="13" t="s">
        <v>80</v>
      </c>
      <c r="AW412" s="13" t="s">
        <v>30</v>
      </c>
      <c r="AX412" s="13" t="s">
        <v>73</v>
      </c>
      <c r="AY412" s="255" t="s">
        <v>147</v>
      </c>
    </row>
    <row r="413" s="14" customFormat="1">
      <c r="A413" s="14"/>
      <c r="B413" s="256"/>
      <c r="C413" s="257"/>
      <c r="D413" s="239" t="s">
        <v>161</v>
      </c>
      <c r="E413" s="258" t="s">
        <v>1</v>
      </c>
      <c r="F413" s="259" t="s">
        <v>1016</v>
      </c>
      <c r="G413" s="257"/>
      <c r="H413" s="260">
        <v>10.800000000000001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161</v>
      </c>
      <c r="AU413" s="266" t="s">
        <v>82</v>
      </c>
      <c r="AV413" s="14" t="s">
        <v>82</v>
      </c>
      <c r="AW413" s="14" t="s">
        <v>30</v>
      </c>
      <c r="AX413" s="14" t="s">
        <v>73</v>
      </c>
      <c r="AY413" s="266" t="s">
        <v>147</v>
      </c>
    </row>
    <row r="414" s="13" customFormat="1">
      <c r="A414" s="13"/>
      <c r="B414" s="246"/>
      <c r="C414" s="247"/>
      <c r="D414" s="239" t="s">
        <v>161</v>
      </c>
      <c r="E414" s="248" t="s">
        <v>1</v>
      </c>
      <c r="F414" s="249" t="s">
        <v>540</v>
      </c>
      <c r="G414" s="247"/>
      <c r="H414" s="248" t="s">
        <v>1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161</v>
      </c>
      <c r="AU414" s="255" t="s">
        <v>82</v>
      </c>
      <c r="AV414" s="13" t="s">
        <v>80</v>
      </c>
      <c r="AW414" s="13" t="s">
        <v>30</v>
      </c>
      <c r="AX414" s="13" t="s">
        <v>73</v>
      </c>
      <c r="AY414" s="255" t="s">
        <v>147</v>
      </c>
    </row>
    <row r="415" s="14" customFormat="1">
      <c r="A415" s="14"/>
      <c r="B415" s="256"/>
      <c r="C415" s="257"/>
      <c r="D415" s="239" t="s">
        <v>161</v>
      </c>
      <c r="E415" s="258" t="s">
        <v>1</v>
      </c>
      <c r="F415" s="259" t="s">
        <v>1040</v>
      </c>
      <c r="G415" s="257"/>
      <c r="H415" s="260">
        <v>226.33000000000001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161</v>
      </c>
      <c r="AU415" s="266" t="s">
        <v>82</v>
      </c>
      <c r="AV415" s="14" t="s">
        <v>82</v>
      </c>
      <c r="AW415" s="14" t="s">
        <v>30</v>
      </c>
      <c r="AX415" s="14" t="s">
        <v>73</v>
      </c>
      <c r="AY415" s="266" t="s">
        <v>147</v>
      </c>
    </row>
    <row r="416" s="15" customFormat="1">
      <c r="A416" s="15"/>
      <c r="B416" s="267"/>
      <c r="C416" s="268"/>
      <c r="D416" s="239" t="s">
        <v>161</v>
      </c>
      <c r="E416" s="269" t="s">
        <v>1</v>
      </c>
      <c r="F416" s="270" t="s">
        <v>164</v>
      </c>
      <c r="G416" s="268"/>
      <c r="H416" s="271">
        <v>302.66000000000003</v>
      </c>
      <c r="I416" s="272"/>
      <c r="J416" s="268"/>
      <c r="K416" s="268"/>
      <c r="L416" s="273"/>
      <c r="M416" s="274"/>
      <c r="N416" s="275"/>
      <c r="O416" s="275"/>
      <c r="P416" s="275"/>
      <c r="Q416" s="275"/>
      <c r="R416" s="275"/>
      <c r="S416" s="275"/>
      <c r="T416" s="27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7" t="s">
        <v>161</v>
      </c>
      <c r="AU416" s="277" t="s">
        <v>82</v>
      </c>
      <c r="AV416" s="15" t="s">
        <v>155</v>
      </c>
      <c r="AW416" s="15" t="s">
        <v>30</v>
      </c>
      <c r="AX416" s="15" t="s">
        <v>80</v>
      </c>
      <c r="AY416" s="277" t="s">
        <v>147</v>
      </c>
    </row>
    <row r="417" s="2" customFormat="1" ht="21.75" customHeight="1">
      <c r="A417" s="38"/>
      <c r="B417" s="39"/>
      <c r="C417" s="278" t="s">
        <v>491</v>
      </c>
      <c r="D417" s="278" t="s">
        <v>335</v>
      </c>
      <c r="E417" s="279" t="s">
        <v>577</v>
      </c>
      <c r="F417" s="280" t="s">
        <v>578</v>
      </c>
      <c r="G417" s="281" t="s">
        <v>153</v>
      </c>
      <c r="H417" s="282">
        <v>9.0120000000000005</v>
      </c>
      <c r="I417" s="283"/>
      <c r="J417" s="284">
        <f>ROUND(I417*H417,2)</f>
        <v>0</v>
      </c>
      <c r="K417" s="280" t="s">
        <v>154</v>
      </c>
      <c r="L417" s="285"/>
      <c r="M417" s="286" t="s">
        <v>1</v>
      </c>
      <c r="N417" s="287" t="s">
        <v>38</v>
      </c>
      <c r="O417" s="91"/>
      <c r="P417" s="235">
        <f>O417*H417</f>
        <v>0</v>
      </c>
      <c r="Q417" s="235">
        <v>0.55000000000000004</v>
      </c>
      <c r="R417" s="235">
        <f>Q417*H417</f>
        <v>4.9566000000000008</v>
      </c>
      <c r="S417" s="235">
        <v>0</v>
      </c>
      <c r="T417" s="236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7" t="s">
        <v>387</v>
      </c>
      <c r="AT417" s="237" t="s">
        <v>335</v>
      </c>
      <c r="AU417" s="237" t="s">
        <v>82</v>
      </c>
      <c r="AY417" s="17" t="s">
        <v>147</v>
      </c>
      <c r="BE417" s="238">
        <f>IF(N417="základní",J417,0)</f>
        <v>0</v>
      </c>
      <c r="BF417" s="238">
        <f>IF(N417="snížená",J417,0)</f>
        <v>0</v>
      </c>
      <c r="BG417" s="238">
        <f>IF(N417="zákl. přenesená",J417,0)</f>
        <v>0</v>
      </c>
      <c r="BH417" s="238">
        <f>IF(N417="sníž. přenesená",J417,0)</f>
        <v>0</v>
      </c>
      <c r="BI417" s="238">
        <f>IF(N417="nulová",J417,0)</f>
        <v>0</v>
      </c>
      <c r="BJ417" s="17" t="s">
        <v>80</v>
      </c>
      <c r="BK417" s="238">
        <f>ROUND(I417*H417,2)</f>
        <v>0</v>
      </c>
      <c r="BL417" s="17" t="s">
        <v>274</v>
      </c>
      <c r="BM417" s="237" t="s">
        <v>1041</v>
      </c>
    </row>
    <row r="418" s="2" customFormat="1">
      <c r="A418" s="38"/>
      <c r="B418" s="39"/>
      <c r="C418" s="40"/>
      <c r="D418" s="239" t="s">
        <v>157</v>
      </c>
      <c r="E418" s="40"/>
      <c r="F418" s="240" t="s">
        <v>578</v>
      </c>
      <c r="G418" s="40"/>
      <c r="H418" s="40"/>
      <c r="I418" s="241"/>
      <c r="J418" s="40"/>
      <c r="K418" s="40"/>
      <c r="L418" s="44"/>
      <c r="M418" s="242"/>
      <c r="N418" s="243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157</v>
      </c>
      <c r="AU418" s="17" t="s">
        <v>82</v>
      </c>
    </row>
    <row r="419" s="13" customFormat="1">
      <c r="A419" s="13"/>
      <c r="B419" s="246"/>
      <c r="C419" s="247"/>
      <c r="D419" s="239" t="s">
        <v>161</v>
      </c>
      <c r="E419" s="248" t="s">
        <v>1</v>
      </c>
      <c r="F419" s="249" t="s">
        <v>546</v>
      </c>
      <c r="G419" s="247"/>
      <c r="H419" s="248" t="s">
        <v>1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161</v>
      </c>
      <c r="AU419" s="255" t="s">
        <v>82</v>
      </c>
      <c r="AV419" s="13" t="s">
        <v>80</v>
      </c>
      <c r="AW419" s="13" t="s">
        <v>30</v>
      </c>
      <c r="AX419" s="13" t="s">
        <v>73</v>
      </c>
      <c r="AY419" s="255" t="s">
        <v>147</v>
      </c>
    </row>
    <row r="420" s="13" customFormat="1">
      <c r="A420" s="13"/>
      <c r="B420" s="246"/>
      <c r="C420" s="247"/>
      <c r="D420" s="239" t="s">
        <v>161</v>
      </c>
      <c r="E420" s="248" t="s">
        <v>1</v>
      </c>
      <c r="F420" s="249" t="s">
        <v>994</v>
      </c>
      <c r="G420" s="247"/>
      <c r="H420" s="248" t="s">
        <v>1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161</v>
      </c>
      <c r="AU420" s="255" t="s">
        <v>82</v>
      </c>
      <c r="AV420" s="13" t="s">
        <v>80</v>
      </c>
      <c r="AW420" s="13" t="s">
        <v>30</v>
      </c>
      <c r="AX420" s="13" t="s">
        <v>73</v>
      </c>
      <c r="AY420" s="255" t="s">
        <v>147</v>
      </c>
    </row>
    <row r="421" s="14" customFormat="1">
      <c r="A421" s="14"/>
      <c r="B421" s="256"/>
      <c r="C421" s="257"/>
      <c r="D421" s="239" t="s">
        <v>161</v>
      </c>
      <c r="E421" s="258" t="s">
        <v>1</v>
      </c>
      <c r="F421" s="259" t="s">
        <v>1042</v>
      </c>
      <c r="G421" s="257"/>
      <c r="H421" s="260">
        <v>0.025999999999999999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161</v>
      </c>
      <c r="AU421" s="266" t="s">
        <v>82</v>
      </c>
      <c r="AV421" s="14" t="s">
        <v>82</v>
      </c>
      <c r="AW421" s="14" t="s">
        <v>30</v>
      </c>
      <c r="AX421" s="14" t="s">
        <v>73</v>
      </c>
      <c r="AY421" s="266" t="s">
        <v>147</v>
      </c>
    </row>
    <row r="422" s="14" customFormat="1">
      <c r="A422" s="14"/>
      <c r="B422" s="256"/>
      <c r="C422" s="257"/>
      <c r="D422" s="239" t="s">
        <v>161</v>
      </c>
      <c r="E422" s="258" t="s">
        <v>1</v>
      </c>
      <c r="F422" s="259" t="s">
        <v>1043</v>
      </c>
      <c r="G422" s="257"/>
      <c r="H422" s="260">
        <v>0.025999999999999999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161</v>
      </c>
      <c r="AU422" s="266" t="s">
        <v>82</v>
      </c>
      <c r="AV422" s="14" t="s">
        <v>82</v>
      </c>
      <c r="AW422" s="14" t="s">
        <v>30</v>
      </c>
      <c r="AX422" s="14" t="s">
        <v>73</v>
      </c>
      <c r="AY422" s="266" t="s">
        <v>147</v>
      </c>
    </row>
    <row r="423" s="14" customFormat="1">
      <c r="A423" s="14"/>
      <c r="B423" s="256"/>
      <c r="C423" s="257"/>
      <c r="D423" s="239" t="s">
        <v>161</v>
      </c>
      <c r="E423" s="258" t="s">
        <v>1</v>
      </c>
      <c r="F423" s="259" t="s">
        <v>1044</v>
      </c>
      <c r="G423" s="257"/>
      <c r="H423" s="260">
        <v>0.025999999999999999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161</v>
      </c>
      <c r="AU423" s="266" t="s">
        <v>82</v>
      </c>
      <c r="AV423" s="14" t="s">
        <v>82</v>
      </c>
      <c r="AW423" s="14" t="s">
        <v>30</v>
      </c>
      <c r="AX423" s="14" t="s">
        <v>73</v>
      </c>
      <c r="AY423" s="266" t="s">
        <v>147</v>
      </c>
    </row>
    <row r="424" s="14" customFormat="1">
      <c r="A424" s="14"/>
      <c r="B424" s="256"/>
      <c r="C424" s="257"/>
      <c r="D424" s="239" t="s">
        <v>161</v>
      </c>
      <c r="E424" s="258" t="s">
        <v>1</v>
      </c>
      <c r="F424" s="259" t="s">
        <v>1045</v>
      </c>
      <c r="G424" s="257"/>
      <c r="H424" s="260">
        <v>0.025999999999999999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161</v>
      </c>
      <c r="AU424" s="266" t="s">
        <v>82</v>
      </c>
      <c r="AV424" s="14" t="s">
        <v>82</v>
      </c>
      <c r="AW424" s="14" t="s">
        <v>30</v>
      </c>
      <c r="AX424" s="14" t="s">
        <v>73</v>
      </c>
      <c r="AY424" s="266" t="s">
        <v>147</v>
      </c>
    </row>
    <row r="425" s="14" customFormat="1">
      <c r="A425" s="14"/>
      <c r="B425" s="256"/>
      <c r="C425" s="257"/>
      <c r="D425" s="239" t="s">
        <v>161</v>
      </c>
      <c r="E425" s="258" t="s">
        <v>1</v>
      </c>
      <c r="F425" s="259" t="s">
        <v>1046</v>
      </c>
      <c r="G425" s="257"/>
      <c r="H425" s="260">
        <v>0.052999999999999998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161</v>
      </c>
      <c r="AU425" s="266" t="s">
        <v>82</v>
      </c>
      <c r="AV425" s="14" t="s">
        <v>82</v>
      </c>
      <c r="AW425" s="14" t="s">
        <v>30</v>
      </c>
      <c r="AX425" s="14" t="s">
        <v>73</v>
      </c>
      <c r="AY425" s="266" t="s">
        <v>147</v>
      </c>
    </row>
    <row r="426" s="14" customFormat="1">
      <c r="A426" s="14"/>
      <c r="B426" s="256"/>
      <c r="C426" s="257"/>
      <c r="D426" s="239" t="s">
        <v>161</v>
      </c>
      <c r="E426" s="258" t="s">
        <v>1</v>
      </c>
      <c r="F426" s="259" t="s">
        <v>1047</v>
      </c>
      <c r="G426" s="257"/>
      <c r="H426" s="260">
        <v>0.052999999999999998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161</v>
      </c>
      <c r="AU426" s="266" t="s">
        <v>82</v>
      </c>
      <c r="AV426" s="14" t="s">
        <v>82</v>
      </c>
      <c r="AW426" s="14" t="s">
        <v>30</v>
      </c>
      <c r="AX426" s="14" t="s">
        <v>73</v>
      </c>
      <c r="AY426" s="266" t="s">
        <v>147</v>
      </c>
    </row>
    <row r="427" s="14" customFormat="1">
      <c r="A427" s="14"/>
      <c r="B427" s="256"/>
      <c r="C427" s="257"/>
      <c r="D427" s="239" t="s">
        <v>161</v>
      </c>
      <c r="E427" s="258" t="s">
        <v>1</v>
      </c>
      <c r="F427" s="259" t="s">
        <v>1048</v>
      </c>
      <c r="G427" s="257"/>
      <c r="H427" s="260">
        <v>0.052999999999999998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161</v>
      </c>
      <c r="AU427" s="266" t="s">
        <v>82</v>
      </c>
      <c r="AV427" s="14" t="s">
        <v>82</v>
      </c>
      <c r="AW427" s="14" t="s">
        <v>30</v>
      </c>
      <c r="AX427" s="14" t="s">
        <v>73</v>
      </c>
      <c r="AY427" s="266" t="s">
        <v>147</v>
      </c>
    </row>
    <row r="428" s="14" customFormat="1">
      <c r="A428" s="14"/>
      <c r="B428" s="256"/>
      <c r="C428" s="257"/>
      <c r="D428" s="239" t="s">
        <v>161</v>
      </c>
      <c r="E428" s="258" t="s">
        <v>1</v>
      </c>
      <c r="F428" s="259" t="s">
        <v>1049</v>
      </c>
      <c r="G428" s="257"/>
      <c r="H428" s="260">
        <v>0.052999999999999998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161</v>
      </c>
      <c r="AU428" s="266" t="s">
        <v>82</v>
      </c>
      <c r="AV428" s="14" t="s">
        <v>82</v>
      </c>
      <c r="AW428" s="14" t="s">
        <v>30</v>
      </c>
      <c r="AX428" s="14" t="s">
        <v>73</v>
      </c>
      <c r="AY428" s="266" t="s">
        <v>147</v>
      </c>
    </row>
    <row r="429" s="14" customFormat="1">
      <c r="A429" s="14"/>
      <c r="B429" s="256"/>
      <c r="C429" s="257"/>
      <c r="D429" s="239" t="s">
        <v>161</v>
      </c>
      <c r="E429" s="258" t="s">
        <v>1</v>
      </c>
      <c r="F429" s="259" t="s">
        <v>1050</v>
      </c>
      <c r="G429" s="257"/>
      <c r="H429" s="260">
        <v>0.052999999999999998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161</v>
      </c>
      <c r="AU429" s="266" t="s">
        <v>82</v>
      </c>
      <c r="AV429" s="14" t="s">
        <v>82</v>
      </c>
      <c r="AW429" s="14" t="s">
        <v>30</v>
      </c>
      <c r="AX429" s="14" t="s">
        <v>73</v>
      </c>
      <c r="AY429" s="266" t="s">
        <v>147</v>
      </c>
    </row>
    <row r="430" s="14" customFormat="1">
      <c r="A430" s="14"/>
      <c r="B430" s="256"/>
      <c r="C430" s="257"/>
      <c r="D430" s="239" t="s">
        <v>161</v>
      </c>
      <c r="E430" s="258" t="s">
        <v>1</v>
      </c>
      <c r="F430" s="259" t="s">
        <v>1051</v>
      </c>
      <c r="G430" s="257"/>
      <c r="H430" s="260">
        <v>0.22700000000000001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161</v>
      </c>
      <c r="AU430" s="266" t="s">
        <v>82</v>
      </c>
      <c r="AV430" s="14" t="s">
        <v>82</v>
      </c>
      <c r="AW430" s="14" t="s">
        <v>30</v>
      </c>
      <c r="AX430" s="14" t="s">
        <v>73</v>
      </c>
      <c r="AY430" s="266" t="s">
        <v>147</v>
      </c>
    </row>
    <row r="431" s="14" customFormat="1">
      <c r="A431" s="14"/>
      <c r="B431" s="256"/>
      <c r="C431" s="257"/>
      <c r="D431" s="239" t="s">
        <v>161</v>
      </c>
      <c r="E431" s="258" t="s">
        <v>1</v>
      </c>
      <c r="F431" s="259" t="s">
        <v>1052</v>
      </c>
      <c r="G431" s="257"/>
      <c r="H431" s="260">
        <v>0.22700000000000001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161</v>
      </c>
      <c r="AU431" s="266" t="s">
        <v>82</v>
      </c>
      <c r="AV431" s="14" t="s">
        <v>82</v>
      </c>
      <c r="AW431" s="14" t="s">
        <v>30</v>
      </c>
      <c r="AX431" s="14" t="s">
        <v>73</v>
      </c>
      <c r="AY431" s="266" t="s">
        <v>147</v>
      </c>
    </row>
    <row r="432" s="14" customFormat="1">
      <c r="A432" s="14"/>
      <c r="B432" s="256"/>
      <c r="C432" s="257"/>
      <c r="D432" s="239" t="s">
        <v>161</v>
      </c>
      <c r="E432" s="258" t="s">
        <v>1</v>
      </c>
      <c r="F432" s="259" t="s">
        <v>1053</v>
      </c>
      <c r="G432" s="257"/>
      <c r="H432" s="260">
        <v>0.22700000000000001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161</v>
      </c>
      <c r="AU432" s="266" t="s">
        <v>82</v>
      </c>
      <c r="AV432" s="14" t="s">
        <v>82</v>
      </c>
      <c r="AW432" s="14" t="s">
        <v>30</v>
      </c>
      <c r="AX432" s="14" t="s">
        <v>73</v>
      </c>
      <c r="AY432" s="266" t="s">
        <v>147</v>
      </c>
    </row>
    <row r="433" s="13" customFormat="1">
      <c r="A433" s="13"/>
      <c r="B433" s="246"/>
      <c r="C433" s="247"/>
      <c r="D433" s="239" t="s">
        <v>161</v>
      </c>
      <c r="E433" s="248" t="s">
        <v>1</v>
      </c>
      <c r="F433" s="249" t="s">
        <v>1007</v>
      </c>
      <c r="G433" s="247"/>
      <c r="H433" s="248" t="s">
        <v>1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161</v>
      </c>
      <c r="AU433" s="255" t="s">
        <v>82</v>
      </c>
      <c r="AV433" s="13" t="s">
        <v>80</v>
      </c>
      <c r="AW433" s="13" t="s">
        <v>30</v>
      </c>
      <c r="AX433" s="13" t="s">
        <v>73</v>
      </c>
      <c r="AY433" s="255" t="s">
        <v>147</v>
      </c>
    </row>
    <row r="434" s="14" customFormat="1">
      <c r="A434" s="14"/>
      <c r="B434" s="256"/>
      <c r="C434" s="257"/>
      <c r="D434" s="239" t="s">
        <v>161</v>
      </c>
      <c r="E434" s="258" t="s">
        <v>1</v>
      </c>
      <c r="F434" s="259" t="s">
        <v>1054</v>
      </c>
      <c r="G434" s="257"/>
      <c r="H434" s="260">
        <v>0.107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161</v>
      </c>
      <c r="AU434" s="266" t="s">
        <v>82</v>
      </c>
      <c r="AV434" s="14" t="s">
        <v>82</v>
      </c>
      <c r="AW434" s="14" t="s">
        <v>30</v>
      </c>
      <c r="AX434" s="14" t="s">
        <v>73</v>
      </c>
      <c r="AY434" s="266" t="s">
        <v>147</v>
      </c>
    </row>
    <row r="435" s="14" customFormat="1">
      <c r="A435" s="14"/>
      <c r="B435" s="256"/>
      <c r="C435" s="257"/>
      <c r="D435" s="239" t="s">
        <v>161</v>
      </c>
      <c r="E435" s="258" t="s">
        <v>1</v>
      </c>
      <c r="F435" s="259" t="s">
        <v>1055</v>
      </c>
      <c r="G435" s="257"/>
      <c r="H435" s="260">
        <v>0.107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161</v>
      </c>
      <c r="AU435" s="266" t="s">
        <v>82</v>
      </c>
      <c r="AV435" s="14" t="s">
        <v>82</v>
      </c>
      <c r="AW435" s="14" t="s">
        <v>30</v>
      </c>
      <c r="AX435" s="14" t="s">
        <v>73</v>
      </c>
      <c r="AY435" s="266" t="s">
        <v>147</v>
      </c>
    </row>
    <row r="436" s="13" customFormat="1">
      <c r="A436" s="13"/>
      <c r="B436" s="246"/>
      <c r="C436" s="247"/>
      <c r="D436" s="239" t="s">
        <v>161</v>
      </c>
      <c r="E436" s="248" t="s">
        <v>1</v>
      </c>
      <c r="F436" s="249" t="s">
        <v>1010</v>
      </c>
      <c r="G436" s="247"/>
      <c r="H436" s="248" t="s">
        <v>1</v>
      </c>
      <c r="I436" s="250"/>
      <c r="J436" s="247"/>
      <c r="K436" s="247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161</v>
      </c>
      <c r="AU436" s="255" t="s">
        <v>82</v>
      </c>
      <c r="AV436" s="13" t="s">
        <v>80</v>
      </c>
      <c r="AW436" s="13" t="s">
        <v>30</v>
      </c>
      <c r="AX436" s="13" t="s">
        <v>73</v>
      </c>
      <c r="AY436" s="255" t="s">
        <v>147</v>
      </c>
    </row>
    <row r="437" s="14" customFormat="1">
      <c r="A437" s="14"/>
      <c r="B437" s="256"/>
      <c r="C437" s="257"/>
      <c r="D437" s="239" t="s">
        <v>161</v>
      </c>
      <c r="E437" s="258" t="s">
        <v>1</v>
      </c>
      <c r="F437" s="259" t="s">
        <v>1056</v>
      </c>
      <c r="G437" s="257"/>
      <c r="H437" s="260">
        <v>0.035000000000000003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161</v>
      </c>
      <c r="AU437" s="266" t="s">
        <v>82</v>
      </c>
      <c r="AV437" s="14" t="s">
        <v>82</v>
      </c>
      <c r="AW437" s="14" t="s">
        <v>30</v>
      </c>
      <c r="AX437" s="14" t="s">
        <v>73</v>
      </c>
      <c r="AY437" s="266" t="s">
        <v>147</v>
      </c>
    </row>
    <row r="438" s="13" customFormat="1">
      <c r="A438" s="13"/>
      <c r="B438" s="246"/>
      <c r="C438" s="247"/>
      <c r="D438" s="239" t="s">
        <v>161</v>
      </c>
      <c r="E438" s="248" t="s">
        <v>1</v>
      </c>
      <c r="F438" s="249" t="s">
        <v>1012</v>
      </c>
      <c r="G438" s="247"/>
      <c r="H438" s="248" t="s">
        <v>1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161</v>
      </c>
      <c r="AU438" s="255" t="s">
        <v>82</v>
      </c>
      <c r="AV438" s="13" t="s">
        <v>80</v>
      </c>
      <c r="AW438" s="13" t="s">
        <v>30</v>
      </c>
      <c r="AX438" s="13" t="s">
        <v>73</v>
      </c>
      <c r="AY438" s="255" t="s">
        <v>147</v>
      </c>
    </row>
    <row r="439" s="14" customFormat="1">
      <c r="A439" s="14"/>
      <c r="B439" s="256"/>
      <c r="C439" s="257"/>
      <c r="D439" s="239" t="s">
        <v>161</v>
      </c>
      <c r="E439" s="258" t="s">
        <v>1</v>
      </c>
      <c r="F439" s="259" t="s">
        <v>1057</v>
      </c>
      <c r="G439" s="257"/>
      <c r="H439" s="260">
        <v>0.19400000000000001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161</v>
      </c>
      <c r="AU439" s="266" t="s">
        <v>82</v>
      </c>
      <c r="AV439" s="14" t="s">
        <v>82</v>
      </c>
      <c r="AW439" s="14" t="s">
        <v>30</v>
      </c>
      <c r="AX439" s="14" t="s">
        <v>73</v>
      </c>
      <c r="AY439" s="266" t="s">
        <v>147</v>
      </c>
    </row>
    <row r="440" s="14" customFormat="1">
      <c r="A440" s="14"/>
      <c r="B440" s="256"/>
      <c r="C440" s="257"/>
      <c r="D440" s="239" t="s">
        <v>161</v>
      </c>
      <c r="E440" s="258" t="s">
        <v>1</v>
      </c>
      <c r="F440" s="259" t="s">
        <v>1058</v>
      </c>
      <c r="G440" s="257"/>
      <c r="H440" s="260">
        <v>0.27300000000000002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161</v>
      </c>
      <c r="AU440" s="266" t="s">
        <v>82</v>
      </c>
      <c r="AV440" s="14" t="s">
        <v>82</v>
      </c>
      <c r="AW440" s="14" t="s">
        <v>30</v>
      </c>
      <c r="AX440" s="14" t="s">
        <v>73</v>
      </c>
      <c r="AY440" s="266" t="s">
        <v>147</v>
      </c>
    </row>
    <row r="441" s="13" customFormat="1">
      <c r="A441" s="13"/>
      <c r="B441" s="246"/>
      <c r="C441" s="247"/>
      <c r="D441" s="239" t="s">
        <v>161</v>
      </c>
      <c r="E441" s="248" t="s">
        <v>1</v>
      </c>
      <c r="F441" s="249" t="s">
        <v>1015</v>
      </c>
      <c r="G441" s="247"/>
      <c r="H441" s="248" t="s">
        <v>1</v>
      </c>
      <c r="I441" s="250"/>
      <c r="J441" s="247"/>
      <c r="K441" s="247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161</v>
      </c>
      <c r="AU441" s="255" t="s">
        <v>82</v>
      </c>
      <c r="AV441" s="13" t="s">
        <v>80</v>
      </c>
      <c r="AW441" s="13" t="s">
        <v>30</v>
      </c>
      <c r="AX441" s="13" t="s">
        <v>73</v>
      </c>
      <c r="AY441" s="255" t="s">
        <v>147</v>
      </c>
    </row>
    <row r="442" s="14" customFormat="1">
      <c r="A442" s="14"/>
      <c r="B442" s="256"/>
      <c r="C442" s="257"/>
      <c r="D442" s="239" t="s">
        <v>161</v>
      </c>
      <c r="E442" s="258" t="s">
        <v>1</v>
      </c>
      <c r="F442" s="259" t="s">
        <v>1059</v>
      </c>
      <c r="G442" s="257"/>
      <c r="H442" s="260">
        <v>0.17100000000000001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161</v>
      </c>
      <c r="AU442" s="266" t="s">
        <v>82</v>
      </c>
      <c r="AV442" s="14" t="s">
        <v>82</v>
      </c>
      <c r="AW442" s="14" t="s">
        <v>30</v>
      </c>
      <c r="AX442" s="14" t="s">
        <v>73</v>
      </c>
      <c r="AY442" s="266" t="s">
        <v>147</v>
      </c>
    </row>
    <row r="443" s="13" customFormat="1">
      <c r="A443" s="13"/>
      <c r="B443" s="246"/>
      <c r="C443" s="247"/>
      <c r="D443" s="239" t="s">
        <v>161</v>
      </c>
      <c r="E443" s="248" t="s">
        <v>1</v>
      </c>
      <c r="F443" s="249" t="s">
        <v>540</v>
      </c>
      <c r="G443" s="247"/>
      <c r="H443" s="248" t="s">
        <v>1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161</v>
      </c>
      <c r="AU443" s="255" t="s">
        <v>82</v>
      </c>
      <c r="AV443" s="13" t="s">
        <v>80</v>
      </c>
      <c r="AW443" s="13" t="s">
        <v>30</v>
      </c>
      <c r="AX443" s="13" t="s">
        <v>73</v>
      </c>
      <c r="AY443" s="255" t="s">
        <v>147</v>
      </c>
    </row>
    <row r="444" s="14" customFormat="1">
      <c r="A444" s="14"/>
      <c r="B444" s="256"/>
      <c r="C444" s="257"/>
      <c r="D444" s="239" t="s">
        <v>161</v>
      </c>
      <c r="E444" s="258" t="s">
        <v>1</v>
      </c>
      <c r="F444" s="259" t="s">
        <v>1060</v>
      </c>
      <c r="G444" s="257"/>
      <c r="H444" s="260">
        <v>7.0750000000000002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161</v>
      </c>
      <c r="AU444" s="266" t="s">
        <v>82</v>
      </c>
      <c r="AV444" s="14" t="s">
        <v>82</v>
      </c>
      <c r="AW444" s="14" t="s">
        <v>30</v>
      </c>
      <c r="AX444" s="14" t="s">
        <v>73</v>
      </c>
      <c r="AY444" s="266" t="s">
        <v>147</v>
      </c>
    </row>
    <row r="445" s="15" customFormat="1">
      <c r="A445" s="15"/>
      <c r="B445" s="267"/>
      <c r="C445" s="268"/>
      <c r="D445" s="239" t="s">
        <v>161</v>
      </c>
      <c r="E445" s="269" t="s">
        <v>1</v>
      </c>
      <c r="F445" s="270" t="s">
        <v>164</v>
      </c>
      <c r="G445" s="268"/>
      <c r="H445" s="271">
        <v>9.0120000000000005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7" t="s">
        <v>161</v>
      </c>
      <c r="AU445" s="277" t="s">
        <v>82</v>
      </c>
      <c r="AV445" s="15" t="s">
        <v>155</v>
      </c>
      <c r="AW445" s="15" t="s">
        <v>30</v>
      </c>
      <c r="AX445" s="15" t="s">
        <v>80</v>
      </c>
      <c r="AY445" s="277" t="s">
        <v>147</v>
      </c>
    </row>
    <row r="446" s="2" customFormat="1" ht="33" customHeight="1">
      <c r="A446" s="38"/>
      <c r="B446" s="39"/>
      <c r="C446" s="226" t="s">
        <v>500</v>
      </c>
      <c r="D446" s="226" t="s">
        <v>150</v>
      </c>
      <c r="E446" s="227" t="s">
        <v>584</v>
      </c>
      <c r="F446" s="228" t="s">
        <v>585</v>
      </c>
      <c r="G446" s="229" t="s">
        <v>167</v>
      </c>
      <c r="H446" s="230">
        <v>122.13</v>
      </c>
      <c r="I446" s="231"/>
      <c r="J446" s="232">
        <f>ROUND(I446*H446,2)</f>
        <v>0</v>
      </c>
      <c r="K446" s="228" t="s">
        <v>154</v>
      </c>
      <c r="L446" s="44"/>
      <c r="M446" s="233" t="s">
        <v>1</v>
      </c>
      <c r="N446" s="234" t="s">
        <v>38</v>
      </c>
      <c r="O446" s="91"/>
      <c r="P446" s="235">
        <f>O446*H446</f>
        <v>0</v>
      </c>
      <c r="Q446" s="235">
        <v>0.00010000000000000001</v>
      </c>
      <c r="R446" s="235">
        <f>Q446*H446</f>
        <v>0.012213</v>
      </c>
      <c r="S446" s="235">
        <v>0</v>
      </c>
      <c r="T446" s="236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7" t="s">
        <v>274</v>
      </c>
      <c r="AT446" s="237" t="s">
        <v>150</v>
      </c>
      <c r="AU446" s="237" t="s">
        <v>82</v>
      </c>
      <c r="AY446" s="17" t="s">
        <v>147</v>
      </c>
      <c r="BE446" s="238">
        <f>IF(N446="základní",J446,0)</f>
        <v>0</v>
      </c>
      <c r="BF446" s="238">
        <f>IF(N446="snížená",J446,0)</f>
        <v>0</v>
      </c>
      <c r="BG446" s="238">
        <f>IF(N446="zákl. přenesená",J446,0)</f>
        <v>0</v>
      </c>
      <c r="BH446" s="238">
        <f>IF(N446="sníž. přenesená",J446,0)</f>
        <v>0</v>
      </c>
      <c r="BI446" s="238">
        <f>IF(N446="nulová",J446,0)</f>
        <v>0</v>
      </c>
      <c r="BJ446" s="17" t="s">
        <v>80</v>
      </c>
      <c r="BK446" s="238">
        <f>ROUND(I446*H446,2)</f>
        <v>0</v>
      </c>
      <c r="BL446" s="17" t="s">
        <v>274</v>
      </c>
      <c r="BM446" s="237" t="s">
        <v>1061</v>
      </c>
    </row>
    <row r="447" s="2" customFormat="1">
      <c r="A447" s="38"/>
      <c r="B447" s="39"/>
      <c r="C447" s="40"/>
      <c r="D447" s="239" t="s">
        <v>157</v>
      </c>
      <c r="E447" s="40"/>
      <c r="F447" s="240" t="s">
        <v>587</v>
      </c>
      <c r="G447" s="40"/>
      <c r="H447" s="40"/>
      <c r="I447" s="241"/>
      <c r="J447" s="40"/>
      <c r="K447" s="40"/>
      <c r="L447" s="44"/>
      <c r="M447" s="242"/>
      <c r="N447" s="243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157</v>
      </c>
      <c r="AU447" s="17" t="s">
        <v>82</v>
      </c>
    </row>
    <row r="448" s="2" customFormat="1">
      <c r="A448" s="38"/>
      <c r="B448" s="39"/>
      <c r="C448" s="40"/>
      <c r="D448" s="244" t="s">
        <v>159</v>
      </c>
      <c r="E448" s="40"/>
      <c r="F448" s="245" t="s">
        <v>588</v>
      </c>
      <c r="G448" s="40"/>
      <c r="H448" s="40"/>
      <c r="I448" s="241"/>
      <c r="J448" s="40"/>
      <c r="K448" s="40"/>
      <c r="L448" s="44"/>
      <c r="M448" s="242"/>
      <c r="N448" s="243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159</v>
      </c>
      <c r="AU448" s="17" t="s">
        <v>82</v>
      </c>
    </row>
    <row r="449" s="13" customFormat="1">
      <c r="A449" s="13"/>
      <c r="B449" s="246"/>
      <c r="C449" s="247"/>
      <c r="D449" s="239" t="s">
        <v>161</v>
      </c>
      <c r="E449" s="248" t="s">
        <v>1</v>
      </c>
      <c r="F449" s="249" t="s">
        <v>1018</v>
      </c>
      <c r="G449" s="247"/>
      <c r="H449" s="248" t="s">
        <v>1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161</v>
      </c>
      <c r="AU449" s="255" t="s">
        <v>82</v>
      </c>
      <c r="AV449" s="13" t="s">
        <v>80</v>
      </c>
      <c r="AW449" s="13" t="s">
        <v>30</v>
      </c>
      <c r="AX449" s="13" t="s">
        <v>73</v>
      </c>
      <c r="AY449" s="255" t="s">
        <v>147</v>
      </c>
    </row>
    <row r="450" s="14" customFormat="1">
      <c r="A450" s="14"/>
      <c r="B450" s="256"/>
      <c r="C450" s="257"/>
      <c r="D450" s="239" t="s">
        <v>161</v>
      </c>
      <c r="E450" s="258" t="s">
        <v>1</v>
      </c>
      <c r="F450" s="259" t="s">
        <v>1019</v>
      </c>
      <c r="G450" s="257"/>
      <c r="H450" s="260">
        <v>1.2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161</v>
      </c>
      <c r="AU450" s="266" t="s">
        <v>82</v>
      </c>
      <c r="AV450" s="14" t="s">
        <v>82</v>
      </c>
      <c r="AW450" s="14" t="s">
        <v>30</v>
      </c>
      <c r="AX450" s="14" t="s">
        <v>73</v>
      </c>
      <c r="AY450" s="266" t="s">
        <v>147</v>
      </c>
    </row>
    <row r="451" s="14" customFormat="1">
      <c r="A451" s="14"/>
      <c r="B451" s="256"/>
      <c r="C451" s="257"/>
      <c r="D451" s="239" t="s">
        <v>161</v>
      </c>
      <c r="E451" s="258" t="s">
        <v>1</v>
      </c>
      <c r="F451" s="259" t="s">
        <v>1020</v>
      </c>
      <c r="G451" s="257"/>
      <c r="H451" s="260">
        <v>1.2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161</v>
      </c>
      <c r="AU451" s="266" t="s">
        <v>82</v>
      </c>
      <c r="AV451" s="14" t="s">
        <v>82</v>
      </c>
      <c r="AW451" s="14" t="s">
        <v>30</v>
      </c>
      <c r="AX451" s="14" t="s">
        <v>73</v>
      </c>
      <c r="AY451" s="266" t="s">
        <v>147</v>
      </c>
    </row>
    <row r="452" s="14" customFormat="1">
      <c r="A452" s="14"/>
      <c r="B452" s="256"/>
      <c r="C452" s="257"/>
      <c r="D452" s="239" t="s">
        <v>161</v>
      </c>
      <c r="E452" s="258" t="s">
        <v>1</v>
      </c>
      <c r="F452" s="259" t="s">
        <v>1021</v>
      </c>
      <c r="G452" s="257"/>
      <c r="H452" s="260">
        <v>5.2000000000000002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161</v>
      </c>
      <c r="AU452" s="266" t="s">
        <v>82</v>
      </c>
      <c r="AV452" s="14" t="s">
        <v>82</v>
      </c>
      <c r="AW452" s="14" t="s">
        <v>30</v>
      </c>
      <c r="AX452" s="14" t="s">
        <v>73</v>
      </c>
      <c r="AY452" s="266" t="s">
        <v>147</v>
      </c>
    </row>
    <row r="453" s="14" customFormat="1">
      <c r="A453" s="14"/>
      <c r="B453" s="256"/>
      <c r="C453" s="257"/>
      <c r="D453" s="239" t="s">
        <v>161</v>
      </c>
      <c r="E453" s="258" t="s">
        <v>1</v>
      </c>
      <c r="F453" s="259" t="s">
        <v>1022</v>
      </c>
      <c r="G453" s="257"/>
      <c r="H453" s="260">
        <v>2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161</v>
      </c>
      <c r="AU453" s="266" t="s">
        <v>82</v>
      </c>
      <c r="AV453" s="14" t="s">
        <v>82</v>
      </c>
      <c r="AW453" s="14" t="s">
        <v>30</v>
      </c>
      <c r="AX453" s="14" t="s">
        <v>73</v>
      </c>
      <c r="AY453" s="266" t="s">
        <v>147</v>
      </c>
    </row>
    <row r="454" s="14" customFormat="1">
      <c r="A454" s="14"/>
      <c r="B454" s="256"/>
      <c r="C454" s="257"/>
      <c r="D454" s="239" t="s">
        <v>161</v>
      </c>
      <c r="E454" s="258" t="s">
        <v>1</v>
      </c>
      <c r="F454" s="259" t="s">
        <v>1023</v>
      </c>
      <c r="G454" s="257"/>
      <c r="H454" s="260">
        <v>2.2999999999999998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161</v>
      </c>
      <c r="AU454" s="266" t="s">
        <v>82</v>
      </c>
      <c r="AV454" s="14" t="s">
        <v>82</v>
      </c>
      <c r="AW454" s="14" t="s">
        <v>30</v>
      </c>
      <c r="AX454" s="14" t="s">
        <v>73</v>
      </c>
      <c r="AY454" s="266" t="s">
        <v>147</v>
      </c>
    </row>
    <row r="455" s="14" customFormat="1">
      <c r="A455" s="14"/>
      <c r="B455" s="256"/>
      <c r="C455" s="257"/>
      <c r="D455" s="239" t="s">
        <v>161</v>
      </c>
      <c r="E455" s="258" t="s">
        <v>1</v>
      </c>
      <c r="F455" s="259" t="s">
        <v>1024</v>
      </c>
      <c r="G455" s="257"/>
      <c r="H455" s="260">
        <v>2.2999999999999998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161</v>
      </c>
      <c r="AU455" s="266" t="s">
        <v>82</v>
      </c>
      <c r="AV455" s="14" t="s">
        <v>82</v>
      </c>
      <c r="AW455" s="14" t="s">
        <v>30</v>
      </c>
      <c r="AX455" s="14" t="s">
        <v>73</v>
      </c>
      <c r="AY455" s="266" t="s">
        <v>147</v>
      </c>
    </row>
    <row r="456" s="14" customFormat="1">
      <c r="A456" s="14"/>
      <c r="B456" s="256"/>
      <c r="C456" s="257"/>
      <c r="D456" s="239" t="s">
        <v>161</v>
      </c>
      <c r="E456" s="258" t="s">
        <v>1</v>
      </c>
      <c r="F456" s="259" t="s">
        <v>1025</v>
      </c>
      <c r="G456" s="257"/>
      <c r="H456" s="260">
        <v>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161</v>
      </c>
      <c r="AU456" s="266" t="s">
        <v>82</v>
      </c>
      <c r="AV456" s="14" t="s">
        <v>82</v>
      </c>
      <c r="AW456" s="14" t="s">
        <v>30</v>
      </c>
      <c r="AX456" s="14" t="s">
        <v>73</v>
      </c>
      <c r="AY456" s="266" t="s">
        <v>147</v>
      </c>
    </row>
    <row r="457" s="14" customFormat="1">
      <c r="A457" s="14"/>
      <c r="B457" s="256"/>
      <c r="C457" s="257"/>
      <c r="D457" s="239" t="s">
        <v>161</v>
      </c>
      <c r="E457" s="258" t="s">
        <v>1</v>
      </c>
      <c r="F457" s="259" t="s">
        <v>1026</v>
      </c>
      <c r="G457" s="257"/>
      <c r="H457" s="260">
        <v>4.5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161</v>
      </c>
      <c r="AU457" s="266" t="s">
        <v>82</v>
      </c>
      <c r="AV457" s="14" t="s">
        <v>82</v>
      </c>
      <c r="AW457" s="14" t="s">
        <v>30</v>
      </c>
      <c r="AX457" s="14" t="s">
        <v>73</v>
      </c>
      <c r="AY457" s="266" t="s">
        <v>147</v>
      </c>
    </row>
    <row r="458" s="14" customFormat="1">
      <c r="A458" s="14"/>
      <c r="B458" s="256"/>
      <c r="C458" s="257"/>
      <c r="D458" s="239" t="s">
        <v>161</v>
      </c>
      <c r="E458" s="258" t="s">
        <v>1</v>
      </c>
      <c r="F458" s="259" t="s">
        <v>1027</v>
      </c>
      <c r="G458" s="257"/>
      <c r="H458" s="260">
        <v>6.5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161</v>
      </c>
      <c r="AU458" s="266" t="s">
        <v>82</v>
      </c>
      <c r="AV458" s="14" t="s">
        <v>82</v>
      </c>
      <c r="AW458" s="14" t="s">
        <v>30</v>
      </c>
      <c r="AX458" s="14" t="s">
        <v>73</v>
      </c>
      <c r="AY458" s="266" t="s">
        <v>147</v>
      </c>
    </row>
    <row r="459" s="14" customFormat="1">
      <c r="A459" s="14"/>
      <c r="B459" s="256"/>
      <c r="C459" s="257"/>
      <c r="D459" s="239" t="s">
        <v>161</v>
      </c>
      <c r="E459" s="258" t="s">
        <v>1</v>
      </c>
      <c r="F459" s="259" t="s">
        <v>1028</v>
      </c>
      <c r="G459" s="257"/>
      <c r="H459" s="260">
        <v>6.5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161</v>
      </c>
      <c r="AU459" s="266" t="s">
        <v>82</v>
      </c>
      <c r="AV459" s="14" t="s">
        <v>82</v>
      </c>
      <c r="AW459" s="14" t="s">
        <v>30</v>
      </c>
      <c r="AX459" s="14" t="s">
        <v>73</v>
      </c>
      <c r="AY459" s="266" t="s">
        <v>147</v>
      </c>
    </row>
    <row r="460" s="14" customFormat="1">
      <c r="A460" s="14"/>
      <c r="B460" s="256"/>
      <c r="C460" s="257"/>
      <c r="D460" s="239" t="s">
        <v>161</v>
      </c>
      <c r="E460" s="258" t="s">
        <v>1</v>
      </c>
      <c r="F460" s="259" t="s">
        <v>1029</v>
      </c>
      <c r="G460" s="257"/>
      <c r="H460" s="260">
        <v>11.225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161</v>
      </c>
      <c r="AU460" s="266" t="s">
        <v>82</v>
      </c>
      <c r="AV460" s="14" t="s">
        <v>82</v>
      </c>
      <c r="AW460" s="14" t="s">
        <v>30</v>
      </c>
      <c r="AX460" s="14" t="s">
        <v>73</v>
      </c>
      <c r="AY460" s="266" t="s">
        <v>147</v>
      </c>
    </row>
    <row r="461" s="13" customFormat="1">
      <c r="A461" s="13"/>
      <c r="B461" s="246"/>
      <c r="C461" s="247"/>
      <c r="D461" s="239" t="s">
        <v>161</v>
      </c>
      <c r="E461" s="248" t="s">
        <v>1</v>
      </c>
      <c r="F461" s="249" t="s">
        <v>1030</v>
      </c>
      <c r="G461" s="247"/>
      <c r="H461" s="248" t="s">
        <v>1</v>
      </c>
      <c r="I461" s="250"/>
      <c r="J461" s="247"/>
      <c r="K461" s="247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161</v>
      </c>
      <c r="AU461" s="255" t="s">
        <v>82</v>
      </c>
      <c r="AV461" s="13" t="s">
        <v>80</v>
      </c>
      <c r="AW461" s="13" t="s">
        <v>30</v>
      </c>
      <c r="AX461" s="13" t="s">
        <v>73</v>
      </c>
      <c r="AY461" s="255" t="s">
        <v>147</v>
      </c>
    </row>
    <row r="462" s="14" customFormat="1">
      <c r="A462" s="14"/>
      <c r="B462" s="256"/>
      <c r="C462" s="257"/>
      <c r="D462" s="239" t="s">
        <v>161</v>
      </c>
      <c r="E462" s="258" t="s">
        <v>1</v>
      </c>
      <c r="F462" s="259" t="s">
        <v>1031</v>
      </c>
      <c r="G462" s="257"/>
      <c r="H462" s="260">
        <v>2.7599999999999998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161</v>
      </c>
      <c r="AU462" s="266" t="s">
        <v>82</v>
      </c>
      <c r="AV462" s="14" t="s">
        <v>82</v>
      </c>
      <c r="AW462" s="14" t="s">
        <v>30</v>
      </c>
      <c r="AX462" s="14" t="s">
        <v>73</v>
      </c>
      <c r="AY462" s="266" t="s">
        <v>147</v>
      </c>
    </row>
    <row r="463" s="14" customFormat="1">
      <c r="A463" s="14"/>
      <c r="B463" s="256"/>
      <c r="C463" s="257"/>
      <c r="D463" s="239" t="s">
        <v>161</v>
      </c>
      <c r="E463" s="258" t="s">
        <v>1</v>
      </c>
      <c r="F463" s="259" t="s">
        <v>1032</v>
      </c>
      <c r="G463" s="257"/>
      <c r="H463" s="260">
        <v>2.7599999999999998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161</v>
      </c>
      <c r="AU463" s="266" t="s">
        <v>82</v>
      </c>
      <c r="AV463" s="14" t="s">
        <v>82</v>
      </c>
      <c r="AW463" s="14" t="s">
        <v>30</v>
      </c>
      <c r="AX463" s="14" t="s">
        <v>73</v>
      </c>
      <c r="AY463" s="266" t="s">
        <v>147</v>
      </c>
    </row>
    <row r="464" s="14" customFormat="1">
      <c r="A464" s="14"/>
      <c r="B464" s="256"/>
      <c r="C464" s="257"/>
      <c r="D464" s="239" t="s">
        <v>161</v>
      </c>
      <c r="E464" s="258" t="s">
        <v>1</v>
      </c>
      <c r="F464" s="259" t="s">
        <v>1033</v>
      </c>
      <c r="G464" s="257"/>
      <c r="H464" s="260">
        <v>2.7599999999999998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161</v>
      </c>
      <c r="AU464" s="266" t="s">
        <v>82</v>
      </c>
      <c r="AV464" s="14" t="s">
        <v>82</v>
      </c>
      <c r="AW464" s="14" t="s">
        <v>30</v>
      </c>
      <c r="AX464" s="14" t="s">
        <v>73</v>
      </c>
      <c r="AY464" s="266" t="s">
        <v>147</v>
      </c>
    </row>
    <row r="465" s="14" customFormat="1">
      <c r="A465" s="14"/>
      <c r="B465" s="256"/>
      <c r="C465" s="257"/>
      <c r="D465" s="239" t="s">
        <v>161</v>
      </c>
      <c r="E465" s="258" t="s">
        <v>1</v>
      </c>
      <c r="F465" s="259" t="s">
        <v>1034</v>
      </c>
      <c r="G465" s="257"/>
      <c r="H465" s="260">
        <v>2.7599999999999998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161</v>
      </c>
      <c r="AU465" s="266" t="s">
        <v>82</v>
      </c>
      <c r="AV465" s="14" t="s">
        <v>82</v>
      </c>
      <c r="AW465" s="14" t="s">
        <v>30</v>
      </c>
      <c r="AX465" s="14" t="s">
        <v>73</v>
      </c>
      <c r="AY465" s="266" t="s">
        <v>147</v>
      </c>
    </row>
    <row r="466" s="13" customFormat="1">
      <c r="A466" s="13"/>
      <c r="B466" s="246"/>
      <c r="C466" s="247"/>
      <c r="D466" s="239" t="s">
        <v>161</v>
      </c>
      <c r="E466" s="248" t="s">
        <v>1</v>
      </c>
      <c r="F466" s="249" t="s">
        <v>522</v>
      </c>
      <c r="G466" s="247"/>
      <c r="H466" s="248" t="s">
        <v>1</v>
      </c>
      <c r="I466" s="250"/>
      <c r="J466" s="247"/>
      <c r="K466" s="247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161</v>
      </c>
      <c r="AU466" s="255" t="s">
        <v>82</v>
      </c>
      <c r="AV466" s="13" t="s">
        <v>80</v>
      </c>
      <c r="AW466" s="13" t="s">
        <v>30</v>
      </c>
      <c r="AX466" s="13" t="s">
        <v>73</v>
      </c>
      <c r="AY466" s="255" t="s">
        <v>147</v>
      </c>
    </row>
    <row r="467" s="14" customFormat="1">
      <c r="A467" s="14"/>
      <c r="B467" s="256"/>
      <c r="C467" s="257"/>
      <c r="D467" s="239" t="s">
        <v>161</v>
      </c>
      <c r="E467" s="258" t="s">
        <v>1</v>
      </c>
      <c r="F467" s="259" t="s">
        <v>1035</v>
      </c>
      <c r="G467" s="257"/>
      <c r="H467" s="260">
        <v>1.6000000000000001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161</v>
      </c>
      <c r="AU467" s="266" t="s">
        <v>82</v>
      </c>
      <c r="AV467" s="14" t="s">
        <v>82</v>
      </c>
      <c r="AW467" s="14" t="s">
        <v>30</v>
      </c>
      <c r="AX467" s="14" t="s">
        <v>73</v>
      </c>
      <c r="AY467" s="266" t="s">
        <v>147</v>
      </c>
    </row>
    <row r="468" s="14" customFormat="1">
      <c r="A468" s="14"/>
      <c r="B468" s="256"/>
      <c r="C468" s="257"/>
      <c r="D468" s="239" t="s">
        <v>161</v>
      </c>
      <c r="E468" s="258" t="s">
        <v>1</v>
      </c>
      <c r="F468" s="259" t="s">
        <v>1036</v>
      </c>
      <c r="G468" s="257"/>
      <c r="H468" s="260">
        <v>3.5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161</v>
      </c>
      <c r="AU468" s="266" t="s">
        <v>82</v>
      </c>
      <c r="AV468" s="14" t="s">
        <v>82</v>
      </c>
      <c r="AW468" s="14" t="s">
        <v>30</v>
      </c>
      <c r="AX468" s="14" t="s">
        <v>73</v>
      </c>
      <c r="AY468" s="266" t="s">
        <v>147</v>
      </c>
    </row>
    <row r="469" s="13" customFormat="1">
      <c r="A469" s="13"/>
      <c r="B469" s="246"/>
      <c r="C469" s="247"/>
      <c r="D469" s="239" t="s">
        <v>161</v>
      </c>
      <c r="E469" s="248" t="s">
        <v>1</v>
      </c>
      <c r="F469" s="249" t="s">
        <v>540</v>
      </c>
      <c r="G469" s="247"/>
      <c r="H469" s="248" t="s">
        <v>1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161</v>
      </c>
      <c r="AU469" s="255" t="s">
        <v>82</v>
      </c>
      <c r="AV469" s="13" t="s">
        <v>80</v>
      </c>
      <c r="AW469" s="13" t="s">
        <v>30</v>
      </c>
      <c r="AX469" s="13" t="s">
        <v>73</v>
      </c>
      <c r="AY469" s="255" t="s">
        <v>147</v>
      </c>
    </row>
    <row r="470" s="14" customFormat="1">
      <c r="A470" s="14"/>
      <c r="B470" s="256"/>
      <c r="C470" s="257"/>
      <c r="D470" s="239" t="s">
        <v>161</v>
      </c>
      <c r="E470" s="258" t="s">
        <v>1</v>
      </c>
      <c r="F470" s="259" t="s">
        <v>1062</v>
      </c>
      <c r="G470" s="257"/>
      <c r="H470" s="260">
        <v>61.064999999999998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161</v>
      </c>
      <c r="AU470" s="266" t="s">
        <v>82</v>
      </c>
      <c r="AV470" s="14" t="s">
        <v>82</v>
      </c>
      <c r="AW470" s="14" t="s">
        <v>30</v>
      </c>
      <c r="AX470" s="14" t="s">
        <v>73</v>
      </c>
      <c r="AY470" s="266" t="s">
        <v>147</v>
      </c>
    </row>
    <row r="471" s="15" customFormat="1">
      <c r="A471" s="15"/>
      <c r="B471" s="267"/>
      <c r="C471" s="268"/>
      <c r="D471" s="239" t="s">
        <v>161</v>
      </c>
      <c r="E471" s="269" t="s">
        <v>1</v>
      </c>
      <c r="F471" s="270" t="s">
        <v>164</v>
      </c>
      <c r="G471" s="268"/>
      <c r="H471" s="271">
        <v>122.13</v>
      </c>
      <c r="I471" s="272"/>
      <c r="J471" s="268"/>
      <c r="K471" s="268"/>
      <c r="L471" s="273"/>
      <c r="M471" s="274"/>
      <c r="N471" s="275"/>
      <c r="O471" s="275"/>
      <c r="P471" s="275"/>
      <c r="Q471" s="275"/>
      <c r="R471" s="275"/>
      <c r="S471" s="275"/>
      <c r="T471" s="27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7" t="s">
        <v>161</v>
      </c>
      <c r="AU471" s="277" t="s">
        <v>82</v>
      </c>
      <c r="AV471" s="15" t="s">
        <v>155</v>
      </c>
      <c r="AW471" s="15" t="s">
        <v>30</v>
      </c>
      <c r="AX471" s="15" t="s">
        <v>80</v>
      </c>
      <c r="AY471" s="277" t="s">
        <v>147</v>
      </c>
    </row>
    <row r="472" s="2" customFormat="1" ht="21.75" customHeight="1">
      <c r="A472" s="38"/>
      <c r="B472" s="39"/>
      <c r="C472" s="278" t="s">
        <v>526</v>
      </c>
      <c r="D472" s="278" t="s">
        <v>335</v>
      </c>
      <c r="E472" s="279" t="s">
        <v>591</v>
      </c>
      <c r="F472" s="280" t="s">
        <v>592</v>
      </c>
      <c r="G472" s="281" t="s">
        <v>153</v>
      </c>
      <c r="H472" s="282">
        <v>6.8620000000000001</v>
      </c>
      <c r="I472" s="283"/>
      <c r="J472" s="284">
        <f>ROUND(I472*H472,2)</f>
        <v>0</v>
      </c>
      <c r="K472" s="280" t="s">
        <v>154</v>
      </c>
      <c r="L472" s="285"/>
      <c r="M472" s="286" t="s">
        <v>1</v>
      </c>
      <c r="N472" s="287" t="s">
        <v>38</v>
      </c>
      <c r="O472" s="91"/>
      <c r="P472" s="235">
        <f>O472*H472</f>
        <v>0</v>
      </c>
      <c r="Q472" s="235">
        <v>0.55000000000000004</v>
      </c>
      <c r="R472" s="235">
        <f>Q472*H472</f>
        <v>3.7741000000000002</v>
      </c>
      <c r="S472" s="235">
        <v>0</v>
      </c>
      <c r="T472" s="236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7" t="s">
        <v>387</v>
      </c>
      <c r="AT472" s="237" t="s">
        <v>335</v>
      </c>
      <c r="AU472" s="237" t="s">
        <v>82</v>
      </c>
      <c r="AY472" s="17" t="s">
        <v>147</v>
      </c>
      <c r="BE472" s="238">
        <f>IF(N472="základní",J472,0)</f>
        <v>0</v>
      </c>
      <c r="BF472" s="238">
        <f>IF(N472="snížená",J472,0)</f>
        <v>0</v>
      </c>
      <c r="BG472" s="238">
        <f>IF(N472="zákl. přenesená",J472,0)</f>
        <v>0</v>
      </c>
      <c r="BH472" s="238">
        <f>IF(N472="sníž. přenesená",J472,0)</f>
        <v>0</v>
      </c>
      <c r="BI472" s="238">
        <f>IF(N472="nulová",J472,0)</f>
        <v>0</v>
      </c>
      <c r="BJ472" s="17" t="s">
        <v>80</v>
      </c>
      <c r="BK472" s="238">
        <f>ROUND(I472*H472,2)</f>
        <v>0</v>
      </c>
      <c r="BL472" s="17" t="s">
        <v>274</v>
      </c>
      <c r="BM472" s="237" t="s">
        <v>1063</v>
      </c>
    </row>
    <row r="473" s="2" customFormat="1">
      <c r="A473" s="38"/>
      <c r="B473" s="39"/>
      <c r="C473" s="40"/>
      <c r="D473" s="239" t="s">
        <v>157</v>
      </c>
      <c r="E473" s="40"/>
      <c r="F473" s="240" t="s">
        <v>592</v>
      </c>
      <c r="G473" s="40"/>
      <c r="H473" s="40"/>
      <c r="I473" s="241"/>
      <c r="J473" s="40"/>
      <c r="K473" s="40"/>
      <c r="L473" s="44"/>
      <c r="M473" s="242"/>
      <c r="N473" s="243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157</v>
      </c>
      <c r="AU473" s="17" t="s">
        <v>82</v>
      </c>
    </row>
    <row r="474" s="13" customFormat="1">
      <c r="A474" s="13"/>
      <c r="B474" s="246"/>
      <c r="C474" s="247"/>
      <c r="D474" s="239" t="s">
        <v>161</v>
      </c>
      <c r="E474" s="248" t="s">
        <v>1</v>
      </c>
      <c r="F474" s="249" t="s">
        <v>546</v>
      </c>
      <c r="G474" s="247"/>
      <c r="H474" s="248" t="s">
        <v>1</v>
      </c>
      <c r="I474" s="250"/>
      <c r="J474" s="247"/>
      <c r="K474" s="247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161</v>
      </c>
      <c r="AU474" s="255" t="s">
        <v>82</v>
      </c>
      <c r="AV474" s="13" t="s">
        <v>80</v>
      </c>
      <c r="AW474" s="13" t="s">
        <v>30</v>
      </c>
      <c r="AX474" s="13" t="s">
        <v>73</v>
      </c>
      <c r="AY474" s="255" t="s">
        <v>147</v>
      </c>
    </row>
    <row r="475" s="13" customFormat="1">
      <c r="A475" s="13"/>
      <c r="B475" s="246"/>
      <c r="C475" s="247"/>
      <c r="D475" s="239" t="s">
        <v>161</v>
      </c>
      <c r="E475" s="248" t="s">
        <v>1</v>
      </c>
      <c r="F475" s="249" t="s">
        <v>1018</v>
      </c>
      <c r="G475" s="247"/>
      <c r="H475" s="248" t="s">
        <v>1</v>
      </c>
      <c r="I475" s="250"/>
      <c r="J475" s="247"/>
      <c r="K475" s="247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161</v>
      </c>
      <c r="AU475" s="255" t="s">
        <v>82</v>
      </c>
      <c r="AV475" s="13" t="s">
        <v>80</v>
      </c>
      <c r="AW475" s="13" t="s">
        <v>30</v>
      </c>
      <c r="AX475" s="13" t="s">
        <v>73</v>
      </c>
      <c r="AY475" s="255" t="s">
        <v>147</v>
      </c>
    </row>
    <row r="476" s="14" customFormat="1">
      <c r="A476" s="14"/>
      <c r="B476" s="256"/>
      <c r="C476" s="257"/>
      <c r="D476" s="239" t="s">
        <v>161</v>
      </c>
      <c r="E476" s="258" t="s">
        <v>1</v>
      </c>
      <c r="F476" s="259" t="s">
        <v>1064</v>
      </c>
      <c r="G476" s="257"/>
      <c r="H476" s="260">
        <v>0.075999999999999998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161</v>
      </c>
      <c r="AU476" s="266" t="s">
        <v>82</v>
      </c>
      <c r="AV476" s="14" t="s">
        <v>82</v>
      </c>
      <c r="AW476" s="14" t="s">
        <v>30</v>
      </c>
      <c r="AX476" s="14" t="s">
        <v>73</v>
      </c>
      <c r="AY476" s="266" t="s">
        <v>147</v>
      </c>
    </row>
    <row r="477" s="14" customFormat="1">
      <c r="A477" s="14"/>
      <c r="B477" s="256"/>
      <c r="C477" s="257"/>
      <c r="D477" s="239" t="s">
        <v>161</v>
      </c>
      <c r="E477" s="258" t="s">
        <v>1</v>
      </c>
      <c r="F477" s="259" t="s">
        <v>1065</v>
      </c>
      <c r="G477" s="257"/>
      <c r="H477" s="260">
        <v>0.075999999999999998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161</v>
      </c>
      <c r="AU477" s="266" t="s">
        <v>82</v>
      </c>
      <c r="AV477" s="14" t="s">
        <v>82</v>
      </c>
      <c r="AW477" s="14" t="s">
        <v>30</v>
      </c>
      <c r="AX477" s="14" t="s">
        <v>73</v>
      </c>
      <c r="AY477" s="266" t="s">
        <v>147</v>
      </c>
    </row>
    <row r="478" s="14" customFormat="1">
      <c r="A478" s="14"/>
      <c r="B478" s="256"/>
      <c r="C478" s="257"/>
      <c r="D478" s="239" t="s">
        <v>161</v>
      </c>
      <c r="E478" s="258" t="s">
        <v>1</v>
      </c>
      <c r="F478" s="259" t="s">
        <v>1066</v>
      </c>
      <c r="G478" s="257"/>
      <c r="H478" s="260">
        <v>0.32700000000000001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161</v>
      </c>
      <c r="AU478" s="266" t="s">
        <v>82</v>
      </c>
      <c r="AV478" s="14" t="s">
        <v>82</v>
      </c>
      <c r="AW478" s="14" t="s">
        <v>30</v>
      </c>
      <c r="AX478" s="14" t="s">
        <v>73</v>
      </c>
      <c r="AY478" s="266" t="s">
        <v>147</v>
      </c>
    </row>
    <row r="479" s="14" customFormat="1">
      <c r="A479" s="14"/>
      <c r="B479" s="256"/>
      <c r="C479" s="257"/>
      <c r="D479" s="239" t="s">
        <v>161</v>
      </c>
      <c r="E479" s="258" t="s">
        <v>1</v>
      </c>
      <c r="F479" s="259" t="s">
        <v>1067</v>
      </c>
      <c r="G479" s="257"/>
      <c r="H479" s="260">
        <v>0.126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161</v>
      </c>
      <c r="AU479" s="266" t="s">
        <v>82</v>
      </c>
      <c r="AV479" s="14" t="s">
        <v>82</v>
      </c>
      <c r="AW479" s="14" t="s">
        <v>30</v>
      </c>
      <c r="AX479" s="14" t="s">
        <v>73</v>
      </c>
      <c r="AY479" s="266" t="s">
        <v>147</v>
      </c>
    </row>
    <row r="480" s="14" customFormat="1">
      <c r="A480" s="14"/>
      <c r="B480" s="256"/>
      <c r="C480" s="257"/>
      <c r="D480" s="239" t="s">
        <v>161</v>
      </c>
      <c r="E480" s="258" t="s">
        <v>1</v>
      </c>
      <c r="F480" s="259" t="s">
        <v>1068</v>
      </c>
      <c r="G480" s="257"/>
      <c r="H480" s="260">
        <v>0.14499999999999999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161</v>
      </c>
      <c r="AU480" s="266" t="s">
        <v>82</v>
      </c>
      <c r="AV480" s="14" t="s">
        <v>82</v>
      </c>
      <c r="AW480" s="14" t="s">
        <v>30</v>
      </c>
      <c r="AX480" s="14" t="s">
        <v>73</v>
      </c>
      <c r="AY480" s="266" t="s">
        <v>147</v>
      </c>
    </row>
    <row r="481" s="14" customFormat="1">
      <c r="A481" s="14"/>
      <c r="B481" s="256"/>
      <c r="C481" s="257"/>
      <c r="D481" s="239" t="s">
        <v>161</v>
      </c>
      <c r="E481" s="258" t="s">
        <v>1</v>
      </c>
      <c r="F481" s="259" t="s">
        <v>1069</v>
      </c>
      <c r="G481" s="257"/>
      <c r="H481" s="260">
        <v>0.14499999999999999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161</v>
      </c>
      <c r="AU481" s="266" t="s">
        <v>82</v>
      </c>
      <c r="AV481" s="14" t="s">
        <v>82</v>
      </c>
      <c r="AW481" s="14" t="s">
        <v>30</v>
      </c>
      <c r="AX481" s="14" t="s">
        <v>73</v>
      </c>
      <c r="AY481" s="266" t="s">
        <v>147</v>
      </c>
    </row>
    <row r="482" s="14" customFormat="1">
      <c r="A482" s="14"/>
      <c r="B482" s="256"/>
      <c r="C482" s="257"/>
      <c r="D482" s="239" t="s">
        <v>161</v>
      </c>
      <c r="E482" s="258" t="s">
        <v>1</v>
      </c>
      <c r="F482" s="259" t="s">
        <v>1070</v>
      </c>
      <c r="G482" s="257"/>
      <c r="H482" s="260">
        <v>0.126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161</v>
      </c>
      <c r="AU482" s="266" t="s">
        <v>82</v>
      </c>
      <c r="AV482" s="14" t="s">
        <v>82</v>
      </c>
      <c r="AW482" s="14" t="s">
        <v>30</v>
      </c>
      <c r="AX482" s="14" t="s">
        <v>73</v>
      </c>
      <c r="AY482" s="266" t="s">
        <v>147</v>
      </c>
    </row>
    <row r="483" s="14" customFormat="1">
      <c r="A483" s="14"/>
      <c r="B483" s="256"/>
      <c r="C483" s="257"/>
      <c r="D483" s="239" t="s">
        <v>161</v>
      </c>
      <c r="E483" s="258" t="s">
        <v>1</v>
      </c>
      <c r="F483" s="259" t="s">
        <v>1071</v>
      </c>
      <c r="G483" s="257"/>
      <c r="H483" s="260">
        <v>0.28299999999999997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161</v>
      </c>
      <c r="AU483" s="266" t="s">
        <v>82</v>
      </c>
      <c r="AV483" s="14" t="s">
        <v>82</v>
      </c>
      <c r="AW483" s="14" t="s">
        <v>30</v>
      </c>
      <c r="AX483" s="14" t="s">
        <v>73</v>
      </c>
      <c r="AY483" s="266" t="s">
        <v>147</v>
      </c>
    </row>
    <row r="484" s="14" customFormat="1">
      <c r="A484" s="14"/>
      <c r="B484" s="256"/>
      <c r="C484" s="257"/>
      <c r="D484" s="239" t="s">
        <v>161</v>
      </c>
      <c r="E484" s="258" t="s">
        <v>1</v>
      </c>
      <c r="F484" s="259" t="s">
        <v>1072</v>
      </c>
      <c r="G484" s="257"/>
      <c r="H484" s="260">
        <v>0.40899999999999997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161</v>
      </c>
      <c r="AU484" s="266" t="s">
        <v>82</v>
      </c>
      <c r="AV484" s="14" t="s">
        <v>82</v>
      </c>
      <c r="AW484" s="14" t="s">
        <v>30</v>
      </c>
      <c r="AX484" s="14" t="s">
        <v>73</v>
      </c>
      <c r="AY484" s="266" t="s">
        <v>147</v>
      </c>
    </row>
    <row r="485" s="14" customFormat="1">
      <c r="A485" s="14"/>
      <c r="B485" s="256"/>
      <c r="C485" s="257"/>
      <c r="D485" s="239" t="s">
        <v>161</v>
      </c>
      <c r="E485" s="258" t="s">
        <v>1</v>
      </c>
      <c r="F485" s="259" t="s">
        <v>1073</v>
      </c>
      <c r="G485" s="257"/>
      <c r="H485" s="260">
        <v>0.40899999999999997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161</v>
      </c>
      <c r="AU485" s="266" t="s">
        <v>82</v>
      </c>
      <c r="AV485" s="14" t="s">
        <v>82</v>
      </c>
      <c r="AW485" s="14" t="s">
        <v>30</v>
      </c>
      <c r="AX485" s="14" t="s">
        <v>73</v>
      </c>
      <c r="AY485" s="266" t="s">
        <v>147</v>
      </c>
    </row>
    <row r="486" s="14" customFormat="1">
      <c r="A486" s="14"/>
      <c r="B486" s="256"/>
      <c r="C486" s="257"/>
      <c r="D486" s="239" t="s">
        <v>161</v>
      </c>
      <c r="E486" s="258" t="s">
        <v>1</v>
      </c>
      <c r="F486" s="259" t="s">
        <v>1074</v>
      </c>
      <c r="G486" s="257"/>
      <c r="H486" s="260">
        <v>0.70599999999999996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161</v>
      </c>
      <c r="AU486" s="266" t="s">
        <v>82</v>
      </c>
      <c r="AV486" s="14" t="s">
        <v>82</v>
      </c>
      <c r="AW486" s="14" t="s">
        <v>30</v>
      </c>
      <c r="AX486" s="14" t="s">
        <v>73</v>
      </c>
      <c r="AY486" s="266" t="s">
        <v>147</v>
      </c>
    </row>
    <row r="487" s="13" customFormat="1">
      <c r="A487" s="13"/>
      <c r="B487" s="246"/>
      <c r="C487" s="247"/>
      <c r="D487" s="239" t="s">
        <v>161</v>
      </c>
      <c r="E487" s="248" t="s">
        <v>1</v>
      </c>
      <c r="F487" s="249" t="s">
        <v>1030</v>
      </c>
      <c r="G487" s="247"/>
      <c r="H487" s="248" t="s">
        <v>1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161</v>
      </c>
      <c r="AU487" s="255" t="s">
        <v>82</v>
      </c>
      <c r="AV487" s="13" t="s">
        <v>80</v>
      </c>
      <c r="AW487" s="13" t="s">
        <v>30</v>
      </c>
      <c r="AX487" s="13" t="s">
        <v>73</v>
      </c>
      <c r="AY487" s="255" t="s">
        <v>147</v>
      </c>
    </row>
    <row r="488" s="14" customFormat="1">
      <c r="A488" s="14"/>
      <c r="B488" s="256"/>
      <c r="C488" s="257"/>
      <c r="D488" s="239" t="s">
        <v>161</v>
      </c>
      <c r="E488" s="258" t="s">
        <v>1</v>
      </c>
      <c r="F488" s="259" t="s">
        <v>1075</v>
      </c>
      <c r="G488" s="257"/>
      <c r="H488" s="260">
        <v>0.10299999999999999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161</v>
      </c>
      <c r="AU488" s="266" t="s">
        <v>82</v>
      </c>
      <c r="AV488" s="14" t="s">
        <v>82</v>
      </c>
      <c r="AW488" s="14" t="s">
        <v>30</v>
      </c>
      <c r="AX488" s="14" t="s">
        <v>73</v>
      </c>
      <c r="AY488" s="266" t="s">
        <v>147</v>
      </c>
    </row>
    <row r="489" s="14" customFormat="1">
      <c r="A489" s="14"/>
      <c r="B489" s="256"/>
      <c r="C489" s="257"/>
      <c r="D489" s="239" t="s">
        <v>161</v>
      </c>
      <c r="E489" s="258" t="s">
        <v>1</v>
      </c>
      <c r="F489" s="259" t="s">
        <v>1076</v>
      </c>
      <c r="G489" s="257"/>
      <c r="H489" s="260">
        <v>0.10299999999999999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161</v>
      </c>
      <c r="AU489" s="266" t="s">
        <v>82</v>
      </c>
      <c r="AV489" s="14" t="s">
        <v>82</v>
      </c>
      <c r="AW489" s="14" t="s">
        <v>30</v>
      </c>
      <c r="AX489" s="14" t="s">
        <v>73</v>
      </c>
      <c r="AY489" s="266" t="s">
        <v>147</v>
      </c>
    </row>
    <row r="490" s="14" customFormat="1">
      <c r="A490" s="14"/>
      <c r="B490" s="256"/>
      <c r="C490" s="257"/>
      <c r="D490" s="239" t="s">
        <v>161</v>
      </c>
      <c r="E490" s="258" t="s">
        <v>1</v>
      </c>
      <c r="F490" s="259" t="s">
        <v>1077</v>
      </c>
      <c r="G490" s="257"/>
      <c r="H490" s="260">
        <v>0.10299999999999999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161</v>
      </c>
      <c r="AU490" s="266" t="s">
        <v>82</v>
      </c>
      <c r="AV490" s="14" t="s">
        <v>82</v>
      </c>
      <c r="AW490" s="14" t="s">
        <v>30</v>
      </c>
      <c r="AX490" s="14" t="s">
        <v>73</v>
      </c>
      <c r="AY490" s="266" t="s">
        <v>147</v>
      </c>
    </row>
    <row r="491" s="14" customFormat="1">
      <c r="A491" s="14"/>
      <c r="B491" s="256"/>
      <c r="C491" s="257"/>
      <c r="D491" s="239" t="s">
        <v>161</v>
      </c>
      <c r="E491" s="258" t="s">
        <v>1</v>
      </c>
      <c r="F491" s="259" t="s">
        <v>1078</v>
      </c>
      <c r="G491" s="257"/>
      <c r="H491" s="260">
        <v>0.10299999999999999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161</v>
      </c>
      <c r="AU491" s="266" t="s">
        <v>82</v>
      </c>
      <c r="AV491" s="14" t="s">
        <v>82</v>
      </c>
      <c r="AW491" s="14" t="s">
        <v>30</v>
      </c>
      <c r="AX491" s="14" t="s">
        <v>73</v>
      </c>
      <c r="AY491" s="266" t="s">
        <v>147</v>
      </c>
    </row>
    <row r="492" s="13" customFormat="1">
      <c r="A492" s="13"/>
      <c r="B492" s="246"/>
      <c r="C492" s="247"/>
      <c r="D492" s="239" t="s">
        <v>161</v>
      </c>
      <c r="E492" s="248" t="s">
        <v>1</v>
      </c>
      <c r="F492" s="249" t="s">
        <v>522</v>
      </c>
      <c r="G492" s="247"/>
      <c r="H492" s="248" t="s">
        <v>1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161</v>
      </c>
      <c r="AU492" s="255" t="s">
        <v>82</v>
      </c>
      <c r="AV492" s="13" t="s">
        <v>80</v>
      </c>
      <c r="AW492" s="13" t="s">
        <v>30</v>
      </c>
      <c r="AX492" s="13" t="s">
        <v>73</v>
      </c>
      <c r="AY492" s="255" t="s">
        <v>147</v>
      </c>
    </row>
    <row r="493" s="14" customFormat="1">
      <c r="A493" s="14"/>
      <c r="B493" s="256"/>
      <c r="C493" s="257"/>
      <c r="D493" s="239" t="s">
        <v>161</v>
      </c>
      <c r="E493" s="258" t="s">
        <v>1</v>
      </c>
      <c r="F493" s="259" t="s">
        <v>1079</v>
      </c>
      <c r="G493" s="257"/>
      <c r="H493" s="260">
        <v>0.059999999999999998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161</v>
      </c>
      <c r="AU493" s="266" t="s">
        <v>82</v>
      </c>
      <c r="AV493" s="14" t="s">
        <v>82</v>
      </c>
      <c r="AW493" s="14" t="s">
        <v>30</v>
      </c>
      <c r="AX493" s="14" t="s">
        <v>73</v>
      </c>
      <c r="AY493" s="266" t="s">
        <v>147</v>
      </c>
    </row>
    <row r="494" s="14" customFormat="1">
      <c r="A494" s="14"/>
      <c r="B494" s="256"/>
      <c r="C494" s="257"/>
      <c r="D494" s="239" t="s">
        <v>161</v>
      </c>
      <c r="E494" s="258" t="s">
        <v>1</v>
      </c>
      <c r="F494" s="259" t="s">
        <v>1080</v>
      </c>
      <c r="G494" s="257"/>
      <c r="H494" s="260">
        <v>0.13100000000000001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161</v>
      </c>
      <c r="AU494" s="266" t="s">
        <v>82</v>
      </c>
      <c r="AV494" s="14" t="s">
        <v>82</v>
      </c>
      <c r="AW494" s="14" t="s">
        <v>30</v>
      </c>
      <c r="AX494" s="14" t="s">
        <v>73</v>
      </c>
      <c r="AY494" s="266" t="s">
        <v>147</v>
      </c>
    </row>
    <row r="495" s="13" customFormat="1">
      <c r="A495" s="13"/>
      <c r="B495" s="246"/>
      <c r="C495" s="247"/>
      <c r="D495" s="239" t="s">
        <v>161</v>
      </c>
      <c r="E495" s="248" t="s">
        <v>1</v>
      </c>
      <c r="F495" s="249" t="s">
        <v>1081</v>
      </c>
      <c r="G495" s="247"/>
      <c r="H495" s="248" t="s">
        <v>1</v>
      </c>
      <c r="I495" s="250"/>
      <c r="J495" s="247"/>
      <c r="K495" s="247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161</v>
      </c>
      <c r="AU495" s="255" t="s">
        <v>82</v>
      </c>
      <c r="AV495" s="13" t="s">
        <v>80</v>
      </c>
      <c r="AW495" s="13" t="s">
        <v>30</v>
      </c>
      <c r="AX495" s="13" t="s">
        <v>73</v>
      </c>
      <c r="AY495" s="255" t="s">
        <v>147</v>
      </c>
    </row>
    <row r="496" s="14" customFormat="1">
      <c r="A496" s="14"/>
      <c r="B496" s="256"/>
      <c r="C496" s="257"/>
      <c r="D496" s="239" t="s">
        <v>161</v>
      </c>
      <c r="E496" s="258" t="s">
        <v>1</v>
      </c>
      <c r="F496" s="259" t="s">
        <v>1082</v>
      </c>
      <c r="G496" s="257"/>
      <c r="H496" s="260">
        <v>3.431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161</v>
      </c>
      <c r="AU496" s="266" t="s">
        <v>82</v>
      </c>
      <c r="AV496" s="14" t="s">
        <v>82</v>
      </c>
      <c r="AW496" s="14" t="s">
        <v>30</v>
      </c>
      <c r="AX496" s="14" t="s">
        <v>73</v>
      </c>
      <c r="AY496" s="266" t="s">
        <v>147</v>
      </c>
    </row>
    <row r="497" s="15" customFormat="1">
      <c r="A497" s="15"/>
      <c r="B497" s="267"/>
      <c r="C497" s="268"/>
      <c r="D497" s="239" t="s">
        <v>161</v>
      </c>
      <c r="E497" s="269" t="s">
        <v>1</v>
      </c>
      <c r="F497" s="270" t="s">
        <v>164</v>
      </c>
      <c r="G497" s="268"/>
      <c r="H497" s="271">
        <v>6.862000000000001</v>
      </c>
      <c r="I497" s="272"/>
      <c r="J497" s="268"/>
      <c r="K497" s="268"/>
      <c r="L497" s="273"/>
      <c r="M497" s="274"/>
      <c r="N497" s="275"/>
      <c r="O497" s="275"/>
      <c r="P497" s="275"/>
      <c r="Q497" s="275"/>
      <c r="R497" s="275"/>
      <c r="S497" s="275"/>
      <c r="T497" s="27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7" t="s">
        <v>161</v>
      </c>
      <c r="AU497" s="277" t="s">
        <v>82</v>
      </c>
      <c r="AV497" s="15" t="s">
        <v>155</v>
      </c>
      <c r="AW497" s="15" t="s">
        <v>30</v>
      </c>
      <c r="AX497" s="15" t="s">
        <v>80</v>
      </c>
      <c r="AY497" s="277" t="s">
        <v>147</v>
      </c>
    </row>
    <row r="498" s="2" customFormat="1" ht="24.15" customHeight="1">
      <c r="A498" s="38"/>
      <c r="B498" s="39"/>
      <c r="C498" s="226" t="s">
        <v>534</v>
      </c>
      <c r="D498" s="226" t="s">
        <v>150</v>
      </c>
      <c r="E498" s="227" t="s">
        <v>617</v>
      </c>
      <c r="F498" s="228" t="s">
        <v>618</v>
      </c>
      <c r="G498" s="229" t="s">
        <v>167</v>
      </c>
      <c r="H498" s="230">
        <v>76.329999999999998</v>
      </c>
      <c r="I498" s="231"/>
      <c r="J498" s="232">
        <f>ROUND(I498*H498,2)</f>
        <v>0</v>
      </c>
      <c r="K498" s="228" t="s">
        <v>154</v>
      </c>
      <c r="L498" s="44"/>
      <c r="M498" s="233" t="s">
        <v>1</v>
      </c>
      <c r="N498" s="234" t="s">
        <v>38</v>
      </c>
      <c r="O498" s="91"/>
      <c r="P498" s="235">
        <f>O498*H498</f>
        <v>0</v>
      </c>
      <c r="Q498" s="235">
        <v>0</v>
      </c>
      <c r="R498" s="235">
        <f>Q498*H498</f>
        <v>0</v>
      </c>
      <c r="S498" s="235">
        <v>0</v>
      </c>
      <c r="T498" s="236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7" t="s">
        <v>274</v>
      </c>
      <c r="AT498" s="237" t="s">
        <v>150</v>
      </c>
      <c r="AU498" s="237" t="s">
        <v>82</v>
      </c>
      <c r="AY498" s="17" t="s">
        <v>147</v>
      </c>
      <c r="BE498" s="238">
        <f>IF(N498="základní",J498,0)</f>
        <v>0</v>
      </c>
      <c r="BF498" s="238">
        <f>IF(N498="snížená",J498,0)</f>
        <v>0</v>
      </c>
      <c r="BG498" s="238">
        <f>IF(N498="zákl. přenesená",J498,0)</f>
        <v>0</v>
      </c>
      <c r="BH498" s="238">
        <f>IF(N498="sníž. přenesená",J498,0)</f>
        <v>0</v>
      </c>
      <c r="BI498" s="238">
        <f>IF(N498="nulová",J498,0)</f>
        <v>0</v>
      </c>
      <c r="BJ498" s="17" t="s">
        <v>80</v>
      </c>
      <c r="BK498" s="238">
        <f>ROUND(I498*H498,2)</f>
        <v>0</v>
      </c>
      <c r="BL498" s="17" t="s">
        <v>274</v>
      </c>
      <c r="BM498" s="237" t="s">
        <v>1083</v>
      </c>
    </row>
    <row r="499" s="2" customFormat="1">
      <c r="A499" s="38"/>
      <c r="B499" s="39"/>
      <c r="C499" s="40"/>
      <c r="D499" s="239" t="s">
        <v>157</v>
      </c>
      <c r="E499" s="40"/>
      <c r="F499" s="240" t="s">
        <v>620</v>
      </c>
      <c r="G499" s="40"/>
      <c r="H499" s="40"/>
      <c r="I499" s="241"/>
      <c r="J499" s="40"/>
      <c r="K499" s="40"/>
      <c r="L499" s="44"/>
      <c r="M499" s="242"/>
      <c r="N499" s="243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157</v>
      </c>
      <c r="AU499" s="17" t="s">
        <v>82</v>
      </c>
    </row>
    <row r="500" s="2" customFormat="1">
      <c r="A500" s="38"/>
      <c r="B500" s="39"/>
      <c r="C500" s="40"/>
      <c r="D500" s="244" t="s">
        <v>159</v>
      </c>
      <c r="E500" s="40"/>
      <c r="F500" s="245" t="s">
        <v>621</v>
      </c>
      <c r="G500" s="40"/>
      <c r="H500" s="40"/>
      <c r="I500" s="241"/>
      <c r="J500" s="40"/>
      <c r="K500" s="40"/>
      <c r="L500" s="44"/>
      <c r="M500" s="242"/>
      <c r="N500" s="243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159</v>
      </c>
      <c r="AU500" s="17" t="s">
        <v>82</v>
      </c>
    </row>
    <row r="501" s="13" customFormat="1">
      <c r="A501" s="13"/>
      <c r="B501" s="246"/>
      <c r="C501" s="247"/>
      <c r="D501" s="239" t="s">
        <v>161</v>
      </c>
      <c r="E501" s="248" t="s">
        <v>1</v>
      </c>
      <c r="F501" s="249" t="s">
        <v>994</v>
      </c>
      <c r="G501" s="247"/>
      <c r="H501" s="248" t="s">
        <v>1</v>
      </c>
      <c r="I501" s="250"/>
      <c r="J501" s="247"/>
      <c r="K501" s="247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161</v>
      </c>
      <c r="AU501" s="255" t="s">
        <v>82</v>
      </c>
      <c r="AV501" s="13" t="s">
        <v>80</v>
      </c>
      <c r="AW501" s="13" t="s">
        <v>30</v>
      </c>
      <c r="AX501" s="13" t="s">
        <v>73</v>
      </c>
      <c r="AY501" s="255" t="s">
        <v>147</v>
      </c>
    </row>
    <row r="502" s="14" customFormat="1">
      <c r="A502" s="14"/>
      <c r="B502" s="256"/>
      <c r="C502" s="257"/>
      <c r="D502" s="239" t="s">
        <v>161</v>
      </c>
      <c r="E502" s="258" t="s">
        <v>1</v>
      </c>
      <c r="F502" s="259" t="s">
        <v>995</v>
      </c>
      <c r="G502" s="257"/>
      <c r="H502" s="260">
        <v>1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161</v>
      </c>
      <c r="AU502" s="266" t="s">
        <v>82</v>
      </c>
      <c r="AV502" s="14" t="s">
        <v>82</v>
      </c>
      <c r="AW502" s="14" t="s">
        <v>30</v>
      </c>
      <c r="AX502" s="14" t="s">
        <v>73</v>
      </c>
      <c r="AY502" s="266" t="s">
        <v>147</v>
      </c>
    </row>
    <row r="503" s="14" customFormat="1">
      <c r="A503" s="14"/>
      <c r="B503" s="256"/>
      <c r="C503" s="257"/>
      <c r="D503" s="239" t="s">
        <v>161</v>
      </c>
      <c r="E503" s="258" t="s">
        <v>1</v>
      </c>
      <c r="F503" s="259" t="s">
        <v>996</v>
      </c>
      <c r="G503" s="257"/>
      <c r="H503" s="260">
        <v>1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161</v>
      </c>
      <c r="AU503" s="266" t="s">
        <v>82</v>
      </c>
      <c r="AV503" s="14" t="s">
        <v>82</v>
      </c>
      <c r="AW503" s="14" t="s">
        <v>30</v>
      </c>
      <c r="AX503" s="14" t="s">
        <v>73</v>
      </c>
      <c r="AY503" s="266" t="s">
        <v>147</v>
      </c>
    </row>
    <row r="504" s="14" customFormat="1">
      <c r="A504" s="14"/>
      <c r="B504" s="256"/>
      <c r="C504" s="257"/>
      <c r="D504" s="239" t="s">
        <v>161</v>
      </c>
      <c r="E504" s="258" t="s">
        <v>1</v>
      </c>
      <c r="F504" s="259" t="s">
        <v>997</v>
      </c>
      <c r="G504" s="257"/>
      <c r="H504" s="260">
        <v>1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161</v>
      </c>
      <c r="AU504" s="266" t="s">
        <v>82</v>
      </c>
      <c r="AV504" s="14" t="s">
        <v>82</v>
      </c>
      <c r="AW504" s="14" t="s">
        <v>30</v>
      </c>
      <c r="AX504" s="14" t="s">
        <v>73</v>
      </c>
      <c r="AY504" s="266" t="s">
        <v>147</v>
      </c>
    </row>
    <row r="505" s="14" customFormat="1">
      <c r="A505" s="14"/>
      <c r="B505" s="256"/>
      <c r="C505" s="257"/>
      <c r="D505" s="239" t="s">
        <v>161</v>
      </c>
      <c r="E505" s="258" t="s">
        <v>1</v>
      </c>
      <c r="F505" s="259" t="s">
        <v>998</v>
      </c>
      <c r="G505" s="257"/>
      <c r="H505" s="260">
        <v>1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161</v>
      </c>
      <c r="AU505" s="266" t="s">
        <v>82</v>
      </c>
      <c r="AV505" s="14" t="s">
        <v>82</v>
      </c>
      <c r="AW505" s="14" t="s">
        <v>30</v>
      </c>
      <c r="AX505" s="14" t="s">
        <v>73</v>
      </c>
      <c r="AY505" s="266" t="s">
        <v>147</v>
      </c>
    </row>
    <row r="506" s="14" customFormat="1">
      <c r="A506" s="14"/>
      <c r="B506" s="256"/>
      <c r="C506" s="257"/>
      <c r="D506" s="239" t="s">
        <v>161</v>
      </c>
      <c r="E506" s="258" t="s">
        <v>1</v>
      </c>
      <c r="F506" s="259" t="s">
        <v>999</v>
      </c>
      <c r="G506" s="257"/>
      <c r="H506" s="260">
        <v>2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161</v>
      </c>
      <c r="AU506" s="266" t="s">
        <v>82</v>
      </c>
      <c r="AV506" s="14" t="s">
        <v>82</v>
      </c>
      <c r="AW506" s="14" t="s">
        <v>30</v>
      </c>
      <c r="AX506" s="14" t="s">
        <v>73</v>
      </c>
      <c r="AY506" s="266" t="s">
        <v>147</v>
      </c>
    </row>
    <row r="507" s="14" customFormat="1">
      <c r="A507" s="14"/>
      <c r="B507" s="256"/>
      <c r="C507" s="257"/>
      <c r="D507" s="239" t="s">
        <v>161</v>
      </c>
      <c r="E507" s="258" t="s">
        <v>1</v>
      </c>
      <c r="F507" s="259" t="s">
        <v>1000</v>
      </c>
      <c r="G507" s="257"/>
      <c r="H507" s="260">
        <v>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161</v>
      </c>
      <c r="AU507" s="266" t="s">
        <v>82</v>
      </c>
      <c r="AV507" s="14" t="s">
        <v>82</v>
      </c>
      <c r="AW507" s="14" t="s">
        <v>30</v>
      </c>
      <c r="AX507" s="14" t="s">
        <v>73</v>
      </c>
      <c r="AY507" s="266" t="s">
        <v>147</v>
      </c>
    </row>
    <row r="508" s="14" customFormat="1">
      <c r="A508" s="14"/>
      <c r="B508" s="256"/>
      <c r="C508" s="257"/>
      <c r="D508" s="239" t="s">
        <v>161</v>
      </c>
      <c r="E508" s="258" t="s">
        <v>1</v>
      </c>
      <c r="F508" s="259" t="s">
        <v>1001</v>
      </c>
      <c r="G508" s="257"/>
      <c r="H508" s="260">
        <v>2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161</v>
      </c>
      <c r="AU508" s="266" t="s">
        <v>82</v>
      </c>
      <c r="AV508" s="14" t="s">
        <v>82</v>
      </c>
      <c r="AW508" s="14" t="s">
        <v>30</v>
      </c>
      <c r="AX508" s="14" t="s">
        <v>73</v>
      </c>
      <c r="AY508" s="266" t="s">
        <v>147</v>
      </c>
    </row>
    <row r="509" s="14" customFormat="1">
      <c r="A509" s="14"/>
      <c r="B509" s="256"/>
      <c r="C509" s="257"/>
      <c r="D509" s="239" t="s">
        <v>161</v>
      </c>
      <c r="E509" s="258" t="s">
        <v>1</v>
      </c>
      <c r="F509" s="259" t="s">
        <v>1002</v>
      </c>
      <c r="G509" s="257"/>
      <c r="H509" s="260">
        <v>2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161</v>
      </c>
      <c r="AU509" s="266" t="s">
        <v>82</v>
      </c>
      <c r="AV509" s="14" t="s">
        <v>82</v>
      </c>
      <c r="AW509" s="14" t="s">
        <v>30</v>
      </c>
      <c r="AX509" s="14" t="s">
        <v>73</v>
      </c>
      <c r="AY509" s="266" t="s">
        <v>147</v>
      </c>
    </row>
    <row r="510" s="14" customFormat="1">
      <c r="A510" s="14"/>
      <c r="B510" s="256"/>
      <c r="C510" s="257"/>
      <c r="D510" s="239" t="s">
        <v>161</v>
      </c>
      <c r="E510" s="258" t="s">
        <v>1</v>
      </c>
      <c r="F510" s="259" t="s">
        <v>1003</v>
      </c>
      <c r="G510" s="257"/>
      <c r="H510" s="260">
        <v>2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161</v>
      </c>
      <c r="AU510" s="266" t="s">
        <v>82</v>
      </c>
      <c r="AV510" s="14" t="s">
        <v>82</v>
      </c>
      <c r="AW510" s="14" t="s">
        <v>30</v>
      </c>
      <c r="AX510" s="14" t="s">
        <v>73</v>
      </c>
      <c r="AY510" s="266" t="s">
        <v>147</v>
      </c>
    </row>
    <row r="511" s="14" customFormat="1">
      <c r="A511" s="14"/>
      <c r="B511" s="256"/>
      <c r="C511" s="257"/>
      <c r="D511" s="239" t="s">
        <v>161</v>
      </c>
      <c r="E511" s="258" t="s">
        <v>1</v>
      </c>
      <c r="F511" s="259" t="s">
        <v>1004</v>
      </c>
      <c r="G511" s="257"/>
      <c r="H511" s="260">
        <v>8.5999999999999996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161</v>
      </c>
      <c r="AU511" s="266" t="s">
        <v>82</v>
      </c>
      <c r="AV511" s="14" t="s">
        <v>82</v>
      </c>
      <c r="AW511" s="14" t="s">
        <v>30</v>
      </c>
      <c r="AX511" s="14" t="s">
        <v>73</v>
      </c>
      <c r="AY511" s="266" t="s">
        <v>147</v>
      </c>
    </row>
    <row r="512" s="14" customFormat="1">
      <c r="A512" s="14"/>
      <c r="B512" s="256"/>
      <c r="C512" s="257"/>
      <c r="D512" s="239" t="s">
        <v>161</v>
      </c>
      <c r="E512" s="258" t="s">
        <v>1</v>
      </c>
      <c r="F512" s="259" t="s">
        <v>1005</v>
      </c>
      <c r="G512" s="257"/>
      <c r="H512" s="260">
        <v>8.5999999999999996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161</v>
      </c>
      <c r="AU512" s="266" t="s">
        <v>82</v>
      </c>
      <c r="AV512" s="14" t="s">
        <v>82</v>
      </c>
      <c r="AW512" s="14" t="s">
        <v>30</v>
      </c>
      <c r="AX512" s="14" t="s">
        <v>73</v>
      </c>
      <c r="AY512" s="266" t="s">
        <v>147</v>
      </c>
    </row>
    <row r="513" s="14" customFormat="1">
      <c r="A513" s="14"/>
      <c r="B513" s="256"/>
      <c r="C513" s="257"/>
      <c r="D513" s="239" t="s">
        <v>161</v>
      </c>
      <c r="E513" s="258" t="s">
        <v>1</v>
      </c>
      <c r="F513" s="259" t="s">
        <v>1006</v>
      </c>
      <c r="G513" s="257"/>
      <c r="H513" s="260">
        <v>8.5999999999999996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161</v>
      </c>
      <c r="AU513" s="266" t="s">
        <v>82</v>
      </c>
      <c r="AV513" s="14" t="s">
        <v>82</v>
      </c>
      <c r="AW513" s="14" t="s">
        <v>30</v>
      </c>
      <c r="AX513" s="14" t="s">
        <v>73</v>
      </c>
      <c r="AY513" s="266" t="s">
        <v>147</v>
      </c>
    </row>
    <row r="514" s="13" customFormat="1">
      <c r="A514" s="13"/>
      <c r="B514" s="246"/>
      <c r="C514" s="247"/>
      <c r="D514" s="239" t="s">
        <v>161</v>
      </c>
      <c r="E514" s="248" t="s">
        <v>1</v>
      </c>
      <c r="F514" s="249" t="s">
        <v>1007</v>
      </c>
      <c r="G514" s="247"/>
      <c r="H514" s="248" t="s">
        <v>1</v>
      </c>
      <c r="I514" s="250"/>
      <c r="J514" s="247"/>
      <c r="K514" s="247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161</v>
      </c>
      <c r="AU514" s="255" t="s">
        <v>82</v>
      </c>
      <c r="AV514" s="13" t="s">
        <v>80</v>
      </c>
      <c r="AW514" s="13" t="s">
        <v>30</v>
      </c>
      <c r="AX514" s="13" t="s">
        <v>73</v>
      </c>
      <c r="AY514" s="255" t="s">
        <v>147</v>
      </c>
    </row>
    <row r="515" s="14" customFormat="1">
      <c r="A515" s="14"/>
      <c r="B515" s="256"/>
      <c r="C515" s="257"/>
      <c r="D515" s="239" t="s">
        <v>161</v>
      </c>
      <c r="E515" s="258" t="s">
        <v>1</v>
      </c>
      <c r="F515" s="259" t="s">
        <v>1008</v>
      </c>
      <c r="G515" s="257"/>
      <c r="H515" s="260">
        <v>3.8500000000000001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161</v>
      </c>
      <c r="AU515" s="266" t="s">
        <v>82</v>
      </c>
      <c r="AV515" s="14" t="s">
        <v>82</v>
      </c>
      <c r="AW515" s="14" t="s">
        <v>30</v>
      </c>
      <c r="AX515" s="14" t="s">
        <v>73</v>
      </c>
      <c r="AY515" s="266" t="s">
        <v>147</v>
      </c>
    </row>
    <row r="516" s="14" customFormat="1">
      <c r="A516" s="14"/>
      <c r="B516" s="256"/>
      <c r="C516" s="257"/>
      <c r="D516" s="239" t="s">
        <v>161</v>
      </c>
      <c r="E516" s="258" t="s">
        <v>1</v>
      </c>
      <c r="F516" s="259" t="s">
        <v>1009</v>
      </c>
      <c r="G516" s="257"/>
      <c r="H516" s="260">
        <v>3.8500000000000001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161</v>
      </c>
      <c r="AU516" s="266" t="s">
        <v>82</v>
      </c>
      <c r="AV516" s="14" t="s">
        <v>82</v>
      </c>
      <c r="AW516" s="14" t="s">
        <v>30</v>
      </c>
      <c r="AX516" s="14" t="s">
        <v>73</v>
      </c>
      <c r="AY516" s="266" t="s">
        <v>147</v>
      </c>
    </row>
    <row r="517" s="13" customFormat="1">
      <c r="A517" s="13"/>
      <c r="B517" s="246"/>
      <c r="C517" s="247"/>
      <c r="D517" s="239" t="s">
        <v>161</v>
      </c>
      <c r="E517" s="248" t="s">
        <v>1</v>
      </c>
      <c r="F517" s="249" t="s">
        <v>1010</v>
      </c>
      <c r="G517" s="247"/>
      <c r="H517" s="248" t="s">
        <v>1</v>
      </c>
      <c r="I517" s="250"/>
      <c r="J517" s="247"/>
      <c r="K517" s="247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161</v>
      </c>
      <c r="AU517" s="255" t="s">
        <v>82</v>
      </c>
      <c r="AV517" s="13" t="s">
        <v>80</v>
      </c>
      <c r="AW517" s="13" t="s">
        <v>30</v>
      </c>
      <c r="AX517" s="13" t="s">
        <v>73</v>
      </c>
      <c r="AY517" s="255" t="s">
        <v>147</v>
      </c>
    </row>
    <row r="518" s="14" customFormat="1">
      <c r="A518" s="14"/>
      <c r="B518" s="256"/>
      <c r="C518" s="257"/>
      <c r="D518" s="239" t="s">
        <v>161</v>
      </c>
      <c r="E518" s="258" t="s">
        <v>1</v>
      </c>
      <c r="F518" s="259" t="s">
        <v>1011</v>
      </c>
      <c r="G518" s="257"/>
      <c r="H518" s="260">
        <v>1.4299999999999999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161</v>
      </c>
      <c r="AU518" s="266" t="s">
        <v>82</v>
      </c>
      <c r="AV518" s="14" t="s">
        <v>82</v>
      </c>
      <c r="AW518" s="14" t="s">
        <v>30</v>
      </c>
      <c r="AX518" s="14" t="s">
        <v>73</v>
      </c>
      <c r="AY518" s="266" t="s">
        <v>147</v>
      </c>
    </row>
    <row r="519" s="13" customFormat="1">
      <c r="A519" s="13"/>
      <c r="B519" s="246"/>
      <c r="C519" s="247"/>
      <c r="D519" s="239" t="s">
        <v>161</v>
      </c>
      <c r="E519" s="248" t="s">
        <v>1</v>
      </c>
      <c r="F519" s="249" t="s">
        <v>1012</v>
      </c>
      <c r="G519" s="247"/>
      <c r="H519" s="248" t="s">
        <v>1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161</v>
      </c>
      <c r="AU519" s="255" t="s">
        <v>82</v>
      </c>
      <c r="AV519" s="13" t="s">
        <v>80</v>
      </c>
      <c r="AW519" s="13" t="s">
        <v>30</v>
      </c>
      <c r="AX519" s="13" t="s">
        <v>73</v>
      </c>
      <c r="AY519" s="255" t="s">
        <v>147</v>
      </c>
    </row>
    <row r="520" s="14" customFormat="1">
      <c r="A520" s="14"/>
      <c r="B520" s="256"/>
      <c r="C520" s="257"/>
      <c r="D520" s="239" t="s">
        <v>161</v>
      </c>
      <c r="E520" s="258" t="s">
        <v>1</v>
      </c>
      <c r="F520" s="259" t="s">
        <v>1013</v>
      </c>
      <c r="G520" s="257"/>
      <c r="H520" s="260">
        <v>6.9000000000000004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161</v>
      </c>
      <c r="AU520" s="266" t="s">
        <v>82</v>
      </c>
      <c r="AV520" s="14" t="s">
        <v>82</v>
      </c>
      <c r="AW520" s="14" t="s">
        <v>30</v>
      </c>
      <c r="AX520" s="14" t="s">
        <v>73</v>
      </c>
      <c r="AY520" s="266" t="s">
        <v>147</v>
      </c>
    </row>
    <row r="521" s="14" customFormat="1">
      <c r="A521" s="14"/>
      <c r="B521" s="256"/>
      <c r="C521" s="257"/>
      <c r="D521" s="239" t="s">
        <v>161</v>
      </c>
      <c r="E521" s="258" t="s">
        <v>1</v>
      </c>
      <c r="F521" s="259" t="s">
        <v>1014</v>
      </c>
      <c r="G521" s="257"/>
      <c r="H521" s="260">
        <v>9.6999999999999993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161</v>
      </c>
      <c r="AU521" s="266" t="s">
        <v>82</v>
      </c>
      <c r="AV521" s="14" t="s">
        <v>82</v>
      </c>
      <c r="AW521" s="14" t="s">
        <v>30</v>
      </c>
      <c r="AX521" s="14" t="s">
        <v>73</v>
      </c>
      <c r="AY521" s="266" t="s">
        <v>147</v>
      </c>
    </row>
    <row r="522" s="13" customFormat="1">
      <c r="A522" s="13"/>
      <c r="B522" s="246"/>
      <c r="C522" s="247"/>
      <c r="D522" s="239" t="s">
        <v>161</v>
      </c>
      <c r="E522" s="248" t="s">
        <v>1</v>
      </c>
      <c r="F522" s="249" t="s">
        <v>1015</v>
      </c>
      <c r="G522" s="247"/>
      <c r="H522" s="248" t="s">
        <v>1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161</v>
      </c>
      <c r="AU522" s="255" t="s">
        <v>82</v>
      </c>
      <c r="AV522" s="13" t="s">
        <v>80</v>
      </c>
      <c r="AW522" s="13" t="s">
        <v>30</v>
      </c>
      <c r="AX522" s="13" t="s">
        <v>73</v>
      </c>
      <c r="AY522" s="255" t="s">
        <v>147</v>
      </c>
    </row>
    <row r="523" s="14" customFormat="1">
      <c r="A523" s="14"/>
      <c r="B523" s="256"/>
      <c r="C523" s="257"/>
      <c r="D523" s="239" t="s">
        <v>161</v>
      </c>
      <c r="E523" s="258" t="s">
        <v>1</v>
      </c>
      <c r="F523" s="259" t="s">
        <v>1016</v>
      </c>
      <c r="G523" s="257"/>
      <c r="H523" s="260">
        <v>10.800000000000001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161</v>
      </c>
      <c r="AU523" s="266" t="s">
        <v>82</v>
      </c>
      <c r="AV523" s="14" t="s">
        <v>82</v>
      </c>
      <c r="AW523" s="14" t="s">
        <v>30</v>
      </c>
      <c r="AX523" s="14" t="s">
        <v>73</v>
      </c>
      <c r="AY523" s="266" t="s">
        <v>147</v>
      </c>
    </row>
    <row r="524" s="15" customFormat="1">
      <c r="A524" s="15"/>
      <c r="B524" s="267"/>
      <c r="C524" s="268"/>
      <c r="D524" s="239" t="s">
        <v>161</v>
      </c>
      <c r="E524" s="269" t="s">
        <v>1</v>
      </c>
      <c r="F524" s="270" t="s">
        <v>164</v>
      </c>
      <c r="G524" s="268"/>
      <c r="H524" s="271">
        <v>76.329999999999998</v>
      </c>
      <c r="I524" s="272"/>
      <c r="J524" s="268"/>
      <c r="K524" s="268"/>
      <c r="L524" s="273"/>
      <c r="M524" s="274"/>
      <c r="N524" s="275"/>
      <c r="O524" s="275"/>
      <c r="P524" s="275"/>
      <c r="Q524" s="275"/>
      <c r="R524" s="275"/>
      <c r="S524" s="275"/>
      <c r="T524" s="27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7" t="s">
        <v>161</v>
      </c>
      <c r="AU524" s="277" t="s">
        <v>82</v>
      </c>
      <c r="AV524" s="15" t="s">
        <v>155</v>
      </c>
      <c r="AW524" s="15" t="s">
        <v>30</v>
      </c>
      <c r="AX524" s="15" t="s">
        <v>80</v>
      </c>
      <c r="AY524" s="277" t="s">
        <v>147</v>
      </c>
    </row>
    <row r="525" s="2" customFormat="1" ht="24.15" customHeight="1">
      <c r="A525" s="38"/>
      <c r="B525" s="39"/>
      <c r="C525" s="226" t="s">
        <v>542</v>
      </c>
      <c r="D525" s="226" t="s">
        <v>150</v>
      </c>
      <c r="E525" s="227" t="s">
        <v>623</v>
      </c>
      <c r="F525" s="228" t="s">
        <v>624</v>
      </c>
      <c r="G525" s="229" t="s">
        <v>167</v>
      </c>
      <c r="H525" s="230">
        <v>61.064999999999998</v>
      </c>
      <c r="I525" s="231"/>
      <c r="J525" s="232">
        <f>ROUND(I525*H525,2)</f>
        <v>0</v>
      </c>
      <c r="K525" s="228" t="s">
        <v>154</v>
      </c>
      <c r="L525" s="44"/>
      <c r="M525" s="233" t="s">
        <v>1</v>
      </c>
      <c r="N525" s="234" t="s">
        <v>38</v>
      </c>
      <c r="O525" s="91"/>
      <c r="P525" s="235">
        <f>O525*H525</f>
        <v>0</v>
      </c>
      <c r="Q525" s="235">
        <v>0</v>
      </c>
      <c r="R525" s="235">
        <f>Q525*H525</f>
        <v>0</v>
      </c>
      <c r="S525" s="235">
        <v>0</v>
      </c>
      <c r="T525" s="236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7" t="s">
        <v>274</v>
      </c>
      <c r="AT525" s="237" t="s">
        <v>150</v>
      </c>
      <c r="AU525" s="237" t="s">
        <v>82</v>
      </c>
      <c r="AY525" s="17" t="s">
        <v>147</v>
      </c>
      <c r="BE525" s="238">
        <f>IF(N525="základní",J525,0)</f>
        <v>0</v>
      </c>
      <c r="BF525" s="238">
        <f>IF(N525="snížená",J525,0)</f>
        <v>0</v>
      </c>
      <c r="BG525" s="238">
        <f>IF(N525="zákl. přenesená",J525,0)</f>
        <v>0</v>
      </c>
      <c r="BH525" s="238">
        <f>IF(N525="sníž. přenesená",J525,0)</f>
        <v>0</v>
      </c>
      <c r="BI525" s="238">
        <f>IF(N525="nulová",J525,0)</f>
        <v>0</v>
      </c>
      <c r="BJ525" s="17" t="s">
        <v>80</v>
      </c>
      <c r="BK525" s="238">
        <f>ROUND(I525*H525,2)</f>
        <v>0</v>
      </c>
      <c r="BL525" s="17" t="s">
        <v>274</v>
      </c>
      <c r="BM525" s="237" t="s">
        <v>1084</v>
      </c>
    </row>
    <row r="526" s="2" customFormat="1">
      <c r="A526" s="38"/>
      <c r="B526" s="39"/>
      <c r="C526" s="40"/>
      <c r="D526" s="239" t="s">
        <v>157</v>
      </c>
      <c r="E526" s="40"/>
      <c r="F526" s="240" t="s">
        <v>626</v>
      </c>
      <c r="G526" s="40"/>
      <c r="H526" s="40"/>
      <c r="I526" s="241"/>
      <c r="J526" s="40"/>
      <c r="K526" s="40"/>
      <c r="L526" s="44"/>
      <c r="M526" s="242"/>
      <c r="N526" s="243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157</v>
      </c>
      <c r="AU526" s="17" t="s">
        <v>82</v>
      </c>
    </row>
    <row r="527" s="2" customFormat="1">
      <c r="A527" s="38"/>
      <c r="B527" s="39"/>
      <c r="C527" s="40"/>
      <c r="D527" s="244" t="s">
        <v>159</v>
      </c>
      <c r="E527" s="40"/>
      <c r="F527" s="245" t="s">
        <v>627</v>
      </c>
      <c r="G527" s="40"/>
      <c r="H527" s="40"/>
      <c r="I527" s="241"/>
      <c r="J527" s="40"/>
      <c r="K527" s="40"/>
      <c r="L527" s="44"/>
      <c r="M527" s="242"/>
      <c r="N527" s="243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159</v>
      </c>
      <c r="AU527" s="17" t="s">
        <v>82</v>
      </c>
    </row>
    <row r="528" s="13" customFormat="1">
      <c r="A528" s="13"/>
      <c r="B528" s="246"/>
      <c r="C528" s="247"/>
      <c r="D528" s="239" t="s">
        <v>161</v>
      </c>
      <c r="E528" s="248" t="s">
        <v>1</v>
      </c>
      <c r="F528" s="249" t="s">
        <v>1018</v>
      </c>
      <c r="G528" s="247"/>
      <c r="H528" s="248" t="s">
        <v>1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161</v>
      </c>
      <c r="AU528" s="255" t="s">
        <v>82</v>
      </c>
      <c r="AV528" s="13" t="s">
        <v>80</v>
      </c>
      <c r="AW528" s="13" t="s">
        <v>30</v>
      </c>
      <c r="AX528" s="13" t="s">
        <v>73</v>
      </c>
      <c r="AY528" s="255" t="s">
        <v>147</v>
      </c>
    </row>
    <row r="529" s="14" customFormat="1">
      <c r="A529" s="14"/>
      <c r="B529" s="256"/>
      <c r="C529" s="257"/>
      <c r="D529" s="239" t="s">
        <v>161</v>
      </c>
      <c r="E529" s="258" t="s">
        <v>1</v>
      </c>
      <c r="F529" s="259" t="s">
        <v>1019</v>
      </c>
      <c r="G529" s="257"/>
      <c r="H529" s="260">
        <v>1.2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161</v>
      </c>
      <c r="AU529" s="266" t="s">
        <v>82</v>
      </c>
      <c r="AV529" s="14" t="s">
        <v>82</v>
      </c>
      <c r="AW529" s="14" t="s">
        <v>30</v>
      </c>
      <c r="AX529" s="14" t="s">
        <v>73</v>
      </c>
      <c r="AY529" s="266" t="s">
        <v>147</v>
      </c>
    </row>
    <row r="530" s="14" customFormat="1">
      <c r="A530" s="14"/>
      <c r="B530" s="256"/>
      <c r="C530" s="257"/>
      <c r="D530" s="239" t="s">
        <v>161</v>
      </c>
      <c r="E530" s="258" t="s">
        <v>1</v>
      </c>
      <c r="F530" s="259" t="s">
        <v>1020</v>
      </c>
      <c r="G530" s="257"/>
      <c r="H530" s="260">
        <v>1.2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161</v>
      </c>
      <c r="AU530" s="266" t="s">
        <v>82</v>
      </c>
      <c r="AV530" s="14" t="s">
        <v>82</v>
      </c>
      <c r="AW530" s="14" t="s">
        <v>30</v>
      </c>
      <c r="AX530" s="14" t="s">
        <v>73</v>
      </c>
      <c r="AY530" s="266" t="s">
        <v>147</v>
      </c>
    </row>
    <row r="531" s="14" customFormat="1">
      <c r="A531" s="14"/>
      <c r="B531" s="256"/>
      <c r="C531" s="257"/>
      <c r="D531" s="239" t="s">
        <v>161</v>
      </c>
      <c r="E531" s="258" t="s">
        <v>1</v>
      </c>
      <c r="F531" s="259" t="s">
        <v>1021</v>
      </c>
      <c r="G531" s="257"/>
      <c r="H531" s="260">
        <v>5.2000000000000002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161</v>
      </c>
      <c r="AU531" s="266" t="s">
        <v>82</v>
      </c>
      <c r="AV531" s="14" t="s">
        <v>82</v>
      </c>
      <c r="AW531" s="14" t="s">
        <v>30</v>
      </c>
      <c r="AX531" s="14" t="s">
        <v>73</v>
      </c>
      <c r="AY531" s="266" t="s">
        <v>147</v>
      </c>
    </row>
    <row r="532" s="14" customFormat="1">
      <c r="A532" s="14"/>
      <c r="B532" s="256"/>
      <c r="C532" s="257"/>
      <c r="D532" s="239" t="s">
        <v>161</v>
      </c>
      <c r="E532" s="258" t="s">
        <v>1</v>
      </c>
      <c r="F532" s="259" t="s">
        <v>1022</v>
      </c>
      <c r="G532" s="257"/>
      <c r="H532" s="260">
        <v>2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161</v>
      </c>
      <c r="AU532" s="266" t="s">
        <v>82</v>
      </c>
      <c r="AV532" s="14" t="s">
        <v>82</v>
      </c>
      <c r="AW532" s="14" t="s">
        <v>30</v>
      </c>
      <c r="AX532" s="14" t="s">
        <v>73</v>
      </c>
      <c r="AY532" s="266" t="s">
        <v>147</v>
      </c>
    </row>
    <row r="533" s="14" customFormat="1">
      <c r="A533" s="14"/>
      <c r="B533" s="256"/>
      <c r="C533" s="257"/>
      <c r="D533" s="239" t="s">
        <v>161</v>
      </c>
      <c r="E533" s="258" t="s">
        <v>1</v>
      </c>
      <c r="F533" s="259" t="s">
        <v>1023</v>
      </c>
      <c r="G533" s="257"/>
      <c r="H533" s="260">
        <v>2.2999999999999998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161</v>
      </c>
      <c r="AU533" s="266" t="s">
        <v>82</v>
      </c>
      <c r="AV533" s="14" t="s">
        <v>82</v>
      </c>
      <c r="AW533" s="14" t="s">
        <v>30</v>
      </c>
      <c r="AX533" s="14" t="s">
        <v>73</v>
      </c>
      <c r="AY533" s="266" t="s">
        <v>147</v>
      </c>
    </row>
    <row r="534" s="14" customFormat="1">
      <c r="A534" s="14"/>
      <c r="B534" s="256"/>
      <c r="C534" s="257"/>
      <c r="D534" s="239" t="s">
        <v>161</v>
      </c>
      <c r="E534" s="258" t="s">
        <v>1</v>
      </c>
      <c r="F534" s="259" t="s">
        <v>1024</v>
      </c>
      <c r="G534" s="257"/>
      <c r="H534" s="260">
        <v>2.2999999999999998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161</v>
      </c>
      <c r="AU534" s="266" t="s">
        <v>82</v>
      </c>
      <c r="AV534" s="14" t="s">
        <v>82</v>
      </c>
      <c r="AW534" s="14" t="s">
        <v>30</v>
      </c>
      <c r="AX534" s="14" t="s">
        <v>73</v>
      </c>
      <c r="AY534" s="266" t="s">
        <v>147</v>
      </c>
    </row>
    <row r="535" s="14" customFormat="1">
      <c r="A535" s="14"/>
      <c r="B535" s="256"/>
      <c r="C535" s="257"/>
      <c r="D535" s="239" t="s">
        <v>161</v>
      </c>
      <c r="E535" s="258" t="s">
        <v>1</v>
      </c>
      <c r="F535" s="259" t="s">
        <v>1025</v>
      </c>
      <c r="G535" s="257"/>
      <c r="H535" s="260">
        <v>2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6" t="s">
        <v>161</v>
      </c>
      <c r="AU535" s="266" t="s">
        <v>82</v>
      </c>
      <c r="AV535" s="14" t="s">
        <v>82</v>
      </c>
      <c r="AW535" s="14" t="s">
        <v>30</v>
      </c>
      <c r="AX535" s="14" t="s">
        <v>73</v>
      </c>
      <c r="AY535" s="266" t="s">
        <v>147</v>
      </c>
    </row>
    <row r="536" s="14" customFormat="1">
      <c r="A536" s="14"/>
      <c r="B536" s="256"/>
      <c r="C536" s="257"/>
      <c r="D536" s="239" t="s">
        <v>161</v>
      </c>
      <c r="E536" s="258" t="s">
        <v>1</v>
      </c>
      <c r="F536" s="259" t="s">
        <v>1026</v>
      </c>
      <c r="G536" s="257"/>
      <c r="H536" s="260">
        <v>4.5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161</v>
      </c>
      <c r="AU536" s="266" t="s">
        <v>82</v>
      </c>
      <c r="AV536" s="14" t="s">
        <v>82</v>
      </c>
      <c r="AW536" s="14" t="s">
        <v>30</v>
      </c>
      <c r="AX536" s="14" t="s">
        <v>73</v>
      </c>
      <c r="AY536" s="266" t="s">
        <v>147</v>
      </c>
    </row>
    <row r="537" s="14" customFormat="1">
      <c r="A537" s="14"/>
      <c r="B537" s="256"/>
      <c r="C537" s="257"/>
      <c r="D537" s="239" t="s">
        <v>161</v>
      </c>
      <c r="E537" s="258" t="s">
        <v>1</v>
      </c>
      <c r="F537" s="259" t="s">
        <v>1027</v>
      </c>
      <c r="G537" s="257"/>
      <c r="H537" s="260">
        <v>6.5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161</v>
      </c>
      <c r="AU537" s="266" t="s">
        <v>82</v>
      </c>
      <c r="AV537" s="14" t="s">
        <v>82</v>
      </c>
      <c r="AW537" s="14" t="s">
        <v>30</v>
      </c>
      <c r="AX537" s="14" t="s">
        <v>73</v>
      </c>
      <c r="AY537" s="266" t="s">
        <v>147</v>
      </c>
    </row>
    <row r="538" s="14" customFormat="1">
      <c r="A538" s="14"/>
      <c r="B538" s="256"/>
      <c r="C538" s="257"/>
      <c r="D538" s="239" t="s">
        <v>161</v>
      </c>
      <c r="E538" s="258" t="s">
        <v>1</v>
      </c>
      <c r="F538" s="259" t="s">
        <v>1028</v>
      </c>
      <c r="G538" s="257"/>
      <c r="H538" s="260">
        <v>6.5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161</v>
      </c>
      <c r="AU538" s="266" t="s">
        <v>82</v>
      </c>
      <c r="AV538" s="14" t="s">
        <v>82</v>
      </c>
      <c r="AW538" s="14" t="s">
        <v>30</v>
      </c>
      <c r="AX538" s="14" t="s">
        <v>73</v>
      </c>
      <c r="AY538" s="266" t="s">
        <v>147</v>
      </c>
    </row>
    <row r="539" s="14" customFormat="1">
      <c r="A539" s="14"/>
      <c r="B539" s="256"/>
      <c r="C539" s="257"/>
      <c r="D539" s="239" t="s">
        <v>161</v>
      </c>
      <c r="E539" s="258" t="s">
        <v>1</v>
      </c>
      <c r="F539" s="259" t="s">
        <v>1029</v>
      </c>
      <c r="G539" s="257"/>
      <c r="H539" s="260">
        <v>11.225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161</v>
      </c>
      <c r="AU539" s="266" t="s">
        <v>82</v>
      </c>
      <c r="AV539" s="14" t="s">
        <v>82</v>
      </c>
      <c r="AW539" s="14" t="s">
        <v>30</v>
      </c>
      <c r="AX539" s="14" t="s">
        <v>73</v>
      </c>
      <c r="AY539" s="266" t="s">
        <v>147</v>
      </c>
    </row>
    <row r="540" s="13" customFormat="1">
      <c r="A540" s="13"/>
      <c r="B540" s="246"/>
      <c r="C540" s="247"/>
      <c r="D540" s="239" t="s">
        <v>161</v>
      </c>
      <c r="E540" s="248" t="s">
        <v>1</v>
      </c>
      <c r="F540" s="249" t="s">
        <v>1030</v>
      </c>
      <c r="G540" s="247"/>
      <c r="H540" s="248" t="s">
        <v>1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161</v>
      </c>
      <c r="AU540" s="255" t="s">
        <v>82</v>
      </c>
      <c r="AV540" s="13" t="s">
        <v>80</v>
      </c>
      <c r="AW540" s="13" t="s">
        <v>30</v>
      </c>
      <c r="AX540" s="13" t="s">
        <v>73</v>
      </c>
      <c r="AY540" s="255" t="s">
        <v>147</v>
      </c>
    </row>
    <row r="541" s="14" customFormat="1">
      <c r="A541" s="14"/>
      <c r="B541" s="256"/>
      <c r="C541" s="257"/>
      <c r="D541" s="239" t="s">
        <v>161</v>
      </c>
      <c r="E541" s="258" t="s">
        <v>1</v>
      </c>
      <c r="F541" s="259" t="s">
        <v>1031</v>
      </c>
      <c r="G541" s="257"/>
      <c r="H541" s="260">
        <v>2.7599999999999998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161</v>
      </c>
      <c r="AU541" s="266" t="s">
        <v>82</v>
      </c>
      <c r="AV541" s="14" t="s">
        <v>82</v>
      </c>
      <c r="AW541" s="14" t="s">
        <v>30</v>
      </c>
      <c r="AX541" s="14" t="s">
        <v>73</v>
      </c>
      <c r="AY541" s="266" t="s">
        <v>147</v>
      </c>
    </row>
    <row r="542" s="14" customFormat="1">
      <c r="A542" s="14"/>
      <c r="B542" s="256"/>
      <c r="C542" s="257"/>
      <c r="D542" s="239" t="s">
        <v>161</v>
      </c>
      <c r="E542" s="258" t="s">
        <v>1</v>
      </c>
      <c r="F542" s="259" t="s">
        <v>1032</v>
      </c>
      <c r="G542" s="257"/>
      <c r="H542" s="260">
        <v>2.7599999999999998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161</v>
      </c>
      <c r="AU542" s="266" t="s">
        <v>82</v>
      </c>
      <c r="AV542" s="14" t="s">
        <v>82</v>
      </c>
      <c r="AW542" s="14" t="s">
        <v>30</v>
      </c>
      <c r="AX542" s="14" t="s">
        <v>73</v>
      </c>
      <c r="AY542" s="266" t="s">
        <v>147</v>
      </c>
    </row>
    <row r="543" s="14" customFormat="1">
      <c r="A543" s="14"/>
      <c r="B543" s="256"/>
      <c r="C543" s="257"/>
      <c r="D543" s="239" t="s">
        <v>161</v>
      </c>
      <c r="E543" s="258" t="s">
        <v>1</v>
      </c>
      <c r="F543" s="259" t="s">
        <v>1033</v>
      </c>
      <c r="G543" s="257"/>
      <c r="H543" s="260">
        <v>2.7599999999999998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6" t="s">
        <v>161</v>
      </c>
      <c r="AU543" s="266" t="s">
        <v>82</v>
      </c>
      <c r="AV543" s="14" t="s">
        <v>82</v>
      </c>
      <c r="AW543" s="14" t="s">
        <v>30</v>
      </c>
      <c r="AX543" s="14" t="s">
        <v>73</v>
      </c>
      <c r="AY543" s="266" t="s">
        <v>147</v>
      </c>
    </row>
    <row r="544" s="14" customFormat="1">
      <c r="A544" s="14"/>
      <c r="B544" s="256"/>
      <c r="C544" s="257"/>
      <c r="D544" s="239" t="s">
        <v>161</v>
      </c>
      <c r="E544" s="258" t="s">
        <v>1</v>
      </c>
      <c r="F544" s="259" t="s">
        <v>1034</v>
      </c>
      <c r="G544" s="257"/>
      <c r="H544" s="260">
        <v>2.7599999999999998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161</v>
      </c>
      <c r="AU544" s="266" t="s">
        <v>82</v>
      </c>
      <c r="AV544" s="14" t="s">
        <v>82</v>
      </c>
      <c r="AW544" s="14" t="s">
        <v>30</v>
      </c>
      <c r="AX544" s="14" t="s">
        <v>73</v>
      </c>
      <c r="AY544" s="266" t="s">
        <v>147</v>
      </c>
    </row>
    <row r="545" s="13" customFormat="1">
      <c r="A545" s="13"/>
      <c r="B545" s="246"/>
      <c r="C545" s="247"/>
      <c r="D545" s="239" t="s">
        <v>161</v>
      </c>
      <c r="E545" s="248" t="s">
        <v>1</v>
      </c>
      <c r="F545" s="249" t="s">
        <v>522</v>
      </c>
      <c r="G545" s="247"/>
      <c r="H545" s="248" t="s">
        <v>1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161</v>
      </c>
      <c r="AU545" s="255" t="s">
        <v>82</v>
      </c>
      <c r="AV545" s="13" t="s">
        <v>80</v>
      </c>
      <c r="AW545" s="13" t="s">
        <v>30</v>
      </c>
      <c r="AX545" s="13" t="s">
        <v>73</v>
      </c>
      <c r="AY545" s="255" t="s">
        <v>147</v>
      </c>
    </row>
    <row r="546" s="14" customFormat="1">
      <c r="A546" s="14"/>
      <c r="B546" s="256"/>
      <c r="C546" s="257"/>
      <c r="D546" s="239" t="s">
        <v>161</v>
      </c>
      <c r="E546" s="258" t="s">
        <v>1</v>
      </c>
      <c r="F546" s="259" t="s">
        <v>1035</v>
      </c>
      <c r="G546" s="257"/>
      <c r="H546" s="260">
        <v>1.6000000000000001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6" t="s">
        <v>161</v>
      </c>
      <c r="AU546" s="266" t="s">
        <v>82</v>
      </c>
      <c r="AV546" s="14" t="s">
        <v>82</v>
      </c>
      <c r="AW546" s="14" t="s">
        <v>30</v>
      </c>
      <c r="AX546" s="14" t="s">
        <v>73</v>
      </c>
      <c r="AY546" s="266" t="s">
        <v>147</v>
      </c>
    </row>
    <row r="547" s="14" customFormat="1">
      <c r="A547" s="14"/>
      <c r="B547" s="256"/>
      <c r="C547" s="257"/>
      <c r="D547" s="239" t="s">
        <v>161</v>
      </c>
      <c r="E547" s="258" t="s">
        <v>1</v>
      </c>
      <c r="F547" s="259" t="s">
        <v>1036</v>
      </c>
      <c r="G547" s="257"/>
      <c r="H547" s="260">
        <v>3.5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6" t="s">
        <v>161</v>
      </c>
      <c r="AU547" s="266" t="s">
        <v>82</v>
      </c>
      <c r="AV547" s="14" t="s">
        <v>82</v>
      </c>
      <c r="AW547" s="14" t="s">
        <v>30</v>
      </c>
      <c r="AX547" s="14" t="s">
        <v>73</v>
      </c>
      <c r="AY547" s="266" t="s">
        <v>147</v>
      </c>
    </row>
    <row r="548" s="15" customFormat="1">
      <c r="A548" s="15"/>
      <c r="B548" s="267"/>
      <c r="C548" s="268"/>
      <c r="D548" s="239" t="s">
        <v>161</v>
      </c>
      <c r="E548" s="269" t="s">
        <v>1</v>
      </c>
      <c r="F548" s="270" t="s">
        <v>164</v>
      </c>
      <c r="G548" s="268"/>
      <c r="H548" s="271">
        <v>61.064999999999998</v>
      </c>
      <c r="I548" s="272"/>
      <c r="J548" s="268"/>
      <c r="K548" s="268"/>
      <c r="L548" s="273"/>
      <c r="M548" s="274"/>
      <c r="N548" s="275"/>
      <c r="O548" s="275"/>
      <c r="P548" s="275"/>
      <c r="Q548" s="275"/>
      <c r="R548" s="275"/>
      <c r="S548" s="275"/>
      <c r="T548" s="276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7" t="s">
        <v>161</v>
      </c>
      <c r="AU548" s="277" t="s">
        <v>82</v>
      </c>
      <c r="AV548" s="15" t="s">
        <v>155</v>
      </c>
      <c r="AW548" s="15" t="s">
        <v>30</v>
      </c>
      <c r="AX548" s="15" t="s">
        <v>80</v>
      </c>
      <c r="AY548" s="277" t="s">
        <v>147</v>
      </c>
    </row>
    <row r="549" s="2" customFormat="1" ht="24.15" customHeight="1">
      <c r="A549" s="38"/>
      <c r="B549" s="39"/>
      <c r="C549" s="226" t="s">
        <v>569</v>
      </c>
      <c r="D549" s="226" t="s">
        <v>150</v>
      </c>
      <c r="E549" s="227" t="s">
        <v>629</v>
      </c>
      <c r="F549" s="228" t="s">
        <v>630</v>
      </c>
      <c r="G549" s="229" t="s">
        <v>181</v>
      </c>
      <c r="H549" s="230">
        <v>259</v>
      </c>
      <c r="I549" s="231"/>
      <c r="J549" s="232">
        <f>ROUND(I549*H549,2)</f>
        <v>0</v>
      </c>
      <c r="K549" s="228" t="s">
        <v>154</v>
      </c>
      <c r="L549" s="44"/>
      <c r="M549" s="233" t="s">
        <v>1</v>
      </c>
      <c r="N549" s="234" t="s">
        <v>38</v>
      </c>
      <c r="O549" s="91"/>
      <c r="P549" s="235">
        <f>O549*H549</f>
        <v>0</v>
      </c>
      <c r="Q549" s="235">
        <v>0</v>
      </c>
      <c r="R549" s="235">
        <f>Q549*H549</f>
        <v>0</v>
      </c>
      <c r="S549" s="235">
        <v>0</v>
      </c>
      <c r="T549" s="236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7" t="s">
        <v>274</v>
      </c>
      <c r="AT549" s="237" t="s">
        <v>150</v>
      </c>
      <c r="AU549" s="237" t="s">
        <v>82</v>
      </c>
      <c r="AY549" s="17" t="s">
        <v>147</v>
      </c>
      <c r="BE549" s="238">
        <f>IF(N549="základní",J549,0)</f>
        <v>0</v>
      </c>
      <c r="BF549" s="238">
        <f>IF(N549="snížená",J549,0)</f>
        <v>0</v>
      </c>
      <c r="BG549" s="238">
        <f>IF(N549="zákl. přenesená",J549,0)</f>
        <v>0</v>
      </c>
      <c r="BH549" s="238">
        <f>IF(N549="sníž. přenesená",J549,0)</f>
        <v>0</v>
      </c>
      <c r="BI549" s="238">
        <f>IF(N549="nulová",J549,0)</f>
        <v>0</v>
      </c>
      <c r="BJ549" s="17" t="s">
        <v>80</v>
      </c>
      <c r="BK549" s="238">
        <f>ROUND(I549*H549,2)</f>
        <v>0</v>
      </c>
      <c r="BL549" s="17" t="s">
        <v>274</v>
      </c>
      <c r="BM549" s="237" t="s">
        <v>1085</v>
      </c>
    </row>
    <row r="550" s="2" customFormat="1">
      <c r="A550" s="38"/>
      <c r="B550" s="39"/>
      <c r="C550" s="40"/>
      <c r="D550" s="239" t="s">
        <v>157</v>
      </c>
      <c r="E550" s="40"/>
      <c r="F550" s="240" t="s">
        <v>632</v>
      </c>
      <c r="G550" s="40"/>
      <c r="H550" s="40"/>
      <c r="I550" s="241"/>
      <c r="J550" s="40"/>
      <c r="K550" s="40"/>
      <c r="L550" s="44"/>
      <c r="M550" s="242"/>
      <c r="N550" s="243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157</v>
      </c>
      <c r="AU550" s="17" t="s">
        <v>82</v>
      </c>
    </row>
    <row r="551" s="2" customFormat="1">
      <c r="A551" s="38"/>
      <c r="B551" s="39"/>
      <c r="C551" s="40"/>
      <c r="D551" s="244" t="s">
        <v>159</v>
      </c>
      <c r="E551" s="40"/>
      <c r="F551" s="245" t="s">
        <v>633</v>
      </c>
      <c r="G551" s="40"/>
      <c r="H551" s="40"/>
      <c r="I551" s="241"/>
      <c r="J551" s="40"/>
      <c r="K551" s="40"/>
      <c r="L551" s="44"/>
      <c r="M551" s="242"/>
      <c r="N551" s="243"/>
      <c r="O551" s="91"/>
      <c r="P551" s="91"/>
      <c r="Q551" s="91"/>
      <c r="R551" s="91"/>
      <c r="S551" s="91"/>
      <c r="T551" s="92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159</v>
      </c>
      <c r="AU551" s="17" t="s">
        <v>82</v>
      </c>
    </row>
    <row r="552" s="13" customFormat="1">
      <c r="A552" s="13"/>
      <c r="B552" s="246"/>
      <c r="C552" s="247"/>
      <c r="D552" s="239" t="s">
        <v>161</v>
      </c>
      <c r="E552" s="248" t="s">
        <v>1</v>
      </c>
      <c r="F552" s="249" t="s">
        <v>634</v>
      </c>
      <c r="G552" s="247"/>
      <c r="H552" s="248" t="s">
        <v>1</v>
      </c>
      <c r="I552" s="250"/>
      <c r="J552" s="247"/>
      <c r="K552" s="247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161</v>
      </c>
      <c r="AU552" s="255" t="s">
        <v>82</v>
      </c>
      <c r="AV552" s="13" t="s">
        <v>80</v>
      </c>
      <c r="AW552" s="13" t="s">
        <v>30</v>
      </c>
      <c r="AX552" s="13" t="s">
        <v>73</v>
      </c>
      <c r="AY552" s="255" t="s">
        <v>147</v>
      </c>
    </row>
    <row r="553" s="14" customFormat="1">
      <c r="A553" s="14"/>
      <c r="B553" s="256"/>
      <c r="C553" s="257"/>
      <c r="D553" s="239" t="s">
        <v>161</v>
      </c>
      <c r="E553" s="258" t="s">
        <v>1</v>
      </c>
      <c r="F553" s="259" t="s">
        <v>1086</v>
      </c>
      <c r="G553" s="257"/>
      <c r="H553" s="260">
        <v>259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6" t="s">
        <v>161</v>
      </c>
      <c r="AU553" s="266" t="s">
        <v>82</v>
      </c>
      <c r="AV553" s="14" t="s">
        <v>82</v>
      </c>
      <c r="AW553" s="14" t="s">
        <v>30</v>
      </c>
      <c r="AX553" s="14" t="s">
        <v>73</v>
      </c>
      <c r="AY553" s="266" t="s">
        <v>147</v>
      </c>
    </row>
    <row r="554" s="15" customFormat="1">
      <c r="A554" s="15"/>
      <c r="B554" s="267"/>
      <c r="C554" s="268"/>
      <c r="D554" s="239" t="s">
        <v>161</v>
      </c>
      <c r="E554" s="269" t="s">
        <v>1</v>
      </c>
      <c r="F554" s="270" t="s">
        <v>164</v>
      </c>
      <c r="G554" s="268"/>
      <c r="H554" s="271">
        <v>259</v>
      </c>
      <c r="I554" s="272"/>
      <c r="J554" s="268"/>
      <c r="K554" s="268"/>
      <c r="L554" s="273"/>
      <c r="M554" s="274"/>
      <c r="N554" s="275"/>
      <c r="O554" s="275"/>
      <c r="P554" s="275"/>
      <c r="Q554" s="275"/>
      <c r="R554" s="275"/>
      <c r="S554" s="275"/>
      <c r="T554" s="27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7" t="s">
        <v>161</v>
      </c>
      <c r="AU554" s="277" t="s">
        <v>82</v>
      </c>
      <c r="AV554" s="15" t="s">
        <v>155</v>
      </c>
      <c r="AW554" s="15" t="s">
        <v>30</v>
      </c>
      <c r="AX554" s="15" t="s">
        <v>80</v>
      </c>
      <c r="AY554" s="277" t="s">
        <v>147</v>
      </c>
    </row>
    <row r="555" s="2" customFormat="1" ht="16.5" customHeight="1">
      <c r="A555" s="38"/>
      <c r="B555" s="39"/>
      <c r="C555" s="278" t="s">
        <v>576</v>
      </c>
      <c r="D555" s="278" t="s">
        <v>335</v>
      </c>
      <c r="E555" s="279" t="s">
        <v>637</v>
      </c>
      <c r="F555" s="280" t="s">
        <v>638</v>
      </c>
      <c r="G555" s="281" t="s">
        <v>153</v>
      </c>
      <c r="H555" s="282">
        <v>4.7859999999999996</v>
      </c>
      <c r="I555" s="283"/>
      <c r="J555" s="284">
        <f>ROUND(I555*H555,2)</f>
        <v>0</v>
      </c>
      <c r="K555" s="280" t="s">
        <v>154</v>
      </c>
      <c r="L555" s="285"/>
      <c r="M555" s="286" t="s">
        <v>1</v>
      </c>
      <c r="N555" s="287" t="s">
        <v>38</v>
      </c>
      <c r="O555" s="91"/>
      <c r="P555" s="235">
        <f>O555*H555</f>
        <v>0</v>
      </c>
      <c r="Q555" s="235">
        <v>0.55000000000000004</v>
      </c>
      <c r="R555" s="235">
        <f>Q555*H555</f>
        <v>2.6322999999999999</v>
      </c>
      <c r="S555" s="235">
        <v>0</v>
      </c>
      <c r="T555" s="236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7" t="s">
        <v>387</v>
      </c>
      <c r="AT555" s="237" t="s">
        <v>335</v>
      </c>
      <c r="AU555" s="237" t="s">
        <v>82</v>
      </c>
      <c r="AY555" s="17" t="s">
        <v>147</v>
      </c>
      <c r="BE555" s="238">
        <f>IF(N555="základní",J555,0)</f>
        <v>0</v>
      </c>
      <c r="BF555" s="238">
        <f>IF(N555="snížená",J555,0)</f>
        <v>0</v>
      </c>
      <c r="BG555" s="238">
        <f>IF(N555="zákl. přenesená",J555,0)</f>
        <v>0</v>
      </c>
      <c r="BH555" s="238">
        <f>IF(N555="sníž. přenesená",J555,0)</f>
        <v>0</v>
      </c>
      <c r="BI555" s="238">
        <f>IF(N555="nulová",J555,0)</f>
        <v>0</v>
      </c>
      <c r="BJ555" s="17" t="s">
        <v>80</v>
      </c>
      <c r="BK555" s="238">
        <f>ROUND(I555*H555,2)</f>
        <v>0</v>
      </c>
      <c r="BL555" s="17" t="s">
        <v>274</v>
      </c>
      <c r="BM555" s="237" t="s">
        <v>1087</v>
      </c>
    </row>
    <row r="556" s="2" customFormat="1">
      <c r="A556" s="38"/>
      <c r="B556" s="39"/>
      <c r="C556" s="40"/>
      <c r="D556" s="239" t="s">
        <v>157</v>
      </c>
      <c r="E556" s="40"/>
      <c r="F556" s="240" t="s">
        <v>638</v>
      </c>
      <c r="G556" s="40"/>
      <c r="H556" s="40"/>
      <c r="I556" s="241"/>
      <c r="J556" s="40"/>
      <c r="K556" s="40"/>
      <c r="L556" s="44"/>
      <c r="M556" s="242"/>
      <c r="N556" s="243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157</v>
      </c>
      <c r="AU556" s="17" t="s">
        <v>82</v>
      </c>
    </row>
    <row r="557" s="13" customFormat="1">
      <c r="A557" s="13"/>
      <c r="B557" s="246"/>
      <c r="C557" s="247"/>
      <c r="D557" s="239" t="s">
        <v>161</v>
      </c>
      <c r="E557" s="248" t="s">
        <v>1</v>
      </c>
      <c r="F557" s="249" t="s">
        <v>546</v>
      </c>
      <c r="G557" s="247"/>
      <c r="H557" s="248" t="s">
        <v>1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161</v>
      </c>
      <c r="AU557" s="255" t="s">
        <v>82</v>
      </c>
      <c r="AV557" s="13" t="s">
        <v>80</v>
      </c>
      <c r="AW557" s="13" t="s">
        <v>30</v>
      </c>
      <c r="AX557" s="13" t="s">
        <v>73</v>
      </c>
      <c r="AY557" s="255" t="s">
        <v>147</v>
      </c>
    </row>
    <row r="558" s="14" customFormat="1">
      <c r="A558" s="14"/>
      <c r="B558" s="256"/>
      <c r="C558" s="257"/>
      <c r="D558" s="239" t="s">
        <v>161</v>
      </c>
      <c r="E558" s="258" t="s">
        <v>1</v>
      </c>
      <c r="F558" s="259" t="s">
        <v>1088</v>
      </c>
      <c r="G558" s="257"/>
      <c r="H558" s="260">
        <v>4.7859999999999996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161</v>
      </c>
      <c r="AU558" s="266" t="s">
        <v>82</v>
      </c>
      <c r="AV558" s="14" t="s">
        <v>82</v>
      </c>
      <c r="AW558" s="14" t="s">
        <v>30</v>
      </c>
      <c r="AX558" s="14" t="s">
        <v>73</v>
      </c>
      <c r="AY558" s="266" t="s">
        <v>147</v>
      </c>
    </row>
    <row r="559" s="15" customFormat="1">
      <c r="A559" s="15"/>
      <c r="B559" s="267"/>
      <c r="C559" s="268"/>
      <c r="D559" s="239" t="s">
        <v>161</v>
      </c>
      <c r="E559" s="269" t="s">
        <v>1</v>
      </c>
      <c r="F559" s="270" t="s">
        <v>164</v>
      </c>
      <c r="G559" s="268"/>
      <c r="H559" s="271">
        <v>4.7859999999999996</v>
      </c>
      <c r="I559" s="272"/>
      <c r="J559" s="268"/>
      <c r="K559" s="268"/>
      <c r="L559" s="273"/>
      <c r="M559" s="274"/>
      <c r="N559" s="275"/>
      <c r="O559" s="275"/>
      <c r="P559" s="275"/>
      <c r="Q559" s="275"/>
      <c r="R559" s="275"/>
      <c r="S559" s="275"/>
      <c r="T559" s="27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7" t="s">
        <v>161</v>
      </c>
      <c r="AU559" s="277" t="s">
        <v>82</v>
      </c>
      <c r="AV559" s="15" t="s">
        <v>155</v>
      </c>
      <c r="AW559" s="15" t="s">
        <v>30</v>
      </c>
      <c r="AX559" s="15" t="s">
        <v>80</v>
      </c>
      <c r="AY559" s="277" t="s">
        <v>147</v>
      </c>
    </row>
    <row r="560" s="2" customFormat="1" ht="24.15" customHeight="1">
      <c r="A560" s="38"/>
      <c r="B560" s="39"/>
      <c r="C560" s="226" t="s">
        <v>583</v>
      </c>
      <c r="D560" s="226" t="s">
        <v>150</v>
      </c>
      <c r="E560" s="227" t="s">
        <v>642</v>
      </c>
      <c r="F560" s="228" t="s">
        <v>643</v>
      </c>
      <c r="G560" s="229" t="s">
        <v>181</v>
      </c>
      <c r="H560" s="230">
        <v>259</v>
      </c>
      <c r="I560" s="231"/>
      <c r="J560" s="232">
        <f>ROUND(I560*H560,2)</f>
        <v>0</v>
      </c>
      <c r="K560" s="228" t="s">
        <v>154</v>
      </c>
      <c r="L560" s="44"/>
      <c r="M560" s="233" t="s">
        <v>1</v>
      </c>
      <c r="N560" s="234" t="s">
        <v>38</v>
      </c>
      <c r="O560" s="91"/>
      <c r="P560" s="235">
        <f>O560*H560</f>
        <v>0</v>
      </c>
      <c r="Q560" s="235">
        <v>0</v>
      </c>
      <c r="R560" s="235">
        <f>Q560*H560</f>
        <v>0</v>
      </c>
      <c r="S560" s="235">
        <v>0.0050000000000000001</v>
      </c>
      <c r="T560" s="236">
        <f>S560*H560</f>
        <v>1.2949999999999999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7" t="s">
        <v>274</v>
      </c>
      <c r="AT560" s="237" t="s">
        <v>150</v>
      </c>
      <c r="AU560" s="237" t="s">
        <v>82</v>
      </c>
      <c r="AY560" s="17" t="s">
        <v>147</v>
      </c>
      <c r="BE560" s="238">
        <f>IF(N560="základní",J560,0)</f>
        <v>0</v>
      </c>
      <c r="BF560" s="238">
        <f>IF(N560="snížená",J560,0)</f>
        <v>0</v>
      </c>
      <c r="BG560" s="238">
        <f>IF(N560="zákl. přenesená",J560,0)</f>
        <v>0</v>
      </c>
      <c r="BH560" s="238">
        <f>IF(N560="sníž. přenesená",J560,0)</f>
        <v>0</v>
      </c>
      <c r="BI560" s="238">
        <f>IF(N560="nulová",J560,0)</f>
        <v>0</v>
      </c>
      <c r="BJ560" s="17" t="s">
        <v>80</v>
      </c>
      <c r="BK560" s="238">
        <f>ROUND(I560*H560,2)</f>
        <v>0</v>
      </c>
      <c r="BL560" s="17" t="s">
        <v>274</v>
      </c>
      <c r="BM560" s="237" t="s">
        <v>1089</v>
      </c>
    </row>
    <row r="561" s="2" customFormat="1">
      <c r="A561" s="38"/>
      <c r="B561" s="39"/>
      <c r="C561" s="40"/>
      <c r="D561" s="239" t="s">
        <v>157</v>
      </c>
      <c r="E561" s="40"/>
      <c r="F561" s="240" t="s">
        <v>645</v>
      </c>
      <c r="G561" s="40"/>
      <c r="H561" s="40"/>
      <c r="I561" s="241"/>
      <c r="J561" s="40"/>
      <c r="K561" s="40"/>
      <c r="L561" s="44"/>
      <c r="M561" s="242"/>
      <c r="N561" s="243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157</v>
      </c>
      <c r="AU561" s="17" t="s">
        <v>82</v>
      </c>
    </row>
    <row r="562" s="2" customFormat="1">
      <c r="A562" s="38"/>
      <c r="B562" s="39"/>
      <c r="C562" s="40"/>
      <c r="D562" s="244" t="s">
        <v>159</v>
      </c>
      <c r="E562" s="40"/>
      <c r="F562" s="245" t="s">
        <v>646</v>
      </c>
      <c r="G562" s="40"/>
      <c r="H562" s="40"/>
      <c r="I562" s="241"/>
      <c r="J562" s="40"/>
      <c r="K562" s="40"/>
      <c r="L562" s="44"/>
      <c r="M562" s="242"/>
      <c r="N562" s="243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159</v>
      </c>
      <c r="AU562" s="17" t="s">
        <v>82</v>
      </c>
    </row>
    <row r="563" s="13" customFormat="1">
      <c r="A563" s="13"/>
      <c r="B563" s="246"/>
      <c r="C563" s="247"/>
      <c r="D563" s="239" t="s">
        <v>161</v>
      </c>
      <c r="E563" s="248" t="s">
        <v>1</v>
      </c>
      <c r="F563" s="249" t="s">
        <v>634</v>
      </c>
      <c r="G563" s="247"/>
      <c r="H563" s="248" t="s">
        <v>1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161</v>
      </c>
      <c r="AU563" s="255" t="s">
        <v>82</v>
      </c>
      <c r="AV563" s="13" t="s">
        <v>80</v>
      </c>
      <c r="AW563" s="13" t="s">
        <v>30</v>
      </c>
      <c r="AX563" s="13" t="s">
        <v>73</v>
      </c>
      <c r="AY563" s="255" t="s">
        <v>147</v>
      </c>
    </row>
    <row r="564" s="14" customFormat="1">
      <c r="A564" s="14"/>
      <c r="B564" s="256"/>
      <c r="C564" s="257"/>
      <c r="D564" s="239" t="s">
        <v>161</v>
      </c>
      <c r="E564" s="258" t="s">
        <v>1</v>
      </c>
      <c r="F564" s="259" t="s">
        <v>1086</v>
      </c>
      <c r="G564" s="257"/>
      <c r="H564" s="260">
        <v>259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161</v>
      </c>
      <c r="AU564" s="266" t="s">
        <v>82</v>
      </c>
      <c r="AV564" s="14" t="s">
        <v>82</v>
      </c>
      <c r="AW564" s="14" t="s">
        <v>30</v>
      </c>
      <c r="AX564" s="14" t="s">
        <v>73</v>
      </c>
      <c r="AY564" s="266" t="s">
        <v>147</v>
      </c>
    </row>
    <row r="565" s="15" customFormat="1">
      <c r="A565" s="15"/>
      <c r="B565" s="267"/>
      <c r="C565" s="268"/>
      <c r="D565" s="239" t="s">
        <v>161</v>
      </c>
      <c r="E565" s="269" t="s">
        <v>1</v>
      </c>
      <c r="F565" s="270" t="s">
        <v>164</v>
      </c>
      <c r="G565" s="268"/>
      <c r="H565" s="271">
        <v>259</v>
      </c>
      <c r="I565" s="272"/>
      <c r="J565" s="268"/>
      <c r="K565" s="268"/>
      <c r="L565" s="273"/>
      <c r="M565" s="274"/>
      <c r="N565" s="275"/>
      <c r="O565" s="275"/>
      <c r="P565" s="275"/>
      <c r="Q565" s="275"/>
      <c r="R565" s="275"/>
      <c r="S565" s="275"/>
      <c r="T565" s="276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7" t="s">
        <v>161</v>
      </c>
      <c r="AU565" s="277" t="s">
        <v>82</v>
      </c>
      <c r="AV565" s="15" t="s">
        <v>155</v>
      </c>
      <c r="AW565" s="15" t="s">
        <v>30</v>
      </c>
      <c r="AX565" s="15" t="s">
        <v>80</v>
      </c>
      <c r="AY565" s="277" t="s">
        <v>147</v>
      </c>
    </row>
    <row r="566" s="2" customFormat="1" ht="24.15" customHeight="1">
      <c r="A566" s="38"/>
      <c r="B566" s="39"/>
      <c r="C566" s="226" t="s">
        <v>590</v>
      </c>
      <c r="D566" s="226" t="s">
        <v>150</v>
      </c>
      <c r="E566" s="227" t="s">
        <v>669</v>
      </c>
      <c r="F566" s="228" t="s">
        <v>670</v>
      </c>
      <c r="G566" s="229" t="s">
        <v>248</v>
      </c>
      <c r="H566" s="230">
        <v>5</v>
      </c>
      <c r="I566" s="231"/>
      <c r="J566" s="232">
        <f>ROUND(I566*H566,2)</f>
        <v>0</v>
      </c>
      <c r="K566" s="228" t="s">
        <v>154</v>
      </c>
      <c r="L566" s="44"/>
      <c r="M566" s="233" t="s">
        <v>1</v>
      </c>
      <c r="N566" s="234" t="s">
        <v>38</v>
      </c>
      <c r="O566" s="91"/>
      <c r="P566" s="235">
        <f>O566*H566</f>
        <v>0</v>
      </c>
      <c r="Q566" s="235">
        <v>0.1221</v>
      </c>
      <c r="R566" s="235">
        <f>Q566*H566</f>
        <v>0.61050000000000004</v>
      </c>
      <c r="S566" s="235">
        <v>0</v>
      </c>
      <c r="T566" s="236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7" t="s">
        <v>274</v>
      </c>
      <c r="AT566" s="237" t="s">
        <v>150</v>
      </c>
      <c r="AU566" s="237" t="s">
        <v>82</v>
      </c>
      <c r="AY566" s="17" t="s">
        <v>147</v>
      </c>
      <c r="BE566" s="238">
        <f>IF(N566="základní",J566,0)</f>
        <v>0</v>
      </c>
      <c r="BF566" s="238">
        <f>IF(N566="snížená",J566,0)</f>
        <v>0</v>
      </c>
      <c r="BG566" s="238">
        <f>IF(N566="zákl. přenesená",J566,0)</f>
        <v>0</v>
      </c>
      <c r="BH566" s="238">
        <f>IF(N566="sníž. přenesená",J566,0)</f>
        <v>0</v>
      </c>
      <c r="BI566" s="238">
        <f>IF(N566="nulová",J566,0)</f>
        <v>0</v>
      </c>
      <c r="BJ566" s="17" t="s">
        <v>80</v>
      </c>
      <c r="BK566" s="238">
        <f>ROUND(I566*H566,2)</f>
        <v>0</v>
      </c>
      <c r="BL566" s="17" t="s">
        <v>274</v>
      </c>
      <c r="BM566" s="237" t="s">
        <v>1090</v>
      </c>
    </row>
    <row r="567" s="2" customFormat="1">
      <c r="A567" s="38"/>
      <c r="B567" s="39"/>
      <c r="C567" s="40"/>
      <c r="D567" s="239" t="s">
        <v>157</v>
      </c>
      <c r="E567" s="40"/>
      <c r="F567" s="240" t="s">
        <v>672</v>
      </c>
      <c r="G567" s="40"/>
      <c r="H567" s="40"/>
      <c r="I567" s="241"/>
      <c r="J567" s="40"/>
      <c r="K567" s="40"/>
      <c r="L567" s="44"/>
      <c r="M567" s="242"/>
      <c r="N567" s="243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157</v>
      </c>
      <c r="AU567" s="17" t="s">
        <v>82</v>
      </c>
    </row>
    <row r="568" s="2" customFormat="1">
      <c r="A568" s="38"/>
      <c r="B568" s="39"/>
      <c r="C568" s="40"/>
      <c r="D568" s="244" t="s">
        <v>159</v>
      </c>
      <c r="E568" s="40"/>
      <c r="F568" s="245" t="s">
        <v>673</v>
      </c>
      <c r="G568" s="40"/>
      <c r="H568" s="40"/>
      <c r="I568" s="241"/>
      <c r="J568" s="40"/>
      <c r="K568" s="40"/>
      <c r="L568" s="44"/>
      <c r="M568" s="242"/>
      <c r="N568" s="243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159</v>
      </c>
      <c r="AU568" s="17" t="s">
        <v>82</v>
      </c>
    </row>
    <row r="569" s="14" customFormat="1">
      <c r="A569" s="14"/>
      <c r="B569" s="256"/>
      <c r="C569" s="257"/>
      <c r="D569" s="239" t="s">
        <v>161</v>
      </c>
      <c r="E569" s="258" t="s">
        <v>1</v>
      </c>
      <c r="F569" s="259" t="s">
        <v>187</v>
      </c>
      <c r="G569" s="257"/>
      <c r="H569" s="260">
        <v>5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161</v>
      </c>
      <c r="AU569" s="266" t="s">
        <v>82</v>
      </c>
      <c r="AV569" s="14" t="s">
        <v>82</v>
      </c>
      <c r="AW569" s="14" t="s">
        <v>30</v>
      </c>
      <c r="AX569" s="14" t="s">
        <v>73</v>
      </c>
      <c r="AY569" s="266" t="s">
        <v>147</v>
      </c>
    </row>
    <row r="570" s="15" customFormat="1">
      <c r="A570" s="15"/>
      <c r="B570" s="267"/>
      <c r="C570" s="268"/>
      <c r="D570" s="239" t="s">
        <v>161</v>
      </c>
      <c r="E570" s="269" t="s">
        <v>1</v>
      </c>
      <c r="F570" s="270" t="s">
        <v>164</v>
      </c>
      <c r="G570" s="268"/>
      <c r="H570" s="271">
        <v>5</v>
      </c>
      <c r="I570" s="272"/>
      <c r="J570" s="268"/>
      <c r="K570" s="268"/>
      <c r="L570" s="273"/>
      <c r="M570" s="274"/>
      <c r="N570" s="275"/>
      <c r="O570" s="275"/>
      <c r="P570" s="275"/>
      <c r="Q570" s="275"/>
      <c r="R570" s="275"/>
      <c r="S570" s="275"/>
      <c r="T570" s="27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7" t="s">
        <v>161</v>
      </c>
      <c r="AU570" s="277" t="s">
        <v>82</v>
      </c>
      <c r="AV570" s="15" t="s">
        <v>155</v>
      </c>
      <c r="AW570" s="15" t="s">
        <v>30</v>
      </c>
      <c r="AX570" s="15" t="s">
        <v>80</v>
      </c>
      <c r="AY570" s="277" t="s">
        <v>147</v>
      </c>
    </row>
    <row r="571" s="2" customFormat="1" ht="24.15" customHeight="1">
      <c r="A571" s="38"/>
      <c r="B571" s="39"/>
      <c r="C571" s="226" t="s">
        <v>610</v>
      </c>
      <c r="D571" s="226" t="s">
        <v>150</v>
      </c>
      <c r="E571" s="227" t="s">
        <v>676</v>
      </c>
      <c r="F571" s="228" t="s">
        <v>677</v>
      </c>
      <c r="G571" s="229" t="s">
        <v>248</v>
      </c>
      <c r="H571" s="230">
        <v>10</v>
      </c>
      <c r="I571" s="231"/>
      <c r="J571" s="232">
        <f>ROUND(I571*H571,2)</f>
        <v>0</v>
      </c>
      <c r="K571" s="228" t="s">
        <v>154</v>
      </c>
      <c r="L571" s="44"/>
      <c r="M571" s="233" t="s">
        <v>1</v>
      </c>
      <c r="N571" s="234" t="s">
        <v>38</v>
      </c>
      <c r="O571" s="91"/>
      <c r="P571" s="235">
        <f>O571*H571</f>
        <v>0</v>
      </c>
      <c r="Q571" s="235">
        <v>0.067100000000000007</v>
      </c>
      <c r="R571" s="235">
        <f>Q571*H571</f>
        <v>0.67100000000000004</v>
      </c>
      <c r="S571" s="235">
        <v>0</v>
      </c>
      <c r="T571" s="236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7" t="s">
        <v>274</v>
      </c>
      <c r="AT571" s="237" t="s">
        <v>150</v>
      </c>
      <c r="AU571" s="237" t="s">
        <v>82</v>
      </c>
      <c r="AY571" s="17" t="s">
        <v>147</v>
      </c>
      <c r="BE571" s="238">
        <f>IF(N571="základní",J571,0)</f>
        <v>0</v>
      </c>
      <c r="BF571" s="238">
        <f>IF(N571="snížená",J571,0)</f>
        <v>0</v>
      </c>
      <c r="BG571" s="238">
        <f>IF(N571="zákl. přenesená",J571,0)</f>
        <v>0</v>
      </c>
      <c r="BH571" s="238">
        <f>IF(N571="sníž. přenesená",J571,0)</f>
        <v>0</v>
      </c>
      <c r="BI571" s="238">
        <f>IF(N571="nulová",J571,0)</f>
        <v>0</v>
      </c>
      <c r="BJ571" s="17" t="s">
        <v>80</v>
      </c>
      <c r="BK571" s="238">
        <f>ROUND(I571*H571,2)</f>
        <v>0</v>
      </c>
      <c r="BL571" s="17" t="s">
        <v>274</v>
      </c>
      <c r="BM571" s="237" t="s">
        <v>1091</v>
      </c>
    </row>
    <row r="572" s="2" customFormat="1">
      <c r="A572" s="38"/>
      <c r="B572" s="39"/>
      <c r="C572" s="40"/>
      <c r="D572" s="239" t="s">
        <v>157</v>
      </c>
      <c r="E572" s="40"/>
      <c r="F572" s="240" t="s">
        <v>679</v>
      </c>
      <c r="G572" s="40"/>
      <c r="H572" s="40"/>
      <c r="I572" s="241"/>
      <c r="J572" s="40"/>
      <c r="K572" s="40"/>
      <c r="L572" s="44"/>
      <c r="M572" s="242"/>
      <c r="N572" s="243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157</v>
      </c>
      <c r="AU572" s="17" t="s">
        <v>82</v>
      </c>
    </row>
    <row r="573" s="2" customFormat="1">
      <c r="A573" s="38"/>
      <c r="B573" s="39"/>
      <c r="C573" s="40"/>
      <c r="D573" s="244" t="s">
        <v>159</v>
      </c>
      <c r="E573" s="40"/>
      <c r="F573" s="245" t="s">
        <v>680</v>
      </c>
      <c r="G573" s="40"/>
      <c r="H573" s="40"/>
      <c r="I573" s="241"/>
      <c r="J573" s="40"/>
      <c r="K573" s="40"/>
      <c r="L573" s="44"/>
      <c r="M573" s="242"/>
      <c r="N573" s="243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159</v>
      </c>
      <c r="AU573" s="17" t="s">
        <v>82</v>
      </c>
    </row>
    <row r="574" s="14" customFormat="1">
      <c r="A574" s="14"/>
      <c r="B574" s="256"/>
      <c r="C574" s="257"/>
      <c r="D574" s="239" t="s">
        <v>161</v>
      </c>
      <c r="E574" s="258" t="s">
        <v>1</v>
      </c>
      <c r="F574" s="259" t="s">
        <v>1092</v>
      </c>
      <c r="G574" s="257"/>
      <c r="H574" s="260">
        <v>10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161</v>
      </c>
      <c r="AU574" s="266" t="s">
        <v>82</v>
      </c>
      <c r="AV574" s="14" t="s">
        <v>82</v>
      </c>
      <c r="AW574" s="14" t="s">
        <v>30</v>
      </c>
      <c r="AX574" s="14" t="s">
        <v>73</v>
      </c>
      <c r="AY574" s="266" t="s">
        <v>147</v>
      </c>
    </row>
    <row r="575" s="15" customFormat="1">
      <c r="A575" s="15"/>
      <c r="B575" s="267"/>
      <c r="C575" s="268"/>
      <c r="D575" s="239" t="s">
        <v>161</v>
      </c>
      <c r="E575" s="269" t="s">
        <v>1</v>
      </c>
      <c r="F575" s="270" t="s">
        <v>164</v>
      </c>
      <c r="G575" s="268"/>
      <c r="H575" s="271">
        <v>10</v>
      </c>
      <c r="I575" s="272"/>
      <c r="J575" s="268"/>
      <c r="K575" s="268"/>
      <c r="L575" s="273"/>
      <c r="M575" s="274"/>
      <c r="N575" s="275"/>
      <c r="O575" s="275"/>
      <c r="P575" s="275"/>
      <c r="Q575" s="275"/>
      <c r="R575" s="275"/>
      <c r="S575" s="275"/>
      <c r="T575" s="276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7" t="s">
        <v>161</v>
      </c>
      <c r="AU575" s="277" t="s">
        <v>82</v>
      </c>
      <c r="AV575" s="15" t="s">
        <v>155</v>
      </c>
      <c r="AW575" s="15" t="s">
        <v>30</v>
      </c>
      <c r="AX575" s="15" t="s">
        <v>80</v>
      </c>
      <c r="AY575" s="277" t="s">
        <v>147</v>
      </c>
    </row>
    <row r="576" s="2" customFormat="1" ht="24.15" customHeight="1">
      <c r="A576" s="38"/>
      <c r="B576" s="39"/>
      <c r="C576" s="226" t="s">
        <v>616</v>
      </c>
      <c r="D576" s="226" t="s">
        <v>150</v>
      </c>
      <c r="E576" s="227" t="s">
        <v>683</v>
      </c>
      <c r="F576" s="228" t="s">
        <v>684</v>
      </c>
      <c r="G576" s="229" t="s">
        <v>153</v>
      </c>
      <c r="H576" s="230">
        <v>20.66</v>
      </c>
      <c r="I576" s="231"/>
      <c r="J576" s="232">
        <f>ROUND(I576*H576,2)</f>
        <v>0</v>
      </c>
      <c r="K576" s="228" t="s">
        <v>154</v>
      </c>
      <c r="L576" s="44"/>
      <c r="M576" s="233" t="s">
        <v>1</v>
      </c>
      <c r="N576" s="234" t="s">
        <v>38</v>
      </c>
      <c r="O576" s="91"/>
      <c r="P576" s="235">
        <f>O576*H576</f>
        <v>0</v>
      </c>
      <c r="Q576" s="235">
        <v>0.022839999999999999</v>
      </c>
      <c r="R576" s="235">
        <f>Q576*H576</f>
        <v>0.47187439999999997</v>
      </c>
      <c r="S576" s="235">
        <v>0</v>
      </c>
      <c r="T576" s="236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7" t="s">
        <v>274</v>
      </c>
      <c r="AT576" s="237" t="s">
        <v>150</v>
      </c>
      <c r="AU576" s="237" t="s">
        <v>82</v>
      </c>
      <c r="AY576" s="17" t="s">
        <v>147</v>
      </c>
      <c r="BE576" s="238">
        <f>IF(N576="základní",J576,0)</f>
        <v>0</v>
      </c>
      <c r="BF576" s="238">
        <f>IF(N576="snížená",J576,0)</f>
        <v>0</v>
      </c>
      <c r="BG576" s="238">
        <f>IF(N576="zákl. přenesená",J576,0)</f>
        <v>0</v>
      </c>
      <c r="BH576" s="238">
        <f>IF(N576="sníž. přenesená",J576,0)</f>
        <v>0</v>
      </c>
      <c r="BI576" s="238">
        <f>IF(N576="nulová",J576,0)</f>
        <v>0</v>
      </c>
      <c r="BJ576" s="17" t="s">
        <v>80</v>
      </c>
      <c r="BK576" s="238">
        <f>ROUND(I576*H576,2)</f>
        <v>0</v>
      </c>
      <c r="BL576" s="17" t="s">
        <v>274</v>
      </c>
      <c r="BM576" s="237" t="s">
        <v>1093</v>
      </c>
    </row>
    <row r="577" s="2" customFormat="1">
      <c r="A577" s="38"/>
      <c r="B577" s="39"/>
      <c r="C577" s="40"/>
      <c r="D577" s="239" t="s">
        <v>157</v>
      </c>
      <c r="E577" s="40"/>
      <c r="F577" s="240" t="s">
        <v>686</v>
      </c>
      <c r="G577" s="40"/>
      <c r="H577" s="40"/>
      <c r="I577" s="241"/>
      <c r="J577" s="40"/>
      <c r="K577" s="40"/>
      <c r="L577" s="44"/>
      <c r="M577" s="242"/>
      <c r="N577" s="243"/>
      <c r="O577" s="91"/>
      <c r="P577" s="91"/>
      <c r="Q577" s="91"/>
      <c r="R577" s="91"/>
      <c r="S577" s="91"/>
      <c r="T577" s="92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157</v>
      </c>
      <c r="AU577" s="17" t="s">
        <v>82</v>
      </c>
    </row>
    <row r="578" s="2" customFormat="1">
      <c r="A578" s="38"/>
      <c r="B578" s="39"/>
      <c r="C578" s="40"/>
      <c r="D578" s="244" t="s">
        <v>159</v>
      </c>
      <c r="E578" s="40"/>
      <c r="F578" s="245" t="s">
        <v>687</v>
      </c>
      <c r="G578" s="40"/>
      <c r="H578" s="40"/>
      <c r="I578" s="241"/>
      <c r="J578" s="40"/>
      <c r="K578" s="40"/>
      <c r="L578" s="44"/>
      <c r="M578" s="242"/>
      <c r="N578" s="243"/>
      <c r="O578" s="91"/>
      <c r="P578" s="91"/>
      <c r="Q578" s="91"/>
      <c r="R578" s="91"/>
      <c r="S578" s="91"/>
      <c r="T578" s="92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159</v>
      </c>
      <c r="AU578" s="17" t="s">
        <v>82</v>
      </c>
    </row>
    <row r="579" s="14" customFormat="1">
      <c r="A579" s="14"/>
      <c r="B579" s="256"/>
      <c r="C579" s="257"/>
      <c r="D579" s="239" t="s">
        <v>161</v>
      </c>
      <c r="E579" s="258" t="s">
        <v>1</v>
      </c>
      <c r="F579" s="259" t="s">
        <v>1094</v>
      </c>
      <c r="G579" s="257"/>
      <c r="H579" s="260">
        <v>20.66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161</v>
      </c>
      <c r="AU579" s="266" t="s">
        <v>82</v>
      </c>
      <c r="AV579" s="14" t="s">
        <v>82</v>
      </c>
      <c r="AW579" s="14" t="s">
        <v>30</v>
      </c>
      <c r="AX579" s="14" t="s">
        <v>73</v>
      </c>
      <c r="AY579" s="266" t="s">
        <v>147</v>
      </c>
    </row>
    <row r="580" s="15" customFormat="1">
      <c r="A580" s="15"/>
      <c r="B580" s="267"/>
      <c r="C580" s="268"/>
      <c r="D580" s="239" t="s">
        <v>161</v>
      </c>
      <c r="E580" s="269" t="s">
        <v>1</v>
      </c>
      <c r="F580" s="270" t="s">
        <v>164</v>
      </c>
      <c r="G580" s="268"/>
      <c r="H580" s="271">
        <v>20.66</v>
      </c>
      <c r="I580" s="272"/>
      <c r="J580" s="268"/>
      <c r="K580" s="268"/>
      <c r="L580" s="273"/>
      <c r="M580" s="274"/>
      <c r="N580" s="275"/>
      <c r="O580" s="275"/>
      <c r="P580" s="275"/>
      <c r="Q580" s="275"/>
      <c r="R580" s="275"/>
      <c r="S580" s="275"/>
      <c r="T580" s="27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7" t="s">
        <v>161</v>
      </c>
      <c r="AU580" s="277" t="s">
        <v>82</v>
      </c>
      <c r="AV580" s="15" t="s">
        <v>155</v>
      </c>
      <c r="AW580" s="15" t="s">
        <v>30</v>
      </c>
      <c r="AX580" s="15" t="s">
        <v>80</v>
      </c>
      <c r="AY580" s="277" t="s">
        <v>147</v>
      </c>
    </row>
    <row r="581" s="2" customFormat="1" ht="24.15" customHeight="1">
      <c r="A581" s="38"/>
      <c r="B581" s="39"/>
      <c r="C581" s="226" t="s">
        <v>622</v>
      </c>
      <c r="D581" s="226" t="s">
        <v>150</v>
      </c>
      <c r="E581" s="227" t="s">
        <v>1095</v>
      </c>
      <c r="F581" s="228" t="s">
        <v>1096</v>
      </c>
      <c r="G581" s="229" t="s">
        <v>167</v>
      </c>
      <c r="H581" s="230">
        <v>12.800000000000001</v>
      </c>
      <c r="I581" s="231"/>
      <c r="J581" s="232">
        <f>ROUND(I581*H581,2)</f>
        <v>0</v>
      </c>
      <c r="K581" s="228" t="s">
        <v>154</v>
      </c>
      <c r="L581" s="44"/>
      <c r="M581" s="233" t="s">
        <v>1</v>
      </c>
      <c r="N581" s="234" t="s">
        <v>38</v>
      </c>
      <c r="O581" s="91"/>
      <c r="P581" s="235">
        <f>O581*H581</f>
        <v>0</v>
      </c>
      <c r="Q581" s="235">
        <v>0</v>
      </c>
      <c r="R581" s="235">
        <f>Q581*H581</f>
        <v>0</v>
      </c>
      <c r="S581" s="235">
        <v>0.0044000000000000003</v>
      </c>
      <c r="T581" s="236">
        <f>S581*H581</f>
        <v>0.056320000000000009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7" t="s">
        <v>274</v>
      </c>
      <c r="AT581" s="237" t="s">
        <v>150</v>
      </c>
      <c r="AU581" s="237" t="s">
        <v>82</v>
      </c>
      <c r="AY581" s="17" t="s">
        <v>147</v>
      </c>
      <c r="BE581" s="238">
        <f>IF(N581="základní",J581,0)</f>
        <v>0</v>
      </c>
      <c r="BF581" s="238">
        <f>IF(N581="snížená",J581,0)</f>
        <v>0</v>
      </c>
      <c r="BG581" s="238">
        <f>IF(N581="zákl. přenesená",J581,0)</f>
        <v>0</v>
      </c>
      <c r="BH581" s="238">
        <f>IF(N581="sníž. přenesená",J581,0)</f>
        <v>0</v>
      </c>
      <c r="BI581" s="238">
        <f>IF(N581="nulová",J581,0)</f>
        <v>0</v>
      </c>
      <c r="BJ581" s="17" t="s">
        <v>80</v>
      </c>
      <c r="BK581" s="238">
        <f>ROUND(I581*H581,2)</f>
        <v>0</v>
      </c>
      <c r="BL581" s="17" t="s">
        <v>274</v>
      </c>
      <c r="BM581" s="237" t="s">
        <v>1097</v>
      </c>
    </row>
    <row r="582" s="2" customFormat="1">
      <c r="A582" s="38"/>
      <c r="B582" s="39"/>
      <c r="C582" s="40"/>
      <c r="D582" s="239" t="s">
        <v>157</v>
      </c>
      <c r="E582" s="40"/>
      <c r="F582" s="240" t="s">
        <v>1098</v>
      </c>
      <c r="G582" s="40"/>
      <c r="H582" s="40"/>
      <c r="I582" s="241"/>
      <c r="J582" s="40"/>
      <c r="K582" s="40"/>
      <c r="L582" s="44"/>
      <c r="M582" s="242"/>
      <c r="N582" s="243"/>
      <c r="O582" s="91"/>
      <c r="P582" s="91"/>
      <c r="Q582" s="91"/>
      <c r="R582" s="91"/>
      <c r="S582" s="91"/>
      <c r="T582" s="92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157</v>
      </c>
      <c r="AU582" s="17" t="s">
        <v>82</v>
      </c>
    </row>
    <row r="583" s="2" customFormat="1">
      <c r="A583" s="38"/>
      <c r="B583" s="39"/>
      <c r="C583" s="40"/>
      <c r="D583" s="244" t="s">
        <v>159</v>
      </c>
      <c r="E583" s="40"/>
      <c r="F583" s="245" t="s">
        <v>1099</v>
      </c>
      <c r="G583" s="40"/>
      <c r="H583" s="40"/>
      <c r="I583" s="241"/>
      <c r="J583" s="40"/>
      <c r="K583" s="40"/>
      <c r="L583" s="44"/>
      <c r="M583" s="242"/>
      <c r="N583" s="243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159</v>
      </c>
      <c r="AU583" s="17" t="s">
        <v>82</v>
      </c>
    </row>
    <row r="584" s="14" customFormat="1">
      <c r="A584" s="14"/>
      <c r="B584" s="256"/>
      <c r="C584" s="257"/>
      <c r="D584" s="239" t="s">
        <v>161</v>
      </c>
      <c r="E584" s="258" t="s">
        <v>1</v>
      </c>
      <c r="F584" s="259" t="s">
        <v>1100</v>
      </c>
      <c r="G584" s="257"/>
      <c r="H584" s="260">
        <v>12.800000000000001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161</v>
      </c>
      <c r="AU584" s="266" t="s">
        <v>82</v>
      </c>
      <c r="AV584" s="14" t="s">
        <v>82</v>
      </c>
      <c r="AW584" s="14" t="s">
        <v>30</v>
      </c>
      <c r="AX584" s="14" t="s">
        <v>73</v>
      </c>
      <c r="AY584" s="266" t="s">
        <v>147</v>
      </c>
    </row>
    <row r="585" s="15" customFormat="1">
      <c r="A585" s="15"/>
      <c r="B585" s="267"/>
      <c r="C585" s="268"/>
      <c r="D585" s="239" t="s">
        <v>161</v>
      </c>
      <c r="E585" s="269" t="s">
        <v>1</v>
      </c>
      <c r="F585" s="270" t="s">
        <v>164</v>
      </c>
      <c r="G585" s="268"/>
      <c r="H585" s="271">
        <v>12.800000000000001</v>
      </c>
      <c r="I585" s="272"/>
      <c r="J585" s="268"/>
      <c r="K585" s="268"/>
      <c r="L585" s="273"/>
      <c r="M585" s="274"/>
      <c r="N585" s="275"/>
      <c r="O585" s="275"/>
      <c r="P585" s="275"/>
      <c r="Q585" s="275"/>
      <c r="R585" s="275"/>
      <c r="S585" s="275"/>
      <c r="T585" s="27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7" t="s">
        <v>161</v>
      </c>
      <c r="AU585" s="277" t="s">
        <v>82</v>
      </c>
      <c r="AV585" s="15" t="s">
        <v>155</v>
      </c>
      <c r="AW585" s="15" t="s">
        <v>30</v>
      </c>
      <c r="AX585" s="15" t="s">
        <v>80</v>
      </c>
      <c r="AY585" s="277" t="s">
        <v>147</v>
      </c>
    </row>
    <row r="586" s="2" customFormat="1" ht="24.15" customHeight="1">
      <c r="A586" s="38"/>
      <c r="B586" s="39"/>
      <c r="C586" s="226" t="s">
        <v>628</v>
      </c>
      <c r="D586" s="226" t="s">
        <v>150</v>
      </c>
      <c r="E586" s="227" t="s">
        <v>1101</v>
      </c>
      <c r="F586" s="228" t="s">
        <v>1102</v>
      </c>
      <c r="G586" s="229" t="s">
        <v>181</v>
      </c>
      <c r="H586" s="230">
        <v>9</v>
      </c>
      <c r="I586" s="231"/>
      <c r="J586" s="232">
        <f>ROUND(I586*H586,2)</f>
        <v>0</v>
      </c>
      <c r="K586" s="228" t="s">
        <v>154</v>
      </c>
      <c r="L586" s="44"/>
      <c r="M586" s="233" t="s">
        <v>1</v>
      </c>
      <c r="N586" s="234" t="s">
        <v>38</v>
      </c>
      <c r="O586" s="91"/>
      <c r="P586" s="235">
        <f>O586*H586</f>
        <v>0</v>
      </c>
      <c r="Q586" s="235">
        <v>0.019130000000000001</v>
      </c>
      <c r="R586" s="235">
        <f>Q586*H586</f>
        <v>0.17217000000000002</v>
      </c>
      <c r="S586" s="235">
        <v>0</v>
      </c>
      <c r="T586" s="236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7" t="s">
        <v>274</v>
      </c>
      <c r="AT586" s="237" t="s">
        <v>150</v>
      </c>
      <c r="AU586" s="237" t="s">
        <v>82</v>
      </c>
      <c r="AY586" s="17" t="s">
        <v>147</v>
      </c>
      <c r="BE586" s="238">
        <f>IF(N586="základní",J586,0)</f>
        <v>0</v>
      </c>
      <c r="BF586" s="238">
        <f>IF(N586="snížená",J586,0)</f>
        <v>0</v>
      </c>
      <c r="BG586" s="238">
        <f>IF(N586="zákl. přenesená",J586,0)</f>
        <v>0</v>
      </c>
      <c r="BH586" s="238">
        <f>IF(N586="sníž. přenesená",J586,0)</f>
        <v>0</v>
      </c>
      <c r="BI586" s="238">
        <f>IF(N586="nulová",J586,0)</f>
        <v>0</v>
      </c>
      <c r="BJ586" s="17" t="s">
        <v>80</v>
      </c>
      <c r="BK586" s="238">
        <f>ROUND(I586*H586,2)</f>
        <v>0</v>
      </c>
      <c r="BL586" s="17" t="s">
        <v>274</v>
      </c>
      <c r="BM586" s="237" t="s">
        <v>1103</v>
      </c>
    </row>
    <row r="587" s="2" customFormat="1">
      <c r="A587" s="38"/>
      <c r="B587" s="39"/>
      <c r="C587" s="40"/>
      <c r="D587" s="239" t="s">
        <v>157</v>
      </c>
      <c r="E587" s="40"/>
      <c r="F587" s="240" t="s">
        <v>1104</v>
      </c>
      <c r="G587" s="40"/>
      <c r="H587" s="40"/>
      <c r="I587" s="241"/>
      <c r="J587" s="40"/>
      <c r="K587" s="40"/>
      <c r="L587" s="44"/>
      <c r="M587" s="242"/>
      <c r="N587" s="243"/>
      <c r="O587" s="91"/>
      <c r="P587" s="91"/>
      <c r="Q587" s="91"/>
      <c r="R587" s="91"/>
      <c r="S587" s="91"/>
      <c r="T587" s="92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157</v>
      </c>
      <c r="AU587" s="17" t="s">
        <v>82</v>
      </c>
    </row>
    <row r="588" s="2" customFormat="1">
      <c r="A588" s="38"/>
      <c r="B588" s="39"/>
      <c r="C588" s="40"/>
      <c r="D588" s="244" t="s">
        <v>159</v>
      </c>
      <c r="E588" s="40"/>
      <c r="F588" s="245" t="s">
        <v>1105</v>
      </c>
      <c r="G588" s="40"/>
      <c r="H588" s="40"/>
      <c r="I588" s="241"/>
      <c r="J588" s="40"/>
      <c r="K588" s="40"/>
      <c r="L588" s="44"/>
      <c r="M588" s="242"/>
      <c r="N588" s="243"/>
      <c r="O588" s="91"/>
      <c r="P588" s="91"/>
      <c r="Q588" s="91"/>
      <c r="R588" s="91"/>
      <c r="S588" s="91"/>
      <c r="T588" s="92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159</v>
      </c>
      <c r="AU588" s="17" t="s">
        <v>82</v>
      </c>
    </row>
    <row r="589" s="13" customFormat="1">
      <c r="A589" s="13"/>
      <c r="B589" s="246"/>
      <c r="C589" s="247"/>
      <c r="D589" s="239" t="s">
        <v>161</v>
      </c>
      <c r="E589" s="248" t="s">
        <v>1</v>
      </c>
      <c r="F589" s="249" t="s">
        <v>1106</v>
      </c>
      <c r="G589" s="247"/>
      <c r="H589" s="248" t="s">
        <v>1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161</v>
      </c>
      <c r="AU589" s="255" t="s">
        <v>82</v>
      </c>
      <c r="AV589" s="13" t="s">
        <v>80</v>
      </c>
      <c r="AW589" s="13" t="s">
        <v>30</v>
      </c>
      <c r="AX589" s="13" t="s">
        <v>73</v>
      </c>
      <c r="AY589" s="255" t="s">
        <v>147</v>
      </c>
    </row>
    <row r="590" s="14" customFormat="1">
      <c r="A590" s="14"/>
      <c r="B590" s="256"/>
      <c r="C590" s="257"/>
      <c r="D590" s="239" t="s">
        <v>161</v>
      </c>
      <c r="E590" s="258" t="s">
        <v>1</v>
      </c>
      <c r="F590" s="259" t="s">
        <v>1107</v>
      </c>
      <c r="G590" s="257"/>
      <c r="H590" s="260">
        <v>9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161</v>
      </c>
      <c r="AU590" s="266" t="s">
        <v>82</v>
      </c>
      <c r="AV590" s="14" t="s">
        <v>82</v>
      </c>
      <c r="AW590" s="14" t="s">
        <v>30</v>
      </c>
      <c r="AX590" s="14" t="s">
        <v>73</v>
      </c>
      <c r="AY590" s="266" t="s">
        <v>147</v>
      </c>
    </row>
    <row r="591" s="15" customFormat="1">
      <c r="A591" s="15"/>
      <c r="B591" s="267"/>
      <c r="C591" s="268"/>
      <c r="D591" s="239" t="s">
        <v>161</v>
      </c>
      <c r="E591" s="269" t="s">
        <v>1</v>
      </c>
      <c r="F591" s="270" t="s">
        <v>164</v>
      </c>
      <c r="G591" s="268"/>
      <c r="H591" s="271">
        <v>9</v>
      </c>
      <c r="I591" s="272"/>
      <c r="J591" s="268"/>
      <c r="K591" s="268"/>
      <c r="L591" s="273"/>
      <c r="M591" s="274"/>
      <c r="N591" s="275"/>
      <c r="O591" s="275"/>
      <c r="P591" s="275"/>
      <c r="Q591" s="275"/>
      <c r="R591" s="275"/>
      <c r="S591" s="275"/>
      <c r="T591" s="27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7" t="s">
        <v>161</v>
      </c>
      <c r="AU591" s="277" t="s">
        <v>82</v>
      </c>
      <c r="AV591" s="15" t="s">
        <v>155</v>
      </c>
      <c r="AW591" s="15" t="s">
        <v>30</v>
      </c>
      <c r="AX591" s="15" t="s">
        <v>80</v>
      </c>
      <c r="AY591" s="277" t="s">
        <v>147</v>
      </c>
    </row>
    <row r="592" s="2" customFormat="1" ht="33" customHeight="1">
      <c r="A592" s="38"/>
      <c r="B592" s="39"/>
      <c r="C592" s="226" t="s">
        <v>636</v>
      </c>
      <c r="D592" s="226" t="s">
        <v>150</v>
      </c>
      <c r="E592" s="227" t="s">
        <v>690</v>
      </c>
      <c r="F592" s="228" t="s">
        <v>691</v>
      </c>
      <c r="G592" s="229" t="s">
        <v>357</v>
      </c>
      <c r="H592" s="230">
        <v>14.101000000000001</v>
      </c>
      <c r="I592" s="231"/>
      <c r="J592" s="232">
        <f>ROUND(I592*H592,2)</f>
        <v>0</v>
      </c>
      <c r="K592" s="228" t="s">
        <v>154</v>
      </c>
      <c r="L592" s="44"/>
      <c r="M592" s="233" t="s">
        <v>1</v>
      </c>
      <c r="N592" s="234" t="s">
        <v>38</v>
      </c>
      <c r="O592" s="91"/>
      <c r="P592" s="235">
        <f>O592*H592</f>
        <v>0</v>
      </c>
      <c r="Q592" s="235">
        <v>0</v>
      </c>
      <c r="R592" s="235">
        <f>Q592*H592</f>
        <v>0</v>
      </c>
      <c r="S592" s="235">
        <v>0</v>
      </c>
      <c r="T592" s="236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7" t="s">
        <v>274</v>
      </c>
      <c r="AT592" s="237" t="s">
        <v>150</v>
      </c>
      <c r="AU592" s="237" t="s">
        <v>82</v>
      </c>
      <c r="AY592" s="17" t="s">
        <v>147</v>
      </c>
      <c r="BE592" s="238">
        <f>IF(N592="základní",J592,0)</f>
        <v>0</v>
      </c>
      <c r="BF592" s="238">
        <f>IF(N592="snížená",J592,0)</f>
        <v>0</v>
      </c>
      <c r="BG592" s="238">
        <f>IF(N592="zákl. přenesená",J592,0)</f>
        <v>0</v>
      </c>
      <c r="BH592" s="238">
        <f>IF(N592="sníž. přenesená",J592,0)</f>
        <v>0</v>
      </c>
      <c r="BI592" s="238">
        <f>IF(N592="nulová",J592,0)</f>
        <v>0</v>
      </c>
      <c r="BJ592" s="17" t="s">
        <v>80</v>
      </c>
      <c r="BK592" s="238">
        <f>ROUND(I592*H592,2)</f>
        <v>0</v>
      </c>
      <c r="BL592" s="17" t="s">
        <v>274</v>
      </c>
      <c r="BM592" s="237" t="s">
        <v>1108</v>
      </c>
    </row>
    <row r="593" s="2" customFormat="1">
      <c r="A593" s="38"/>
      <c r="B593" s="39"/>
      <c r="C593" s="40"/>
      <c r="D593" s="239" t="s">
        <v>157</v>
      </c>
      <c r="E593" s="40"/>
      <c r="F593" s="240" t="s">
        <v>693</v>
      </c>
      <c r="G593" s="40"/>
      <c r="H593" s="40"/>
      <c r="I593" s="241"/>
      <c r="J593" s="40"/>
      <c r="K593" s="40"/>
      <c r="L593" s="44"/>
      <c r="M593" s="242"/>
      <c r="N593" s="243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157</v>
      </c>
      <c r="AU593" s="17" t="s">
        <v>82</v>
      </c>
    </row>
    <row r="594" s="2" customFormat="1">
      <c r="A594" s="38"/>
      <c r="B594" s="39"/>
      <c r="C594" s="40"/>
      <c r="D594" s="244" t="s">
        <v>159</v>
      </c>
      <c r="E594" s="40"/>
      <c r="F594" s="245" t="s">
        <v>694</v>
      </c>
      <c r="G594" s="40"/>
      <c r="H594" s="40"/>
      <c r="I594" s="241"/>
      <c r="J594" s="40"/>
      <c r="K594" s="40"/>
      <c r="L594" s="44"/>
      <c r="M594" s="242"/>
      <c r="N594" s="243"/>
      <c r="O594" s="91"/>
      <c r="P594" s="91"/>
      <c r="Q594" s="91"/>
      <c r="R594" s="91"/>
      <c r="S594" s="91"/>
      <c r="T594" s="92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159</v>
      </c>
      <c r="AU594" s="17" t="s">
        <v>82</v>
      </c>
    </row>
    <row r="595" s="12" customFormat="1" ht="22.8" customHeight="1">
      <c r="A595" s="12"/>
      <c r="B595" s="210"/>
      <c r="C595" s="211"/>
      <c r="D595" s="212" t="s">
        <v>72</v>
      </c>
      <c r="E595" s="224" t="s">
        <v>695</v>
      </c>
      <c r="F595" s="224" t="s">
        <v>696</v>
      </c>
      <c r="G595" s="211"/>
      <c r="H595" s="211"/>
      <c r="I595" s="214"/>
      <c r="J595" s="225">
        <f>BK595</f>
        <v>0</v>
      </c>
      <c r="K595" s="211"/>
      <c r="L595" s="216"/>
      <c r="M595" s="217"/>
      <c r="N595" s="218"/>
      <c r="O595" s="218"/>
      <c r="P595" s="219">
        <f>SUM(P596:P683)</f>
        <v>0</v>
      </c>
      <c r="Q595" s="218"/>
      <c r="R595" s="219">
        <f>SUM(R596:R683)</f>
        <v>0.25748369999999998</v>
      </c>
      <c r="S595" s="218"/>
      <c r="T595" s="220">
        <f>SUM(T596:T683)</f>
        <v>0.17119580000000001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1" t="s">
        <v>82</v>
      </c>
      <c r="AT595" s="222" t="s">
        <v>72</v>
      </c>
      <c r="AU595" s="222" t="s">
        <v>80</v>
      </c>
      <c r="AY595" s="221" t="s">
        <v>147</v>
      </c>
      <c r="BK595" s="223">
        <f>SUM(BK596:BK683)</f>
        <v>0</v>
      </c>
    </row>
    <row r="596" s="2" customFormat="1" ht="16.5" customHeight="1">
      <c r="A596" s="38"/>
      <c r="B596" s="39"/>
      <c r="C596" s="226" t="s">
        <v>641</v>
      </c>
      <c r="D596" s="226" t="s">
        <v>150</v>
      </c>
      <c r="E596" s="227" t="s">
        <v>1109</v>
      </c>
      <c r="F596" s="228" t="s">
        <v>1110</v>
      </c>
      <c r="G596" s="229" t="s">
        <v>167</v>
      </c>
      <c r="H596" s="230">
        <v>2.6000000000000001</v>
      </c>
      <c r="I596" s="231"/>
      <c r="J596" s="232">
        <f>ROUND(I596*H596,2)</f>
        <v>0</v>
      </c>
      <c r="K596" s="228" t="s">
        <v>154</v>
      </c>
      <c r="L596" s="44"/>
      <c r="M596" s="233" t="s">
        <v>1</v>
      </c>
      <c r="N596" s="234" t="s">
        <v>38</v>
      </c>
      <c r="O596" s="91"/>
      <c r="P596" s="235">
        <f>O596*H596</f>
        <v>0</v>
      </c>
      <c r="Q596" s="235">
        <v>0</v>
      </c>
      <c r="R596" s="235">
        <f>Q596*H596</f>
        <v>0</v>
      </c>
      <c r="S596" s="235">
        <v>0.00348</v>
      </c>
      <c r="T596" s="236">
        <f>S596*H596</f>
        <v>0.0090480000000000005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7" t="s">
        <v>274</v>
      </c>
      <c r="AT596" s="237" t="s">
        <v>150</v>
      </c>
      <c r="AU596" s="237" t="s">
        <v>82</v>
      </c>
      <c r="AY596" s="17" t="s">
        <v>147</v>
      </c>
      <c r="BE596" s="238">
        <f>IF(N596="základní",J596,0)</f>
        <v>0</v>
      </c>
      <c r="BF596" s="238">
        <f>IF(N596="snížená",J596,0)</f>
        <v>0</v>
      </c>
      <c r="BG596" s="238">
        <f>IF(N596="zákl. přenesená",J596,0)</f>
        <v>0</v>
      </c>
      <c r="BH596" s="238">
        <f>IF(N596="sníž. přenesená",J596,0)</f>
        <v>0</v>
      </c>
      <c r="BI596" s="238">
        <f>IF(N596="nulová",J596,0)</f>
        <v>0</v>
      </c>
      <c r="BJ596" s="17" t="s">
        <v>80</v>
      </c>
      <c r="BK596" s="238">
        <f>ROUND(I596*H596,2)</f>
        <v>0</v>
      </c>
      <c r="BL596" s="17" t="s">
        <v>274</v>
      </c>
      <c r="BM596" s="237" t="s">
        <v>1111</v>
      </c>
    </row>
    <row r="597" s="2" customFormat="1">
      <c r="A597" s="38"/>
      <c r="B597" s="39"/>
      <c r="C597" s="40"/>
      <c r="D597" s="239" t="s">
        <v>157</v>
      </c>
      <c r="E597" s="40"/>
      <c r="F597" s="240" t="s">
        <v>1112</v>
      </c>
      <c r="G597" s="40"/>
      <c r="H597" s="40"/>
      <c r="I597" s="241"/>
      <c r="J597" s="40"/>
      <c r="K597" s="40"/>
      <c r="L597" s="44"/>
      <c r="M597" s="242"/>
      <c r="N597" s="243"/>
      <c r="O597" s="91"/>
      <c r="P597" s="91"/>
      <c r="Q597" s="91"/>
      <c r="R597" s="91"/>
      <c r="S597" s="91"/>
      <c r="T597" s="92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157</v>
      </c>
      <c r="AU597" s="17" t="s">
        <v>82</v>
      </c>
    </row>
    <row r="598" s="2" customFormat="1">
      <c r="A598" s="38"/>
      <c r="B598" s="39"/>
      <c r="C598" s="40"/>
      <c r="D598" s="244" t="s">
        <v>159</v>
      </c>
      <c r="E598" s="40"/>
      <c r="F598" s="245" t="s">
        <v>1113</v>
      </c>
      <c r="G598" s="40"/>
      <c r="H598" s="40"/>
      <c r="I598" s="241"/>
      <c r="J598" s="40"/>
      <c r="K598" s="40"/>
      <c r="L598" s="44"/>
      <c r="M598" s="242"/>
      <c r="N598" s="243"/>
      <c r="O598" s="91"/>
      <c r="P598" s="91"/>
      <c r="Q598" s="91"/>
      <c r="R598" s="91"/>
      <c r="S598" s="91"/>
      <c r="T598" s="92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159</v>
      </c>
      <c r="AU598" s="17" t="s">
        <v>82</v>
      </c>
    </row>
    <row r="599" s="13" customFormat="1">
      <c r="A599" s="13"/>
      <c r="B599" s="246"/>
      <c r="C599" s="247"/>
      <c r="D599" s="239" t="s">
        <v>161</v>
      </c>
      <c r="E599" s="248" t="s">
        <v>1</v>
      </c>
      <c r="F599" s="249" t="s">
        <v>703</v>
      </c>
      <c r="G599" s="247"/>
      <c r="H599" s="248" t="s">
        <v>1</v>
      </c>
      <c r="I599" s="250"/>
      <c r="J599" s="247"/>
      <c r="K599" s="247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161</v>
      </c>
      <c r="AU599" s="255" t="s">
        <v>82</v>
      </c>
      <c r="AV599" s="13" t="s">
        <v>80</v>
      </c>
      <c r="AW599" s="13" t="s">
        <v>30</v>
      </c>
      <c r="AX599" s="13" t="s">
        <v>73</v>
      </c>
      <c r="AY599" s="255" t="s">
        <v>147</v>
      </c>
    </row>
    <row r="600" s="14" customFormat="1">
      <c r="A600" s="14"/>
      <c r="B600" s="256"/>
      <c r="C600" s="257"/>
      <c r="D600" s="239" t="s">
        <v>161</v>
      </c>
      <c r="E600" s="258" t="s">
        <v>1</v>
      </c>
      <c r="F600" s="259" t="s">
        <v>1114</v>
      </c>
      <c r="G600" s="257"/>
      <c r="H600" s="260">
        <v>2.6000000000000001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161</v>
      </c>
      <c r="AU600" s="266" t="s">
        <v>82</v>
      </c>
      <c r="AV600" s="14" t="s">
        <v>82</v>
      </c>
      <c r="AW600" s="14" t="s">
        <v>30</v>
      </c>
      <c r="AX600" s="14" t="s">
        <v>73</v>
      </c>
      <c r="AY600" s="266" t="s">
        <v>147</v>
      </c>
    </row>
    <row r="601" s="15" customFormat="1">
      <c r="A601" s="15"/>
      <c r="B601" s="267"/>
      <c r="C601" s="268"/>
      <c r="D601" s="239" t="s">
        <v>161</v>
      </c>
      <c r="E601" s="269" t="s">
        <v>1</v>
      </c>
      <c r="F601" s="270" t="s">
        <v>164</v>
      </c>
      <c r="G601" s="268"/>
      <c r="H601" s="271">
        <v>2.6000000000000001</v>
      </c>
      <c r="I601" s="272"/>
      <c r="J601" s="268"/>
      <c r="K601" s="268"/>
      <c r="L601" s="273"/>
      <c r="M601" s="274"/>
      <c r="N601" s="275"/>
      <c r="O601" s="275"/>
      <c r="P601" s="275"/>
      <c r="Q601" s="275"/>
      <c r="R601" s="275"/>
      <c r="S601" s="275"/>
      <c r="T601" s="276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7" t="s">
        <v>161</v>
      </c>
      <c r="AU601" s="277" t="s">
        <v>82</v>
      </c>
      <c r="AV601" s="15" t="s">
        <v>155</v>
      </c>
      <c r="AW601" s="15" t="s">
        <v>30</v>
      </c>
      <c r="AX601" s="15" t="s">
        <v>80</v>
      </c>
      <c r="AY601" s="277" t="s">
        <v>147</v>
      </c>
    </row>
    <row r="602" s="2" customFormat="1" ht="16.5" customHeight="1">
      <c r="A602" s="38"/>
      <c r="B602" s="39"/>
      <c r="C602" s="226" t="s">
        <v>647</v>
      </c>
      <c r="D602" s="226" t="s">
        <v>150</v>
      </c>
      <c r="E602" s="227" t="s">
        <v>1115</v>
      </c>
      <c r="F602" s="228" t="s">
        <v>1116</v>
      </c>
      <c r="G602" s="229" t="s">
        <v>167</v>
      </c>
      <c r="H602" s="230">
        <v>2.2999999999999998</v>
      </c>
      <c r="I602" s="231"/>
      <c r="J602" s="232">
        <f>ROUND(I602*H602,2)</f>
        <v>0</v>
      </c>
      <c r="K602" s="228" t="s">
        <v>154</v>
      </c>
      <c r="L602" s="44"/>
      <c r="M602" s="233" t="s">
        <v>1</v>
      </c>
      <c r="N602" s="234" t="s">
        <v>38</v>
      </c>
      <c r="O602" s="91"/>
      <c r="P602" s="235">
        <f>O602*H602</f>
        <v>0</v>
      </c>
      <c r="Q602" s="235">
        <v>0</v>
      </c>
      <c r="R602" s="235">
        <f>Q602*H602</f>
        <v>0</v>
      </c>
      <c r="S602" s="235">
        <v>0.0016999999999999999</v>
      </c>
      <c r="T602" s="236">
        <f>S602*H602</f>
        <v>0.0039099999999999994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7" t="s">
        <v>274</v>
      </c>
      <c r="AT602" s="237" t="s">
        <v>150</v>
      </c>
      <c r="AU602" s="237" t="s">
        <v>82</v>
      </c>
      <c r="AY602" s="17" t="s">
        <v>147</v>
      </c>
      <c r="BE602" s="238">
        <f>IF(N602="základní",J602,0)</f>
        <v>0</v>
      </c>
      <c r="BF602" s="238">
        <f>IF(N602="snížená",J602,0)</f>
        <v>0</v>
      </c>
      <c r="BG602" s="238">
        <f>IF(N602="zákl. přenesená",J602,0)</f>
        <v>0</v>
      </c>
      <c r="BH602" s="238">
        <f>IF(N602="sníž. přenesená",J602,0)</f>
        <v>0</v>
      </c>
      <c r="BI602" s="238">
        <f>IF(N602="nulová",J602,0)</f>
        <v>0</v>
      </c>
      <c r="BJ602" s="17" t="s">
        <v>80</v>
      </c>
      <c r="BK602" s="238">
        <f>ROUND(I602*H602,2)</f>
        <v>0</v>
      </c>
      <c r="BL602" s="17" t="s">
        <v>274</v>
      </c>
      <c r="BM602" s="237" t="s">
        <v>1117</v>
      </c>
    </row>
    <row r="603" s="2" customFormat="1">
      <c r="A603" s="38"/>
      <c r="B603" s="39"/>
      <c r="C603" s="40"/>
      <c r="D603" s="239" t="s">
        <v>157</v>
      </c>
      <c r="E603" s="40"/>
      <c r="F603" s="240" t="s">
        <v>1118</v>
      </c>
      <c r="G603" s="40"/>
      <c r="H603" s="40"/>
      <c r="I603" s="241"/>
      <c r="J603" s="40"/>
      <c r="K603" s="40"/>
      <c r="L603" s="44"/>
      <c r="M603" s="242"/>
      <c r="N603" s="243"/>
      <c r="O603" s="91"/>
      <c r="P603" s="91"/>
      <c r="Q603" s="91"/>
      <c r="R603" s="91"/>
      <c r="S603" s="91"/>
      <c r="T603" s="92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157</v>
      </c>
      <c r="AU603" s="17" t="s">
        <v>82</v>
      </c>
    </row>
    <row r="604" s="2" customFormat="1">
      <c r="A604" s="38"/>
      <c r="B604" s="39"/>
      <c r="C604" s="40"/>
      <c r="D604" s="244" t="s">
        <v>159</v>
      </c>
      <c r="E604" s="40"/>
      <c r="F604" s="245" t="s">
        <v>1119</v>
      </c>
      <c r="G604" s="40"/>
      <c r="H604" s="40"/>
      <c r="I604" s="241"/>
      <c r="J604" s="40"/>
      <c r="K604" s="40"/>
      <c r="L604" s="44"/>
      <c r="M604" s="242"/>
      <c r="N604" s="243"/>
      <c r="O604" s="91"/>
      <c r="P604" s="91"/>
      <c r="Q604" s="91"/>
      <c r="R604" s="91"/>
      <c r="S604" s="91"/>
      <c r="T604" s="92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159</v>
      </c>
      <c r="AU604" s="17" t="s">
        <v>82</v>
      </c>
    </row>
    <row r="605" s="13" customFormat="1">
      <c r="A605" s="13"/>
      <c r="B605" s="246"/>
      <c r="C605" s="247"/>
      <c r="D605" s="239" t="s">
        <v>161</v>
      </c>
      <c r="E605" s="248" t="s">
        <v>1</v>
      </c>
      <c r="F605" s="249" t="s">
        <v>703</v>
      </c>
      <c r="G605" s="247"/>
      <c r="H605" s="248" t="s">
        <v>1</v>
      </c>
      <c r="I605" s="250"/>
      <c r="J605" s="247"/>
      <c r="K605" s="247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161</v>
      </c>
      <c r="AU605" s="255" t="s">
        <v>82</v>
      </c>
      <c r="AV605" s="13" t="s">
        <v>80</v>
      </c>
      <c r="AW605" s="13" t="s">
        <v>30</v>
      </c>
      <c r="AX605" s="13" t="s">
        <v>73</v>
      </c>
      <c r="AY605" s="255" t="s">
        <v>147</v>
      </c>
    </row>
    <row r="606" s="14" customFormat="1">
      <c r="A606" s="14"/>
      <c r="B606" s="256"/>
      <c r="C606" s="257"/>
      <c r="D606" s="239" t="s">
        <v>161</v>
      </c>
      <c r="E606" s="258" t="s">
        <v>1</v>
      </c>
      <c r="F606" s="259" t="s">
        <v>1120</v>
      </c>
      <c r="G606" s="257"/>
      <c r="H606" s="260">
        <v>2.2999999999999998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161</v>
      </c>
      <c r="AU606" s="266" t="s">
        <v>82</v>
      </c>
      <c r="AV606" s="14" t="s">
        <v>82</v>
      </c>
      <c r="AW606" s="14" t="s">
        <v>30</v>
      </c>
      <c r="AX606" s="14" t="s">
        <v>73</v>
      </c>
      <c r="AY606" s="266" t="s">
        <v>147</v>
      </c>
    </row>
    <row r="607" s="15" customFormat="1">
      <c r="A607" s="15"/>
      <c r="B607" s="267"/>
      <c r="C607" s="268"/>
      <c r="D607" s="239" t="s">
        <v>161</v>
      </c>
      <c r="E607" s="269" t="s">
        <v>1</v>
      </c>
      <c r="F607" s="270" t="s">
        <v>164</v>
      </c>
      <c r="G607" s="268"/>
      <c r="H607" s="271">
        <v>2.2999999999999998</v>
      </c>
      <c r="I607" s="272"/>
      <c r="J607" s="268"/>
      <c r="K607" s="268"/>
      <c r="L607" s="273"/>
      <c r="M607" s="274"/>
      <c r="N607" s="275"/>
      <c r="O607" s="275"/>
      <c r="P607" s="275"/>
      <c r="Q607" s="275"/>
      <c r="R607" s="275"/>
      <c r="S607" s="275"/>
      <c r="T607" s="27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7" t="s">
        <v>161</v>
      </c>
      <c r="AU607" s="277" t="s">
        <v>82</v>
      </c>
      <c r="AV607" s="15" t="s">
        <v>155</v>
      </c>
      <c r="AW607" s="15" t="s">
        <v>30</v>
      </c>
      <c r="AX607" s="15" t="s">
        <v>80</v>
      </c>
      <c r="AY607" s="277" t="s">
        <v>147</v>
      </c>
    </row>
    <row r="608" s="2" customFormat="1" ht="16.5" customHeight="1">
      <c r="A608" s="38"/>
      <c r="B608" s="39"/>
      <c r="C608" s="226" t="s">
        <v>659</v>
      </c>
      <c r="D608" s="226" t="s">
        <v>150</v>
      </c>
      <c r="E608" s="227" t="s">
        <v>1121</v>
      </c>
      <c r="F608" s="228" t="s">
        <v>1122</v>
      </c>
      <c r="G608" s="229" t="s">
        <v>167</v>
      </c>
      <c r="H608" s="230">
        <v>1.3400000000000001</v>
      </c>
      <c r="I608" s="231"/>
      <c r="J608" s="232">
        <f>ROUND(I608*H608,2)</f>
        <v>0</v>
      </c>
      <c r="K608" s="228" t="s">
        <v>154</v>
      </c>
      <c r="L608" s="44"/>
      <c r="M608" s="233" t="s">
        <v>1</v>
      </c>
      <c r="N608" s="234" t="s">
        <v>38</v>
      </c>
      <c r="O608" s="91"/>
      <c r="P608" s="235">
        <f>O608*H608</f>
        <v>0</v>
      </c>
      <c r="Q608" s="235">
        <v>0</v>
      </c>
      <c r="R608" s="235">
        <f>Q608*H608</f>
        <v>0</v>
      </c>
      <c r="S608" s="235">
        <v>0.00175</v>
      </c>
      <c r="T608" s="236">
        <f>S608*H608</f>
        <v>0.0023450000000000003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7" t="s">
        <v>274</v>
      </c>
      <c r="AT608" s="237" t="s">
        <v>150</v>
      </c>
      <c r="AU608" s="237" t="s">
        <v>82</v>
      </c>
      <c r="AY608" s="17" t="s">
        <v>147</v>
      </c>
      <c r="BE608" s="238">
        <f>IF(N608="základní",J608,0)</f>
        <v>0</v>
      </c>
      <c r="BF608" s="238">
        <f>IF(N608="snížená",J608,0)</f>
        <v>0</v>
      </c>
      <c r="BG608" s="238">
        <f>IF(N608="zákl. přenesená",J608,0)</f>
        <v>0</v>
      </c>
      <c r="BH608" s="238">
        <f>IF(N608="sníž. přenesená",J608,0)</f>
        <v>0</v>
      </c>
      <c r="BI608" s="238">
        <f>IF(N608="nulová",J608,0)</f>
        <v>0</v>
      </c>
      <c r="BJ608" s="17" t="s">
        <v>80</v>
      </c>
      <c r="BK608" s="238">
        <f>ROUND(I608*H608,2)</f>
        <v>0</v>
      </c>
      <c r="BL608" s="17" t="s">
        <v>274</v>
      </c>
      <c r="BM608" s="237" t="s">
        <v>1123</v>
      </c>
    </row>
    <row r="609" s="2" customFormat="1">
      <c r="A609" s="38"/>
      <c r="B609" s="39"/>
      <c r="C609" s="40"/>
      <c r="D609" s="239" t="s">
        <v>157</v>
      </c>
      <c r="E609" s="40"/>
      <c r="F609" s="240" t="s">
        <v>1124</v>
      </c>
      <c r="G609" s="40"/>
      <c r="H609" s="40"/>
      <c r="I609" s="241"/>
      <c r="J609" s="40"/>
      <c r="K609" s="40"/>
      <c r="L609" s="44"/>
      <c r="M609" s="242"/>
      <c r="N609" s="243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157</v>
      </c>
      <c r="AU609" s="17" t="s">
        <v>82</v>
      </c>
    </row>
    <row r="610" s="2" customFormat="1">
      <c r="A610" s="38"/>
      <c r="B610" s="39"/>
      <c r="C610" s="40"/>
      <c r="D610" s="244" t="s">
        <v>159</v>
      </c>
      <c r="E610" s="40"/>
      <c r="F610" s="245" t="s">
        <v>1125</v>
      </c>
      <c r="G610" s="40"/>
      <c r="H610" s="40"/>
      <c r="I610" s="241"/>
      <c r="J610" s="40"/>
      <c r="K610" s="40"/>
      <c r="L610" s="44"/>
      <c r="M610" s="242"/>
      <c r="N610" s="243"/>
      <c r="O610" s="91"/>
      <c r="P610" s="91"/>
      <c r="Q610" s="91"/>
      <c r="R610" s="91"/>
      <c r="S610" s="91"/>
      <c r="T610" s="92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159</v>
      </c>
      <c r="AU610" s="17" t="s">
        <v>82</v>
      </c>
    </row>
    <row r="611" s="13" customFormat="1">
      <c r="A611" s="13"/>
      <c r="B611" s="246"/>
      <c r="C611" s="247"/>
      <c r="D611" s="239" t="s">
        <v>161</v>
      </c>
      <c r="E611" s="248" t="s">
        <v>1</v>
      </c>
      <c r="F611" s="249" t="s">
        <v>703</v>
      </c>
      <c r="G611" s="247"/>
      <c r="H611" s="248" t="s">
        <v>1</v>
      </c>
      <c r="I611" s="250"/>
      <c r="J611" s="247"/>
      <c r="K611" s="247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161</v>
      </c>
      <c r="AU611" s="255" t="s">
        <v>82</v>
      </c>
      <c r="AV611" s="13" t="s">
        <v>80</v>
      </c>
      <c r="AW611" s="13" t="s">
        <v>30</v>
      </c>
      <c r="AX611" s="13" t="s">
        <v>73</v>
      </c>
      <c r="AY611" s="255" t="s">
        <v>147</v>
      </c>
    </row>
    <row r="612" s="14" customFormat="1">
      <c r="A612" s="14"/>
      <c r="B612" s="256"/>
      <c r="C612" s="257"/>
      <c r="D612" s="239" t="s">
        <v>161</v>
      </c>
      <c r="E612" s="258" t="s">
        <v>1</v>
      </c>
      <c r="F612" s="259" t="s">
        <v>1126</v>
      </c>
      <c r="G612" s="257"/>
      <c r="H612" s="260">
        <v>1.3400000000000001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6" t="s">
        <v>161</v>
      </c>
      <c r="AU612" s="266" t="s">
        <v>82</v>
      </c>
      <c r="AV612" s="14" t="s">
        <v>82</v>
      </c>
      <c r="AW612" s="14" t="s">
        <v>30</v>
      </c>
      <c r="AX612" s="14" t="s">
        <v>73</v>
      </c>
      <c r="AY612" s="266" t="s">
        <v>147</v>
      </c>
    </row>
    <row r="613" s="15" customFormat="1">
      <c r="A613" s="15"/>
      <c r="B613" s="267"/>
      <c r="C613" s="268"/>
      <c r="D613" s="239" t="s">
        <v>161</v>
      </c>
      <c r="E613" s="269" t="s">
        <v>1</v>
      </c>
      <c r="F613" s="270" t="s">
        <v>164</v>
      </c>
      <c r="G613" s="268"/>
      <c r="H613" s="271">
        <v>1.3400000000000001</v>
      </c>
      <c r="I613" s="272"/>
      <c r="J613" s="268"/>
      <c r="K613" s="268"/>
      <c r="L613" s="273"/>
      <c r="M613" s="274"/>
      <c r="N613" s="275"/>
      <c r="O613" s="275"/>
      <c r="P613" s="275"/>
      <c r="Q613" s="275"/>
      <c r="R613" s="275"/>
      <c r="S613" s="275"/>
      <c r="T613" s="276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7" t="s">
        <v>161</v>
      </c>
      <c r="AU613" s="277" t="s">
        <v>82</v>
      </c>
      <c r="AV613" s="15" t="s">
        <v>155</v>
      </c>
      <c r="AW613" s="15" t="s">
        <v>30</v>
      </c>
      <c r="AX613" s="15" t="s">
        <v>80</v>
      </c>
      <c r="AY613" s="277" t="s">
        <v>147</v>
      </c>
    </row>
    <row r="614" s="2" customFormat="1" ht="16.5" customHeight="1">
      <c r="A614" s="38"/>
      <c r="B614" s="39"/>
      <c r="C614" s="226" t="s">
        <v>668</v>
      </c>
      <c r="D614" s="226" t="s">
        <v>150</v>
      </c>
      <c r="E614" s="227" t="s">
        <v>698</v>
      </c>
      <c r="F614" s="228" t="s">
        <v>699</v>
      </c>
      <c r="G614" s="229" t="s">
        <v>167</v>
      </c>
      <c r="H614" s="230">
        <v>32.5</v>
      </c>
      <c r="I614" s="231"/>
      <c r="J614" s="232">
        <f>ROUND(I614*H614,2)</f>
        <v>0</v>
      </c>
      <c r="K614" s="228" t="s">
        <v>154</v>
      </c>
      <c r="L614" s="44"/>
      <c r="M614" s="233" t="s">
        <v>1</v>
      </c>
      <c r="N614" s="234" t="s">
        <v>38</v>
      </c>
      <c r="O614" s="91"/>
      <c r="P614" s="235">
        <f>O614*H614</f>
        <v>0</v>
      </c>
      <c r="Q614" s="235">
        <v>0</v>
      </c>
      <c r="R614" s="235">
        <f>Q614*H614</f>
        <v>0</v>
      </c>
      <c r="S614" s="235">
        <v>0.0025999999999999999</v>
      </c>
      <c r="T614" s="236">
        <f>S614*H614</f>
        <v>0.084499999999999992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37" t="s">
        <v>274</v>
      </c>
      <c r="AT614" s="237" t="s">
        <v>150</v>
      </c>
      <c r="AU614" s="237" t="s">
        <v>82</v>
      </c>
      <c r="AY614" s="17" t="s">
        <v>147</v>
      </c>
      <c r="BE614" s="238">
        <f>IF(N614="základní",J614,0)</f>
        <v>0</v>
      </c>
      <c r="BF614" s="238">
        <f>IF(N614="snížená",J614,0)</f>
        <v>0</v>
      </c>
      <c r="BG614" s="238">
        <f>IF(N614="zákl. přenesená",J614,0)</f>
        <v>0</v>
      </c>
      <c r="BH614" s="238">
        <f>IF(N614="sníž. přenesená",J614,0)</f>
        <v>0</v>
      </c>
      <c r="BI614" s="238">
        <f>IF(N614="nulová",J614,0)</f>
        <v>0</v>
      </c>
      <c r="BJ614" s="17" t="s">
        <v>80</v>
      </c>
      <c r="BK614" s="238">
        <f>ROUND(I614*H614,2)</f>
        <v>0</v>
      </c>
      <c r="BL614" s="17" t="s">
        <v>274</v>
      </c>
      <c r="BM614" s="237" t="s">
        <v>1127</v>
      </c>
    </row>
    <row r="615" s="2" customFormat="1">
      <c r="A615" s="38"/>
      <c r="B615" s="39"/>
      <c r="C615" s="40"/>
      <c r="D615" s="239" t="s">
        <v>157</v>
      </c>
      <c r="E615" s="40"/>
      <c r="F615" s="240" t="s">
        <v>701</v>
      </c>
      <c r="G615" s="40"/>
      <c r="H615" s="40"/>
      <c r="I615" s="241"/>
      <c r="J615" s="40"/>
      <c r="K615" s="40"/>
      <c r="L615" s="44"/>
      <c r="M615" s="242"/>
      <c r="N615" s="243"/>
      <c r="O615" s="91"/>
      <c r="P615" s="91"/>
      <c r="Q615" s="91"/>
      <c r="R615" s="91"/>
      <c r="S615" s="91"/>
      <c r="T615" s="92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157</v>
      </c>
      <c r="AU615" s="17" t="s">
        <v>82</v>
      </c>
    </row>
    <row r="616" s="2" customFormat="1">
      <c r="A616" s="38"/>
      <c r="B616" s="39"/>
      <c r="C616" s="40"/>
      <c r="D616" s="244" t="s">
        <v>159</v>
      </c>
      <c r="E616" s="40"/>
      <c r="F616" s="245" t="s">
        <v>702</v>
      </c>
      <c r="G616" s="40"/>
      <c r="H616" s="40"/>
      <c r="I616" s="241"/>
      <c r="J616" s="40"/>
      <c r="K616" s="40"/>
      <c r="L616" s="44"/>
      <c r="M616" s="242"/>
      <c r="N616" s="243"/>
      <c r="O616" s="91"/>
      <c r="P616" s="91"/>
      <c r="Q616" s="91"/>
      <c r="R616" s="91"/>
      <c r="S616" s="91"/>
      <c r="T616" s="92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159</v>
      </c>
      <c r="AU616" s="17" t="s">
        <v>82</v>
      </c>
    </row>
    <row r="617" s="13" customFormat="1">
      <c r="A617" s="13"/>
      <c r="B617" s="246"/>
      <c r="C617" s="247"/>
      <c r="D617" s="239" t="s">
        <v>161</v>
      </c>
      <c r="E617" s="248" t="s">
        <v>1</v>
      </c>
      <c r="F617" s="249" t="s">
        <v>703</v>
      </c>
      <c r="G617" s="247"/>
      <c r="H617" s="248" t="s">
        <v>1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161</v>
      </c>
      <c r="AU617" s="255" t="s">
        <v>82</v>
      </c>
      <c r="AV617" s="13" t="s">
        <v>80</v>
      </c>
      <c r="AW617" s="13" t="s">
        <v>30</v>
      </c>
      <c r="AX617" s="13" t="s">
        <v>73</v>
      </c>
      <c r="AY617" s="255" t="s">
        <v>147</v>
      </c>
    </row>
    <row r="618" s="14" customFormat="1">
      <c r="A618" s="14"/>
      <c r="B618" s="256"/>
      <c r="C618" s="257"/>
      <c r="D618" s="239" t="s">
        <v>161</v>
      </c>
      <c r="E618" s="258" t="s">
        <v>1</v>
      </c>
      <c r="F618" s="259" t="s">
        <v>1128</v>
      </c>
      <c r="G618" s="257"/>
      <c r="H618" s="260">
        <v>32.5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161</v>
      </c>
      <c r="AU618" s="266" t="s">
        <v>82</v>
      </c>
      <c r="AV618" s="14" t="s">
        <v>82</v>
      </c>
      <c r="AW618" s="14" t="s">
        <v>30</v>
      </c>
      <c r="AX618" s="14" t="s">
        <v>73</v>
      </c>
      <c r="AY618" s="266" t="s">
        <v>147</v>
      </c>
    </row>
    <row r="619" s="15" customFormat="1">
      <c r="A619" s="15"/>
      <c r="B619" s="267"/>
      <c r="C619" s="268"/>
      <c r="D619" s="239" t="s">
        <v>161</v>
      </c>
      <c r="E619" s="269" t="s">
        <v>1</v>
      </c>
      <c r="F619" s="270" t="s">
        <v>164</v>
      </c>
      <c r="G619" s="268"/>
      <c r="H619" s="271">
        <v>32.5</v>
      </c>
      <c r="I619" s="272"/>
      <c r="J619" s="268"/>
      <c r="K619" s="268"/>
      <c r="L619" s="273"/>
      <c r="M619" s="274"/>
      <c r="N619" s="275"/>
      <c r="O619" s="275"/>
      <c r="P619" s="275"/>
      <c r="Q619" s="275"/>
      <c r="R619" s="275"/>
      <c r="S619" s="275"/>
      <c r="T619" s="27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7" t="s">
        <v>161</v>
      </c>
      <c r="AU619" s="277" t="s">
        <v>82</v>
      </c>
      <c r="AV619" s="15" t="s">
        <v>155</v>
      </c>
      <c r="AW619" s="15" t="s">
        <v>30</v>
      </c>
      <c r="AX619" s="15" t="s">
        <v>80</v>
      </c>
      <c r="AY619" s="277" t="s">
        <v>147</v>
      </c>
    </row>
    <row r="620" s="2" customFormat="1" ht="16.5" customHeight="1">
      <c r="A620" s="38"/>
      <c r="B620" s="39"/>
      <c r="C620" s="226" t="s">
        <v>675</v>
      </c>
      <c r="D620" s="226" t="s">
        <v>150</v>
      </c>
      <c r="E620" s="227" t="s">
        <v>706</v>
      </c>
      <c r="F620" s="228" t="s">
        <v>707</v>
      </c>
      <c r="G620" s="229" t="s">
        <v>167</v>
      </c>
      <c r="H620" s="230">
        <v>18.120000000000001</v>
      </c>
      <c r="I620" s="231"/>
      <c r="J620" s="232">
        <f>ROUND(I620*H620,2)</f>
        <v>0</v>
      </c>
      <c r="K620" s="228" t="s">
        <v>154</v>
      </c>
      <c r="L620" s="44"/>
      <c r="M620" s="233" t="s">
        <v>1</v>
      </c>
      <c r="N620" s="234" t="s">
        <v>38</v>
      </c>
      <c r="O620" s="91"/>
      <c r="P620" s="235">
        <f>O620*H620</f>
        <v>0</v>
      </c>
      <c r="Q620" s="235">
        <v>0</v>
      </c>
      <c r="R620" s="235">
        <f>Q620*H620</f>
        <v>0</v>
      </c>
      <c r="S620" s="235">
        <v>0.0039399999999999999</v>
      </c>
      <c r="T620" s="236">
        <f>S620*H620</f>
        <v>0.071392800000000006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37" t="s">
        <v>274</v>
      </c>
      <c r="AT620" s="237" t="s">
        <v>150</v>
      </c>
      <c r="AU620" s="237" t="s">
        <v>82</v>
      </c>
      <c r="AY620" s="17" t="s">
        <v>147</v>
      </c>
      <c r="BE620" s="238">
        <f>IF(N620="základní",J620,0)</f>
        <v>0</v>
      </c>
      <c r="BF620" s="238">
        <f>IF(N620="snížená",J620,0)</f>
        <v>0</v>
      </c>
      <c r="BG620" s="238">
        <f>IF(N620="zákl. přenesená",J620,0)</f>
        <v>0</v>
      </c>
      <c r="BH620" s="238">
        <f>IF(N620="sníž. přenesená",J620,0)</f>
        <v>0</v>
      </c>
      <c r="BI620" s="238">
        <f>IF(N620="nulová",J620,0)</f>
        <v>0</v>
      </c>
      <c r="BJ620" s="17" t="s">
        <v>80</v>
      </c>
      <c r="BK620" s="238">
        <f>ROUND(I620*H620,2)</f>
        <v>0</v>
      </c>
      <c r="BL620" s="17" t="s">
        <v>274</v>
      </c>
      <c r="BM620" s="237" t="s">
        <v>1129</v>
      </c>
    </row>
    <row r="621" s="2" customFormat="1">
      <c r="A621" s="38"/>
      <c r="B621" s="39"/>
      <c r="C621" s="40"/>
      <c r="D621" s="239" t="s">
        <v>157</v>
      </c>
      <c r="E621" s="40"/>
      <c r="F621" s="240" t="s">
        <v>709</v>
      </c>
      <c r="G621" s="40"/>
      <c r="H621" s="40"/>
      <c r="I621" s="241"/>
      <c r="J621" s="40"/>
      <c r="K621" s="40"/>
      <c r="L621" s="44"/>
      <c r="M621" s="242"/>
      <c r="N621" s="243"/>
      <c r="O621" s="91"/>
      <c r="P621" s="91"/>
      <c r="Q621" s="91"/>
      <c r="R621" s="91"/>
      <c r="S621" s="91"/>
      <c r="T621" s="92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157</v>
      </c>
      <c r="AU621" s="17" t="s">
        <v>82</v>
      </c>
    </row>
    <row r="622" s="2" customFormat="1">
      <c r="A622" s="38"/>
      <c r="B622" s="39"/>
      <c r="C622" s="40"/>
      <c r="D622" s="244" t="s">
        <v>159</v>
      </c>
      <c r="E622" s="40"/>
      <c r="F622" s="245" t="s">
        <v>710</v>
      </c>
      <c r="G622" s="40"/>
      <c r="H622" s="40"/>
      <c r="I622" s="241"/>
      <c r="J622" s="40"/>
      <c r="K622" s="40"/>
      <c r="L622" s="44"/>
      <c r="M622" s="242"/>
      <c r="N622" s="243"/>
      <c r="O622" s="91"/>
      <c r="P622" s="91"/>
      <c r="Q622" s="91"/>
      <c r="R622" s="91"/>
      <c r="S622" s="91"/>
      <c r="T622" s="92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159</v>
      </c>
      <c r="AU622" s="17" t="s">
        <v>82</v>
      </c>
    </row>
    <row r="623" s="13" customFormat="1">
      <c r="A623" s="13"/>
      <c r="B623" s="246"/>
      <c r="C623" s="247"/>
      <c r="D623" s="239" t="s">
        <v>161</v>
      </c>
      <c r="E623" s="248" t="s">
        <v>1</v>
      </c>
      <c r="F623" s="249" t="s">
        <v>703</v>
      </c>
      <c r="G623" s="247"/>
      <c r="H623" s="248" t="s">
        <v>1</v>
      </c>
      <c r="I623" s="250"/>
      <c r="J623" s="247"/>
      <c r="K623" s="247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161</v>
      </c>
      <c r="AU623" s="255" t="s">
        <v>82</v>
      </c>
      <c r="AV623" s="13" t="s">
        <v>80</v>
      </c>
      <c r="AW623" s="13" t="s">
        <v>30</v>
      </c>
      <c r="AX623" s="13" t="s">
        <v>73</v>
      </c>
      <c r="AY623" s="255" t="s">
        <v>147</v>
      </c>
    </row>
    <row r="624" s="14" customFormat="1">
      <c r="A624" s="14"/>
      <c r="B624" s="256"/>
      <c r="C624" s="257"/>
      <c r="D624" s="239" t="s">
        <v>161</v>
      </c>
      <c r="E624" s="258" t="s">
        <v>1</v>
      </c>
      <c r="F624" s="259" t="s">
        <v>1130</v>
      </c>
      <c r="G624" s="257"/>
      <c r="H624" s="260">
        <v>18.120000000000001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161</v>
      </c>
      <c r="AU624" s="266" t="s">
        <v>82</v>
      </c>
      <c r="AV624" s="14" t="s">
        <v>82</v>
      </c>
      <c r="AW624" s="14" t="s">
        <v>30</v>
      </c>
      <c r="AX624" s="14" t="s">
        <v>73</v>
      </c>
      <c r="AY624" s="266" t="s">
        <v>147</v>
      </c>
    </row>
    <row r="625" s="15" customFormat="1">
      <c r="A625" s="15"/>
      <c r="B625" s="267"/>
      <c r="C625" s="268"/>
      <c r="D625" s="239" t="s">
        <v>161</v>
      </c>
      <c r="E625" s="269" t="s">
        <v>1</v>
      </c>
      <c r="F625" s="270" t="s">
        <v>164</v>
      </c>
      <c r="G625" s="268"/>
      <c r="H625" s="271">
        <v>18.120000000000001</v>
      </c>
      <c r="I625" s="272"/>
      <c r="J625" s="268"/>
      <c r="K625" s="268"/>
      <c r="L625" s="273"/>
      <c r="M625" s="274"/>
      <c r="N625" s="275"/>
      <c r="O625" s="275"/>
      <c r="P625" s="275"/>
      <c r="Q625" s="275"/>
      <c r="R625" s="275"/>
      <c r="S625" s="275"/>
      <c r="T625" s="276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7" t="s">
        <v>161</v>
      </c>
      <c r="AU625" s="277" t="s">
        <v>82</v>
      </c>
      <c r="AV625" s="15" t="s">
        <v>155</v>
      </c>
      <c r="AW625" s="15" t="s">
        <v>30</v>
      </c>
      <c r="AX625" s="15" t="s">
        <v>80</v>
      </c>
      <c r="AY625" s="277" t="s">
        <v>147</v>
      </c>
    </row>
    <row r="626" s="2" customFormat="1" ht="24.15" customHeight="1">
      <c r="A626" s="38"/>
      <c r="B626" s="39"/>
      <c r="C626" s="226" t="s">
        <v>682</v>
      </c>
      <c r="D626" s="226" t="s">
        <v>150</v>
      </c>
      <c r="E626" s="227" t="s">
        <v>713</v>
      </c>
      <c r="F626" s="228" t="s">
        <v>714</v>
      </c>
      <c r="G626" s="229" t="s">
        <v>181</v>
      </c>
      <c r="H626" s="230">
        <v>1</v>
      </c>
      <c r="I626" s="231"/>
      <c r="J626" s="232">
        <f>ROUND(I626*H626,2)</f>
        <v>0</v>
      </c>
      <c r="K626" s="228" t="s">
        <v>154</v>
      </c>
      <c r="L626" s="44"/>
      <c r="M626" s="233" t="s">
        <v>1</v>
      </c>
      <c r="N626" s="234" t="s">
        <v>38</v>
      </c>
      <c r="O626" s="91"/>
      <c r="P626" s="235">
        <f>O626*H626</f>
        <v>0</v>
      </c>
      <c r="Q626" s="235">
        <v>0.0068900000000000003</v>
      </c>
      <c r="R626" s="235">
        <f>Q626*H626</f>
        <v>0.0068900000000000003</v>
      </c>
      <c r="S626" s="235">
        <v>0</v>
      </c>
      <c r="T626" s="236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7" t="s">
        <v>274</v>
      </c>
      <c r="AT626" s="237" t="s">
        <v>150</v>
      </c>
      <c r="AU626" s="237" t="s">
        <v>82</v>
      </c>
      <c r="AY626" s="17" t="s">
        <v>147</v>
      </c>
      <c r="BE626" s="238">
        <f>IF(N626="základní",J626,0)</f>
        <v>0</v>
      </c>
      <c r="BF626" s="238">
        <f>IF(N626="snížená",J626,0)</f>
        <v>0</v>
      </c>
      <c r="BG626" s="238">
        <f>IF(N626="zákl. přenesená",J626,0)</f>
        <v>0</v>
      </c>
      <c r="BH626" s="238">
        <f>IF(N626="sníž. přenesená",J626,0)</f>
        <v>0</v>
      </c>
      <c r="BI626" s="238">
        <f>IF(N626="nulová",J626,0)</f>
        <v>0</v>
      </c>
      <c r="BJ626" s="17" t="s">
        <v>80</v>
      </c>
      <c r="BK626" s="238">
        <f>ROUND(I626*H626,2)</f>
        <v>0</v>
      </c>
      <c r="BL626" s="17" t="s">
        <v>274</v>
      </c>
      <c r="BM626" s="237" t="s">
        <v>1131</v>
      </c>
    </row>
    <row r="627" s="2" customFormat="1">
      <c r="A627" s="38"/>
      <c r="B627" s="39"/>
      <c r="C627" s="40"/>
      <c r="D627" s="239" t="s">
        <v>157</v>
      </c>
      <c r="E627" s="40"/>
      <c r="F627" s="240" t="s">
        <v>716</v>
      </c>
      <c r="G627" s="40"/>
      <c r="H627" s="40"/>
      <c r="I627" s="241"/>
      <c r="J627" s="40"/>
      <c r="K627" s="40"/>
      <c r="L627" s="44"/>
      <c r="M627" s="242"/>
      <c r="N627" s="243"/>
      <c r="O627" s="91"/>
      <c r="P627" s="91"/>
      <c r="Q627" s="91"/>
      <c r="R627" s="91"/>
      <c r="S627" s="91"/>
      <c r="T627" s="92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157</v>
      </c>
      <c r="AU627" s="17" t="s">
        <v>82</v>
      </c>
    </row>
    <row r="628" s="2" customFormat="1">
      <c r="A628" s="38"/>
      <c r="B628" s="39"/>
      <c r="C628" s="40"/>
      <c r="D628" s="244" t="s">
        <v>159</v>
      </c>
      <c r="E628" s="40"/>
      <c r="F628" s="245" t="s">
        <v>717</v>
      </c>
      <c r="G628" s="40"/>
      <c r="H628" s="40"/>
      <c r="I628" s="241"/>
      <c r="J628" s="40"/>
      <c r="K628" s="40"/>
      <c r="L628" s="44"/>
      <c r="M628" s="242"/>
      <c r="N628" s="243"/>
      <c r="O628" s="91"/>
      <c r="P628" s="91"/>
      <c r="Q628" s="91"/>
      <c r="R628" s="91"/>
      <c r="S628" s="91"/>
      <c r="T628" s="92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159</v>
      </c>
      <c r="AU628" s="17" t="s">
        <v>82</v>
      </c>
    </row>
    <row r="629" s="13" customFormat="1">
      <c r="A629" s="13"/>
      <c r="B629" s="246"/>
      <c r="C629" s="247"/>
      <c r="D629" s="239" t="s">
        <v>161</v>
      </c>
      <c r="E629" s="248" t="s">
        <v>1</v>
      </c>
      <c r="F629" s="249" t="s">
        <v>718</v>
      </c>
      <c r="G629" s="247"/>
      <c r="H629" s="248" t="s">
        <v>1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161</v>
      </c>
      <c r="AU629" s="255" t="s">
        <v>82</v>
      </c>
      <c r="AV629" s="13" t="s">
        <v>80</v>
      </c>
      <c r="AW629" s="13" t="s">
        <v>30</v>
      </c>
      <c r="AX629" s="13" t="s">
        <v>73</v>
      </c>
      <c r="AY629" s="255" t="s">
        <v>147</v>
      </c>
    </row>
    <row r="630" s="14" customFormat="1">
      <c r="A630" s="14"/>
      <c r="B630" s="256"/>
      <c r="C630" s="257"/>
      <c r="D630" s="239" t="s">
        <v>161</v>
      </c>
      <c r="E630" s="258" t="s">
        <v>1</v>
      </c>
      <c r="F630" s="259" t="s">
        <v>719</v>
      </c>
      <c r="G630" s="257"/>
      <c r="H630" s="260">
        <v>1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161</v>
      </c>
      <c r="AU630" s="266" t="s">
        <v>82</v>
      </c>
      <c r="AV630" s="14" t="s">
        <v>82</v>
      </c>
      <c r="AW630" s="14" t="s">
        <v>30</v>
      </c>
      <c r="AX630" s="14" t="s">
        <v>73</v>
      </c>
      <c r="AY630" s="266" t="s">
        <v>147</v>
      </c>
    </row>
    <row r="631" s="15" customFormat="1">
      <c r="A631" s="15"/>
      <c r="B631" s="267"/>
      <c r="C631" s="268"/>
      <c r="D631" s="239" t="s">
        <v>161</v>
      </c>
      <c r="E631" s="269" t="s">
        <v>1</v>
      </c>
      <c r="F631" s="270" t="s">
        <v>164</v>
      </c>
      <c r="G631" s="268"/>
      <c r="H631" s="271">
        <v>1</v>
      </c>
      <c r="I631" s="272"/>
      <c r="J631" s="268"/>
      <c r="K631" s="268"/>
      <c r="L631" s="273"/>
      <c r="M631" s="274"/>
      <c r="N631" s="275"/>
      <c r="O631" s="275"/>
      <c r="P631" s="275"/>
      <c r="Q631" s="275"/>
      <c r="R631" s="275"/>
      <c r="S631" s="275"/>
      <c r="T631" s="276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7" t="s">
        <v>161</v>
      </c>
      <c r="AU631" s="277" t="s">
        <v>82</v>
      </c>
      <c r="AV631" s="15" t="s">
        <v>155</v>
      </c>
      <c r="AW631" s="15" t="s">
        <v>30</v>
      </c>
      <c r="AX631" s="15" t="s">
        <v>80</v>
      </c>
      <c r="AY631" s="277" t="s">
        <v>147</v>
      </c>
    </row>
    <row r="632" s="2" customFormat="1" ht="24.15" customHeight="1">
      <c r="A632" s="38"/>
      <c r="B632" s="39"/>
      <c r="C632" s="226" t="s">
        <v>689</v>
      </c>
      <c r="D632" s="226" t="s">
        <v>150</v>
      </c>
      <c r="E632" s="227" t="s">
        <v>1132</v>
      </c>
      <c r="F632" s="228" t="s">
        <v>1133</v>
      </c>
      <c r="G632" s="229" t="s">
        <v>167</v>
      </c>
      <c r="H632" s="230">
        <v>2.6000000000000001</v>
      </c>
      <c r="I632" s="231"/>
      <c r="J632" s="232">
        <f>ROUND(I632*H632,2)</f>
        <v>0</v>
      </c>
      <c r="K632" s="228" t="s">
        <v>154</v>
      </c>
      <c r="L632" s="44"/>
      <c r="M632" s="233" t="s">
        <v>1</v>
      </c>
      <c r="N632" s="234" t="s">
        <v>38</v>
      </c>
      <c r="O632" s="91"/>
      <c r="P632" s="235">
        <f>O632*H632</f>
        <v>0</v>
      </c>
      <c r="Q632" s="235">
        <v>0.0045100000000000001</v>
      </c>
      <c r="R632" s="235">
        <f>Q632*H632</f>
        <v>0.011726</v>
      </c>
      <c r="S632" s="235">
        <v>0</v>
      </c>
      <c r="T632" s="236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7" t="s">
        <v>274</v>
      </c>
      <c r="AT632" s="237" t="s">
        <v>150</v>
      </c>
      <c r="AU632" s="237" t="s">
        <v>82</v>
      </c>
      <c r="AY632" s="17" t="s">
        <v>147</v>
      </c>
      <c r="BE632" s="238">
        <f>IF(N632="základní",J632,0)</f>
        <v>0</v>
      </c>
      <c r="BF632" s="238">
        <f>IF(N632="snížená",J632,0)</f>
        <v>0</v>
      </c>
      <c r="BG632" s="238">
        <f>IF(N632="zákl. přenesená",J632,0)</f>
        <v>0</v>
      </c>
      <c r="BH632" s="238">
        <f>IF(N632="sníž. přenesená",J632,0)</f>
        <v>0</v>
      </c>
      <c r="BI632" s="238">
        <f>IF(N632="nulová",J632,0)</f>
        <v>0</v>
      </c>
      <c r="BJ632" s="17" t="s">
        <v>80</v>
      </c>
      <c r="BK632" s="238">
        <f>ROUND(I632*H632,2)</f>
        <v>0</v>
      </c>
      <c r="BL632" s="17" t="s">
        <v>274</v>
      </c>
      <c r="BM632" s="237" t="s">
        <v>1134</v>
      </c>
    </row>
    <row r="633" s="2" customFormat="1">
      <c r="A633" s="38"/>
      <c r="B633" s="39"/>
      <c r="C633" s="40"/>
      <c r="D633" s="239" t="s">
        <v>157</v>
      </c>
      <c r="E633" s="40"/>
      <c r="F633" s="240" t="s">
        <v>1135</v>
      </c>
      <c r="G633" s="40"/>
      <c r="H633" s="40"/>
      <c r="I633" s="241"/>
      <c r="J633" s="40"/>
      <c r="K633" s="40"/>
      <c r="L633" s="44"/>
      <c r="M633" s="242"/>
      <c r="N633" s="243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157</v>
      </c>
      <c r="AU633" s="17" t="s">
        <v>82</v>
      </c>
    </row>
    <row r="634" s="2" customFormat="1">
      <c r="A634" s="38"/>
      <c r="B634" s="39"/>
      <c r="C634" s="40"/>
      <c r="D634" s="244" t="s">
        <v>159</v>
      </c>
      <c r="E634" s="40"/>
      <c r="F634" s="245" t="s">
        <v>1136</v>
      </c>
      <c r="G634" s="40"/>
      <c r="H634" s="40"/>
      <c r="I634" s="241"/>
      <c r="J634" s="40"/>
      <c r="K634" s="40"/>
      <c r="L634" s="44"/>
      <c r="M634" s="242"/>
      <c r="N634" s="243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159</v>
      </c>
      <c r="AU634" s="17" t="s">
        <v>82</v>
      </c>
    </row>
    <row r="635" s="13" customFormat="1">
      <c r="A635" s="13"/>
      <c r="B635" s="246"/>
      <c r="C635" s="247"/>
      <c r="D635" s="239" t="s">
        <v>161</v>
      </c>
      <c r="E635" s="248" t="s">
        <v>1</v>
      </c>
      <c r="F635" s="249" t="s">
        <v>703</v>
      </c>
      <c r="G635" s="247"/>
      <c r="H635" s="248" t="s">
        <v>1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161</v>
      </c>
      <c r="AU635" s="255" t="s">
        <v>82</v>
      </c>
      <c r="AV635" s="13" t="s">
        <v>80</v>
      </c>
      <c r="AW635" s="13" t="s">
        <v>30</v>
      </c>
      <c r="AX635" s="13" t="s">
        <v>73</v>
      </c>
      <c r="AY635" s="255" t="s">
        <v>147</v>
      </c>
    </row>
    <row r="636" s="13" customFormat="1">
      <c r="A636" s="13"/>
      <c r="B636" s="246"/>
      <c r="C636" s="247"/>
      <c r="D636" s="239" t="s">
        <v>161</v>
      </c>
      <c r="E636" s="248" t="s">
        <v>1</v>
      </c>
      <c r="F636" s="249" t="s">
        <v>1137</v>
      </c>
      <c r="G636" s="247"/>
      <c r="H636" s="248" t="s">
        <v>1</v>
      </c>
      <c r="I636" s="250"/>
      <c r="J636" s="247"/>
      <c r="K636" s="247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161</v>
      </c>
      <c r="AU636" s="255" t="s">
        <v>82</v>
      </c>
      <c r="AV636" s="13" t="s">
        <v>80</v>
      </c>
      <c r="AW636" s="13" t="s">
        <v>30</v>
      </c>
      <c r="AX636" s="13" t="s">
        <v>73</v>
      </c>
      <c r="AY636" s="255" t="s">
        <v>147</v>
      </c>
    </row>
    <row r="637" s="14" customFormat="1">
      <c r="A637" s="14"/>
      <c r="B637" s="256"/>
      <c r="C637" s="257"/>
      <c r="D637" s="239" t="s">
        <v>161</v>
      </c>
      <c r="E637" s="258" t="s">
        <v>1</v>
      </c>
      <c r="F637" s="259" t="s">
        <v>1114</v>
      </c>
      <c r="G637" s="257"/>
      <c r="H637" s="260">
        <v>2.6000000000000001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161</v>
      </c>
      <c r="AU637" s="266" t="s">
        <v>82</v>
      </c>
      <c r="AV637" s="14" t="s">
        <v>82</v>
      </c>
      <c r="AW637" s="14" t="s">
        <v>30</v>
      </c>
      <c r="AX637" s="14" t="s">
        <v>73</v>
      </c>
      <c r="AY637" s="266" t="s">
        <v>147</v>
      </c>
    </row>
    <row r="638" s="15" customFormat="1">
      <c r="A638" s="15"/>
      <c r="B638" s="267"/>
      <c r="C638" s="268"/>
      <c r="D638" s="239" t="s">
        <v>161</v>
      </c>
      <c r="E638" s="269" t="s">
        <v>1</v>
      </c>
      <c r="F638" s="270" t="s">
        <v>164</v>
      </c>
      <c r="G638" s="268"/>
      <c r="H638" s="271">
        <v>2.6000000000000001</v>
      </c>
      <c r="I638" s="272"/>
      <c r="J638" s="268"/>
      <c r="K638" s="268"/>
      <c r="L638" s="273"/>
      <c r="M638" s="274"/>
      <c r="N638" s="275"/>
      <c r="O638" s="275"/>
      <c r="P638" s="275"/>
      <c r="Q638" s="275"/>
      <c r="R638" s="275"/>
      <c r="S638" s="275"/>
      <c r="T638" s="27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7" t="s">
        <v>161</v>
      </c>
      <c r="AU638" s="277" t="s">
        <v>82</v>
      </c>
      <c r="AV638" s="15" t="s">
        <v>155</v>
      </c>
      <c r="AW638" s="15" t="s">
        <v>30</v>
      </c>
      <c r="AX638" s="15" t="s">
        <v>80</v>
      </c>
      <c r="AY638" s="277" t="s">
        <v>147</v>
      </c>
    </row>
    <row r="639" s="2" customFormat="1" ht="24.15" customHeight="1">
      <c r="A639" s="38"/>
      <c r="B639" s="39"/>
      <c r="C639" s="226" t="s">
        <v>697</v>
      </c>
      <c r="D639" s="226" t="s">
        <v>150</v>
      </c>
      <c r="E639" s="227" t="s">
        <v>1138</v>
      </c>
      <c r="F639" s="228" t="s">
        <v>1139</v>
      </c>
      <c r="G639" s="229" t="s">
        <v>167</v>
      </c>
      <c r="H639" s="230">
        <v>2.2999999999999998</v>
      </c>
      <c r="I639" s="231"/>
      <c r="J639" s="232">
        <f>ROUND(I639*H639,2)</f>
        <v>0</v>
      </c>
      <c r="K639" s="228" t="s">
        <v>154</v>
      </c>
      <c r="L639" s="44"/>
      <c r="M639" s="233" t="s">
        <v>1</v>
      </c>
      <c r="N639" s="234" t="s">
        <v>38</v>
      </c>
      <c r="O639" s="91"/>
      <c r="P639" s="235">
        <f>O639*H639</f>
        <v>0</v>
      </c>
      <c r="Q639" s="235">
        <v>0.0028700000000000002</v>
      </c>
      <c r="R639" s="235">
        <f>Q639*H639</f>
        <v>0.0066010000000000001</v>
      </c>
      <c r="S639" s="235">
        <v>0</v>
      </c>
      <c r="T639" s="236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7" t="s">
        <v>274</v>
      </c>
      <c r="AT639" s="237" t="s">
        <v>150</v>
      </c>
      <c r="AU639" s="237" t="s">
        <v>82</v>
      </c>
      <c r="AY639" s="17" t="s">
        <v>147</v>
      </c>
      <c r="BE639" s="238">
        <f>IF(N639="základní",J639,0)</f>
        <v>0</v>
      </c>
      <c r="BF639" s="238">
        <f>IF(N639="snížená",J639,0)</f>
        <v>0</v>
      </c>
      <c r="BG639" s="238">
        <f>IF(N639="zákl. přenesená",J639,0)</f>
        <v>0</v>
      </c>
      <c r="BH639" s="238">
        <f>IF(N639="sníž. přenesená",J639,0)</f>
        <v>0</v>
      </c>
      <c r="BI639" s="238">
        <f>IF(N639="nulová",J639,0)</f>
        <v>0</v>
      </c>
      <c r="BJ639" s="17" t="s">
        <v>80</v>
      </c>
      <c r="BK639" s="238">
        <f>ROUND(I639*H639,2)</f>
        <v>0</v>
      </c>
      <c r="BL639" s="17" t="s">
        <v>274</v>
      </c>
      <c r="BM639" s="237" t="s">
        <v>1140</v>
      </c>
    </row>
    <row r="640" s="2" customFormat="1">
      <c r="A640" s="38"/>
      <c r="B640" s="39"/>
      <c r="C640" s="40"/>
      <c r="D640" s="239" t="s">
        <v>157</v>
      </c>
      <c r="E640" s="40"/>
      <c r="F640" s="240" t="s">
        <v>1141</v>
      </c>
      <c r="G640" s="40"/>
      <c r="H640" s="40"/>
      <c r="I640" s="241"/>
      <c r="J640" s="40"/>
      <c r="K640" s="40"/>
      <c r="L640" s="44"/>
      <c r="M640" s="242"/>
      <c r="N640" s="243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157</v>
      </c>
      <c r="AU640" s="17" t="s">
        <v>82</v>
      </c>
    </row>
    <row r="641" s="2" customFormat="1">
      <c r="A641" s="38"/>
      <c r="B641" s="39"/>
      <c r="C641" s="40"/>
      <c r="D641" s="244" t="s">
        <v>159</v>
      </c>
      <c r="E641" s="40"/>
      <c r="F641" s="245" t="s">
        <v>1142</v>
      </c>
      <c r="G641" s="40"/>
      <c r="H641" s="40"/>
      <c r="I641" s="241"/>
      <c r="J641" s="40"/>
      <c r="K641" s="40"/>
      <c r="L641" s="44"/>
      <c r="M641" s="242"/>
      <c r="N641" s="243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159</v>
      </c>
      <c r="AU641" s="17" t="s">
        <v>82</v>
      </c>
    </row>
    <row r="642" s="13" customFormat="1">
      <c r="A642" s="13"/>
      <c r="B642" s="246"/>
      <c r="C642" s="247"/>
      <c r="D642" s="239" t="s">
        <v>161</v>
      </c>
      <c r="E642" s="248" t="s">
        <v>1</v>
      </c>
      <c r="F642" s="249" t="s">
        <v>703</v>
      </c>
      <c r="G642" s="247"/>
      <c r="H642" s="248" t="s">
        <v>1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161</v>
      </c>
      <c r="AU642" s="255" t="s">
        <v>82</v>
      </c>
      <c r="AV642" s="13" t="s">
        <v>80</v>
      </c>
      <c r="AW642" s="13" t="s">
        <v>30</v>
      </c>
      <c r="AX642" s="13" t="s">
        <v>73</v>
      </c>
      <c r="AY642" s="255" t="s">
        <v>147</v>
      </c>
    </row>
    <row r="643" s="13" customFormat="1">
      <c r="A643" s="13"/>
      <c r="B643" s="246"/>
      <c r="C643" s="247"/>
      <c r="D643" s="239" t="s">
        <v>161</v>
      </c>
      <c r="E643" s="248" t="s">
        <v>1</v>
      </c>
      <c r="F643" s="249" t="s">
        <v>1143</v>
      </c>
      <c r="G643" s="247"/>
      <c r="H643" s="248" t="s">
        <v>1</v>
      </c>
      <c r="I643" s="250"/>
      <c r="J643" s="247"/>
      <c r="K643" s="247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161</v>
      </c>
      <c r="AU643" s="255" t="s">
        <v>82</v>
      </c>
      <c r="AV643" s="13" t="s">
        <v>80</v>
      </c>
      <c r="AW643" s="13" t="s">
        <v>30</v>
      </c>
      <c r="AX643" s="13" t="s">
        <v>73</v>
      </c>
      <c r="AY643" s="255" t="s">
        <v>147</v>
      </c>
    </row>
    <row r="644" s="14" customFormat="1">
      <c r="A644" s="14"/>
      <c r="B644" s="256"/>
      <c r="C644" s="257"/>
      <c r="D644" s="239" t="s">
        <v>161</v>
      </c>
      <c r="E644" s="258" t="s">
        <v>1</v>
      </c>
      <c r="F644" s="259" t="s">
        <v>1120</v>
      </c>
      <c r="G644" s="257"/>
      <c r="H644" s="260">
        <v>2.2999999999999998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161</v>
      </c>
      <c r="AU644" s="266" t="s">
        <v>82</v>
      </c>
      <c r="AV644" s="14" t="s">
        <v>82</v>
      </c>
      <c r="AW644" s="14" t="s">
        <v>30</v>
      </c>
      <c r="AX644" s="14" t="s">
        <v>73</v>
      </c>
      <c r="AY644" s="266" t="s">
        <v>147</v>
      </c>
    </row>
    <row r="645" s="15" customFormat="1">
      <c r="A645" s="15"/>
      <c r="B645" s="267"/>
      <c r="C645" s="268"/>
      <c r="D645" s="239" t="s">
        <v>161</v>
      </c>
      <c r="E645" s="269" t="s">
        <v>1</v>
      </c>
      <c r="F645" s="270" t="s">
        <v>164</v>
      </c>
      <c r="G645" s="268"/>
      <c r="H645" s="271">
        <v>2.2999999999999998</v>
      </c>
      <c r="I645" s="272"/>
      <c r="J645" s="268"/>
      <c r="K645" s="268"/>
      <c r="L645" s="273"/>
      <c r="M645" s="274"/>
      <c r="N645" s="275"/>
      <c r="O645" s="275"/>
      <c r="P645" s="275"/>
      <c r="Q645" s="275"/>
      <c r="R645" s="275"/>
      <c r="S645" s="275"/>
      <c r="T645" s="276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7" t="s">
        <v>161</v>
      </c>
      <c r="AU645" s="277" t="s">
        <v>82</v>
      </c>
      <c r="AV645" s="15" t="s">
        <v>155</v>
      </c>
      <c r="AW645" s="15" t="s">
        <v>30</v>
      </c>
      <c r="AX645" s="15" t="s">
        <v>80</v>
      </c>
      <c r="AY645" s="277" t="s">
        <v>147</v>
      </c>
    </row>
    <row r="646" s="2" customFormat="1" ht="33" customHeight="1">
      <c r="A646" s="38"/>
      <c r="B646" s="39"/>
      <c r="C646" s="226" t="s">
        <v>705</v>
      </c>
      <c r="D646" s="226" t="s">
        <v>150</v>
      </c>
      <c r="E646" s="227" t="s">
        <v>1144</v>
      </c>
      <c r="F646" s="228" t="s">
        <v>1145</v>
      </c>
      <c r="G646" s="229" t="s">
        <v>167</v>
      </c>
      <c r="H646" s="230">
        <v>1.3400000000000001</v>
      </c>
      <c r="I646" s="231"/>
      <c r="J646" s="232">
        <f>ROUND(I646*H646,2)</f>
        <v>0</v>
      </c>
      <c r="K646" s="228" t="s">
        <v>154</v>
      </c>
      <c r="L646" s="44"/>
      <c r="M646" s="233" t="s">
        <v>1</v>
      </c>
      <c r="N646" s="234" t="s">
        <v>38</v>
      </c>
      <c r="O646" s="91"/>
      <c r="P646" s="235">
        <f>O646*H646</f>
        <v>0</v>
      </c>
      <c r="Q646" s="235">
        <v>0.0028900000000000002</v>
      </c>
      <c r="R646" s="235">
        <f>Q646*H646</f>
        <v>0.0038726000000000003</v>
      </c>
      <c r="S646" s="235">
        <v>0</v>
      </c>
      <c r="T646" s="236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7" t="s">
        <v>274</v>
      </c>
      <c r="AT646" s="237" t="s">
        <v>150</v>
      </c>
      <c r="AU646" s="237" t="s">
        <v>82</v>
      </c>
      <c r="AY646" s="17" t="s">
        <v>147</v>
      </c>
      <c r="BE646" s="238">
        <f>IF(N646="základní",J646,0)</f>
        <v>0</v>
      </c>
      <c r="BF646" s="238">
        <f>IF(N646="snížená",J646,0)</f>
        <v>0</v>
      </c>
      <c r="BG646" s="238">
        <f>IF(N646="zákl. přenesená",J646,0)</f>
        <v>0</v>
      </c>
      <c r="BH646" s="238">
        <f>IF(N646="sníž. přenesená",J646,0)</f>
        <v>0</v>
      </c>
      <c r="BI646" s="238">
        <f>IF(N646="nulová",J646,0)</f>
        <v>0</v>
      </c>
      <c r="BJ646" s="17" t="s">
        <v>80</v>
      </c>
      <c r="BK646" s="238">
        <f>ROUND(I646*H646,2)</f>
        <v>0</v>
      </c>
      <c r="BL646" s="17" t="s">
        <v>274</v>
      </c>
      <c r="BM646" s="237" t="s">
        <v>1146</v>
      </c>
    </row>
    <row r="647" s="2" customFormat="1">
      <c r="A647" s="38"/>
      <c r="B647" s="39"/>
      <c r="C647" s="40"/>
      <c r="D647" s="239" t="s">
        <v>157</v>
      </c>
      <c r="E647" s="40"/>
      <c r="F647" s="240" t="s">
        <v>1147</v>
      </c>
      <c r="G647" s="40"/>
      <c r="H647" s="40"/>
      <c r="I647" s="241"/>
      <c r="J647" s="40"/>
      <c r="K647" s="40"/>
      <c r="L647" s="44"/>
      <c r="M647" s="242"/>
      <c r="N647" s="243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157</v>
      </c>
      <c r="AU647" s="17" t="s">
        <v>82</v>
      </c>
    </row>
    <row r="648" s="2" customFormat="1">
      <c r="A648" s="38"/>
      <c r="B648" s="39"/>
      <c r="C648" s="40"/>
      <c r="D648" s="244" t="s">
        <v>159</v>
      </c>
      <c r="E648" s="40"/>
      <c r="F648" s="245" t="s">
        <v>1148</v>
      </c>
      <c r="G648" s="40"/>
      <c r="H648" s="40"/>
      <c r="I648" s="241"/>
      <c r="J648" s="40"/>
      <c r="K648" s="40"/>
      <c r="L648" s="44"/>
      <c r="M648" s="242"/>
      <c r="N648" s="243"/>
      <c r="O648" s="91"/>
      <c r="P648" s="91"/>
      <c r="Q648" s="91"/>
      <c r="R648" s="91"/>
      <c r="S648" s="91"/>
      <c r="T648" s="92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159</v>
      </c>
      <c r="AU648" s="17" t="s">
        <v>82</v>
      </c>
    </row>
    <row r="649" s="13" customFormat="1">
      <c r="A649" s="13"/>
      <c r="B649" s="246"/>
      <c r="C649" s="247"/>
      <c r="D649" s="239" t="s">
        <v>161</v>
      </c>
      <c r="E649" s="248" t="s">
        <v>1</v>
      </c>
      <c r="F649" s="249" t="s">
        <v>703</v>
      </c>
      <c r="G649" s="247"/>
      <c r="H649" s="248" t="s">
        <v>1</v>
      </c>
      <c r="I649" s="250"/>
      <c r="J649" s="247"/>
      <c r="K649" s="247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161</v>
      </c>
      <c r="AU649" s="255" t="s">
        <v>82</v>
      </c>
      <c r="AV649" s="13" t="s">
        <v>80</v>
      </c>
      <c r="AW649" s="13" t="s">
        <v>30</v>
      </c>
      <c r="AX649" s="13" t="s">
        <v>73</v>
      </c>
      <c r="AY649" s="255" t="s">
        <v>147</v>
      </c>
    </row>
    <row r="650" s="13" customFormat="1">
      <c r="A650" s="13"/>
      <c r="B650" s="246"/>
      <c r="C650" s="247"/>
      <c r="D650" s="239" t="s">
        <v>161</v>
      </c>
      <c r="E650" s="248" t="s">
        <v>1</v>
      </c>
      <c r="F650" s="249" t="s">
        <v>1149</v>
      </c>
      <c r="G650" s="247"/>
      <c r="H650" s="248" t="s">
        <v>1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161</v>
      </c>
      <c r="AU650" s="255" t="s">
        <v>82</v>
      </c>
      <c r="AV650" s="13" t="s">
        <v>80</v>
      </c>
      <c r="AW650" s="13" t="s">
        <v>30</v>
      </c>
      <c r="AX650" s="13" t="s">
        <v>73</v>
      </c>
      <c r="AY650" s="255" t="s">
        <v>147</v>
      </c>
    </row>
    <row r="651" s="14" customFormat="1">
      <c r="A651" s="14"/>
      <c r="B651" s="256"/>
      <c r="C651" s="257"/>
      <c r="D651" s="239" t="s">
        <v>161</v>
      </c>
      <c r="E651" s="258" t="s">
        <v>1</v>
      </c>
      <c r="F651" s="259" t="s">
        <v>1126</v>
      </c>
      <c r="G651" s="257"/>
      <c r="H651" s="260">
        <v>1.3400000000000001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161</v>
      </c>
      <c r="AU651" s="266" t="s">
        <v>82</v>
      </c>
      <c r="AV651" s="14" t="s">
        <v>82</v>
      </c>
      <c r="AW651" s="14" t="s">
        <v>30</v>
      </c>
      <c r="AX651" s="14" t="s">
        <v>73</v>
      </c>
      <c r="AY651" s="266" t="s">
        <v>147</v>
      </c>
    </row>
    <row r="652" s="15" customFormat="1">
      <c r="A652" s="15"/>
      <c r="B652" s="267"/>
      <c r="C652" s="268"/>
      <c r="D652" s="239" t="s">
        <v>161</v>
      </c>
      <c r="E652" s="269" t="s">
        <v>1</v>
      </c>
      <c r="F652" s="270" t="s">
        <v>164</v>
      </c>
      <c r="G652" s="268"/>
      <c r="H652" s="271">
        <v>1.3400000000000001</v>
      </c>
      <c r="I652" s="272"/>
      <c r="J652" s="268"/>
      <c r="K652" s="268"/>
      <c r="L652" s="273"/>
      <c r="M652" s="274"/>
      <c r="N652" s="275"/>
      <c r="O652" s="275"/>
      <c r="P652" s="275"/>
      <c r="Q652" s="275"/>
      <c r="R652" s="275"/>
      <c r="S652" s="275"/>
      <c r="T652" s="27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7" t="s">
        <v>161</v>
      </c>
      <c r="AU652" s="277" t="s">
        <v>82</v>
      </c>
      <c r="AV652" s="15" t="s">
        <v>155</v>
      </c>
      <c r="AW652" s="15" t="s">
        <v>30</v>
      </c>
      <c r="AX652" s="15" t="s">
        <v>80</v>
      </c>
      <c r="AY652" s="277" t="s">
        <v>147</v>
      </c>
    </row>
    <row r="653" s="2" customFormat="1" ht="33" customHeight="1">
      <c r="A653" s="38"/>
      <c r="B653" s="39"/>
      <c r="C653" s="226" t="s">
        <v>712</v>
      </c>
      <c r="D653" s="226" t="s">
        <v>150</v>
      </c>
      <c r="E653" s="227" t="s">
        <v>721</v>
      </c>
      <c r="F653" s="228" t="s">
        <v>722</v>
      </c>
      <c r="G653" s="229" t="s">
        <v>181</v>
      </c>
      <c r="H653" s="230">
        <v>3.7650000000000001</v>
      </c>
      <c r="I653" s="231"/>
      <c r="J653" s="232">
        <f>ROUND(I653*H653,2)</f>
        <v>0</v>
      </c>
      <c r="K653" s="228" t="s">
        <v>154</v>
      </c>
      <c r="L653" s="44"/>
      <c r="M653" s="233" t="s">
        <v>1</v>
      </c>
      <c r="N653" s="234" t="s">
        <v>38</v>
      </c>
      <c r="O653" s="91"/>
      <c r="P653" s="235">
        <f>O653*H653</f>
        <v>0</v>
      </c>
      <c r="Q653" s="235">
        <v>0.0109</v>
      </c>
      <c r="R653" s="235">
        <f>Q653*H653</f>
        <v>0.041038499999999999</v>
      </c>
      <c r="S653" s="235">
        <v>0</v>
      </c>
      <c r="T653" s="236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37" t="s">
        <v>274</v>
      </c>
      <c r="AT653" s="237" t="s">
        <v>150</v>
      </c>
      <c r="AU653" s="237" t="s">
        <v>82</v>
      </c>
      <c r="AY653" s="17" t="s">
        <v>147</v>
      </c>
      <c r="BE653" s="238">
        <f>IF(N653="základní",J653,0)</f>
        <v>0</v>
      </c>
      <c r="BF653" s="238">
        <f>IF(N653="snížená",J653,0)</f>
        <v>0</v>
      </c>
      <c r="BG653" s="238">
        <f>IF(N653="zákl. přenesená",J653,0)</f>
        <v>0</v>
      </c>
      <c r="BH653" s="238">
        <f>IF(N653="sníž. přenesená",J653,0)</f>
        <v>0</v>
      </c>
      <c r="BI653" s="238">
        <f>IF(N653="nulová",J653,0)</f>
        <v>0</v>
      </c>
      <c r="BJ653" s="17" t="s">
        <v>80</v>
      </c>
      <c r="BK653" s="238">
        <f>ROUND(I653*H653,2)</f>
        <v>0</v>
      </c>
      <c r="BL653" s="17" t="s">
        <v>274</v>
      </c>
      <c r="BM653" s="237" t="s">
        <v>1150</v>
      </c>
    </row>
    <row r="654" s="2" customFormat="1">
      <c r="A654" s="38"/>
      <c r="B654" s="39"/>
      <c r="C654" s="40"/>
      <c r="D654" s="239" t="s">
        <v>157</v>
      </c>
      <c r="E654" s="40"/>
      <c r="F654" s="240" t="s">
        <v>724</v>
      </c>
      <c r="G654" s="40"/>
      <c r="H654" s="40"/>
      <c r="I654" s="241"/>
      <c r="J654" s="40"/>
      <c r="K654" s="40"/>
      <c r="L654" s="44"/>
      <c r="M654" s="242"/>
      <c r="N654" s="243"/>
      <c r="O654" s="91"/>
      <c r="P654" s="91"/>
      <c r="Q654" s="91"/>
      <c r="R654" s="91"/>
      <c r="S654" s="91"/>
      <c r="T654" s="92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157</v>
      </c>
      <c r="AU654" s="17" t="s">
        <v>82</v>
      </c>
    </row>
    <row r="655" s="2" customFormat="1">
      <c r="A655" s="38"/>
      <c r="B655" s="39"/>
      <c r="C655" s="40"/>
      <c r="D655" s="244" t="s">
        <v>159</v>
      </c>
      <c r="E655" s="40"/>
      <c r="F655" s="245" t="s">
        <v>725</v>
      </c>
      <c r="G655" s="40"/>
      <c r="H655" s="40"/>
      <c r="I655" s="241"/>
      <c r="J655" s="40"/>
      <c r="K655" s="40"/>
      <c r="L655" s="44"/>
      <c r="M655" s="242"/>
      <c r="N655" s="243"/>
      <c r="O655" s="91"/>
      <c r="P655" s="91"/>
      <c r="Q655" s="91"/>
      <c r="R655" s="91"/>
      <c r="S655" s="91"/>
      <c r="T655" s="92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159</v>
      </c>
      <c r="AU655" s="17" t="s">
        <v>82</v>
      </c>
    </row>
    <row r="656" s="13" customFormat="1">
      <c r="A656" s="13"/>
      <c r="B656" s="246"/>
      <c r="C656" s="247"/>
      <c r="D656" s="239" t="s">
        <v>161</v>
      </c>
      <c r="E656" s="248" t="s">
        <v>1</v>
      </c>
      <c r="F656" s="249" t="s">
        <v>703</v>
      </c>
      <c r="G656" s="247"/>
      <c r="H656" s="248" t="s">
        <v>1</v>
      </c>
      <c r="I656" s="250"/>
      <c r="J656" s="247"/>
      <c r="K656" s="247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161</v>
      </c>
      <c r="AU656" s="255" t="s">
        <v>82</v>
      </c>
      <c r="AV656" s="13" t="s">
        <v>80</v>
      </c>
      <c r="AW656" s="13" t="s">
        <v>30</v>
      </c>
      <c r="AX656" s="13" t="s">
        <v>73</v>
      </c>
      <c r="AY656" s="255" t="s">
        <v>147</v>
      </c>
    </row>
    <row r="657" s="13" customFormat="1">
      <c r="A657" s="13"/>
      <c r="B657" s="246"/>
      <c r="C657" s="247"/>
      <c r="D657" s="239" t="s">
        <v>161</v>
      </c>
      <c r="E657" s="248" t="s">
        <v>1</v>
      </c>
      <c r="F657" s="249" t="s">
        <v>726</v>
      </c>
      <c r="G657" s="247"/>
      <c r="H657" s="248" t="s">
        <v>1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161</v>
      </c>
      <c r="AU657" s="255" t="s">
        <v>82</v>
      </c>
      <c r="AV657" s="13" t="s">
        <v>80</v>
      </c>
      <c r="AW657" s="13" t="s">
        <v>30</v>
      </c>
      <c r="AX657" s="13" t="s">
        <v>73</v>
      </c>
      <c r="AY657" s="255" t="s">
        <v>147</v>
      </c>
    </row>
    <row r="658" s="14" customFormat="1">
      <c r="A658" s="14"/>
      <c r="B658" s="256"/>
      <c r="C658" s="257"/>
      <c r="D658" s="239" t="s">
        <v>161</v>
      </c>
      <c r="E658" s="258" t="s">
        <v>1</v>
      </c>
      <c r="F658" s="259" t="s">
        <v>1151</v>
      </c>
      <c r="G658" s="257"/>
      <c r="H658" s="260">
        <v>0.40000000000000002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161</v>
      </c>
      <c r="AU658" s="266" t="s">
        <v>82</v>
      </c>
      <c r="AV658" s="14" t="s">
        <v>82</v>
      </c>
      <c r="AW658" s="14" t="s">
        <v>30</v>
      </c>
      <c r="AX658" s="14" t="s">
        <v>73</v>
      </c>
      <c r="AY658" s="266" t="s">
        <v>147</v>
      </c>
    </row>
    <row r="659" s="13" customFormat="1">
      <c r="A659" s="13"/>
      <c r="B659" s="246"/>
      <c r="C659" s="247"/>
      <c r="D659" s="239" t="s">
        <v>161</v>
      </c>
      <c r="E659" s="248" t="s">
        <v>1</v>
      </c>
      <c r="F659" s="249" t="s">
        <v>728</v>
      </c>
      <c r="G659" s="247"/>
      <c r="H659" s="248" t="s">
        <v>1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161</v>
      </c>
      <c r="AU659" s="255" t="s">
        <v>82</v>
      </c>
      <c r="AV659" s="13" t="s">
        <v>80</v>
      </c>
      <c r="AW659" s="13" t="s">
        <v>30</v>
      </c>
      <c r="AX659" s="13" t="s">
        <v>73</v>
      </c>
      <c r="AY659" s="255" t="s">
        <v>147</v>
      </c>
    </row>
    <row r="660" s="14" customFormat="1">
      <c r="A660" s="14"/>
      <c r="B660" s="256"/>
      <c r="C660" s="257"/>
      <c r="D660" s="239" t="s">
        <v>161</v>
      </c>
      <c r="E660" s="258" t="s">
        <v>1</v>
      </c>
      <c r="F660" s="259" t="s">
        <v>1152</v>
      </c>
      <c r="G660" s="257"/>
      <c r="H660" s="260">
        <v>3.3650000000000002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161</v>
      </c>
      <c r="AU660" s="266" t="s">
        <v>82</v>
      </c>
      <c r="AV660" s="14" t="s">
        <v>82</v>
      </c>
      <c r="AW660" s="14" t="s">
        <v>30</v>
      </c>
      <c r="AX660" s="14" t="s">
        <v>73</v>
      </c>
      <c r="AY660" s="266" t="s">
        <v>147</v>
      </c>
    </row>
    <row r="661" s="15" customFormat="1">
      <c r="A661" s="15"/>
      <c r="B661" s="267"/>
      <c r="C661" s="268"/>
      <c r="D661" s="239" t="s">
        <v>161</v>
      </c>
      <c r="E661" s="269" t="s">
        <v>1</v>
      </c>
      <c r="F661" s="270" t="s">
        <v>164</v>
      </c>
      <c r="G661" s="268"/>
      <c r="H661" s="271">
        <v>3.7650000000000001</v>
      </c>
      <c r="I661" s="272"/>
      <c r="J661" s="268"/>
      <c r="K661" s="268"/>
      <c r="L661" s="273"/>
      <c r="M661" s="274"/>
      <c r="N661" s="275"/>
      <c r="O661" s="275"/>
      <c r="P661" s="275"/>
      <c r="Q661" s="275"/>
      <c r="R661" s="275"/>
      <c r="S661" s="275"/>
      <c r="T661" s="27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7" t="s">
        <v>161</v>
      </c>
      <c r="AU661" s="277" t="s">
        <v>82</v>
      </c>
      <c r="AV661" s="15" t="s">
        <v>155</v>
      </c>
      <c r="AW661" s="15" t="s">
        <v>30</v>
      </c>
      <c r="AX661" s="15" t="s">
        <v>80</v>
      </c>
      <c r="AY661" s="277" t="s">
        <v>147</v>
      </c>
    </row>
    <row r="662" s="2" customFormat="1" ht="21.75" customHeight="1">
      <c r="A662" s="38"/>
      <c r="B662" s="39"/>
      <c r="C662" s="226" t="s">
        <v>720</v>
      </c>
      <c r="D662" s="226" t="s">
        <v>150</v>
      </c>
      <c r="E662" s="227" t="s">
        <v>731</v>
      </c>
      <c r="F662" s="228" t="s">
        <v>1153</v>
      </c>
      <c r="G662" s="229" t="s">
        <v>167</v>
      </c>
      <c r="H662" s="230">
        <v>32.5</v>
      </c>
      <c r="I662" s="231"/>
      <c r="J662" s="232">
        <f>ROUND(I662*H662,2)</f>
        <v>0</v>
      </c>
      <c r="K662" s="228" t="s">
        <v>154</v>
      </c>
      <c r="L662" s="44"/>
      <c r="M662" s="233" t="s">
        <v>1</v>
      </c>
      <c r="N662" s="234" t="s">
        <v>38</v>
      </c>
      <c r="O662" s="91"/>
      <c r="P662" s="235">
        <f>O662*H662</f>
        <v>0</v>
      </c>
      <c r="Q662" s="235">
        <v>0.0038</v>
      </c>
      <c r="R662" s="235">
        <f>Q662*H662</f>
        <v>0.1235</v>
      </c>
      <c r="S662" s="235">
        <v>0</v>
      </c>
      <c r="T662" s="236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37" t="s">
        <v>274</v>
      </c>
      <c r="AT662" s="237" t="s">
        <v>150</v>
      </c>
      <c r="AU662" s="237" t="s">
        <v>82</v>
      </c>
      <c r="AY662" s="17" t="s">
        <v>147</v>
      </c>
      <c r="BE662" s="238">
        <f>IF(N662="základní",J662,0)</f>
        <v>0</v>
      </c>
      <c r="BF662" s="238">
        <f>IF(N662="snížená",J662,0)</f>
        <v>0</v>
      </c>
      <c r="BG662" s="238">
        <f>IF(N662="zákl. přenesená",J662,0)</f>
        <v>0</v>
      </c>
      <c r="BH662" s="238">
        <f>IF(N662="sníž. přenesená",J662,0)</f>
        <v>0</v>
      </c>
      <c r="BI662" s="238">
        <f>IF(N662="nulová",J662,0)</f>
        <v>0</v>
      </c>
      <c r="BJ662" s="17" t="s">
        <v>80</v>
      </c>
      <c r="BK662" s="238">
        <f>ROUND(I662*H662,2)</f>
        <v>0</v>
      </c>
      <c r="BL662" s="17" t="s">
        <v>274</v>
      </c>
      <c r="BM662" s="237" t="s">
        <v>1154</v>
      </c>
    </row>
    <row r="663" s="2" customFormat="1">
      <c r="A663" s="38"/>
      <c r="B663" s="39"/>
      <c r="C663" s="40"/>
      <c r="D663" s="239" t="s">
        <v>157</v>
      </c>
      <c r="E663" s="40"/>
      <c r="F663" s="240" t="s">
        <v>1153</v>
      </c>
      <c r="G663" s="40"/>
      <c r="H663" s="40"/>
      <c r="I663" s="241"/>
      <c r="J663" s="40"/>
      <c r="K663" s="40"/>
      <c r="L663" s="44"/>
      <c r="M663" s="242"/>
      <c r="N663" s="243"/>
      <c r="O663" s="91"/>
      <c r="P663" s="91"/>
      <c r="Q663" s="91"/>
      <c r="R663" s="91"/>
      <c r="S663" s="91"/>
      <c r="T663" s="92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157</v>
      </c>
      <c r="AU663" s="17" t="s">
        <v>82</v>
      </c>
    </row>
    <row r="664" s="2" customFormat="1">
      <c r="A664" s="38"/>
      <c r="B664" s="39"/>
      <c r="C664" s="40"/>
      <c r="D664" s="244" t="s">
        <v>159</v>
      </c>
      <c r="E664" s="40"/>
      <c r="F664" s="245" t="s">
        <v>735</v>
      </c>
      <c r="G664" s="40"/>
      <c r="H664" s="40"/>
      <c r="I664" s="241"/>
      <c r="J664" s="40"/>
      <c r="K664" s="40"/>
      <c r="L664" s="44"/>
      <c r="M664" s="242"/>
      <c r="N664" s="243"/>
      <c r="O664" s="91"/>
      <c r="P664" s="91"/>
      <c r="Q664" s="91"/>
      <c r="R664" s="91"/>
      <c r="S664" s="91"/>
      <c r="T664" s="92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159</v>
      </c>
      <c r="AU664" s="17" t="s">
        <v>82</v>
      </c>
    </row>
    <row r="665" s="13" customFormat="1">
      <c r="A665" s="13"/>
      <c r="B665" s="246"/>
      <c r="C665" s="247"/>
      <c r="D665" s="239" t="s">
        <v>161</v>
      </c>
      <c r="E665" s="248" t="s">
        <v>1</v>
      </c>
      <c r="F665" s="249" t="s">
        <v>703</v>
      </c>
      <c r="G665" s="247"/>
      <c r="H665" s="248" t="s">
        <v>1</v>
      </c>
      <c r="I665" s="250"/>
      <c r="J665" s="247"/>
      <c r="K665" s="247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161</v>
      </c>
      <c r="AU665" s="255" t="s">
        <v>82</v>
      </c>
      <c r="AV665" s="13" t="s">
        <v>80</v>
      </c>
      <c r="AW665" s="13" t="s">
        <v>30</v>
      </c>
      <c r="AX665" s="13" t="s">
        <v>73</v>
      </c>
      <c r="AY665" s="255" t="s">
        <v>147</v>
      </c>
    </row>
    <row r="666" s="13" customFormat="1">
      <c r="A666" s="13"/>
      <c r="B666" s="246"/>
      <c r="C666" s="247"/>
      <c r="D666" s="239" t="s">
        <v>161</v>
      </c>
      <c r="E666" s="248" t="s">
        <v>1</v>
      </c>
      <c r="F666" s="249" t="s">
        <v>736</v>
      </c>
      <c r="G666" s="247"/>
      <c r="H666" s="248" t="s">
        <v>1</v>
      </c>
      <c r="I666" s="250"/>
      <c r="J666" s="247"/>
      <c r="K666" s="247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161</v>
      </c>
      <c r="AU666" s="255" t="s">
        <v>82</v>
      </c>
      <c r="AV666" s="13" t="s">
        <v>80</v>
      </c>
      <c r="AW666" s="13" t="s">
        <v>30</v>
      </c>
      <c r="AX666" s="13" t="s">
        <v>73</v>
      </c>
      <c r="AY666" s="255" t="s">
        <v>147</v>
      </c>
    </row>
    <row r="667" s="14" customFormat="1">
      <c r="A667" s="14"/>
      <c r="B667" s="256"/>
      <c r="C667" s="257"/>
      <c r="D667" s="239" t="s">
        <v>161</v>
      </c>
      <c r="E667" s="258" t="s">
        <v>1</v>
      </c>
      <c r="F667" s="259" t="s">
        <v>1128</v>
      </c>
      <c r="G667" s="257"/>
      <c r="H667" s="260">
        <v>32.5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161</v>
      </c>
      <c r="AU667" s="266" t="s">
        <v>82</v>
      </c>
      <c r="AV667" s="14" t="s">
        <v>82</v>
      </c>
      <c r="AW667" s="14" t="s">
        <v>30</v>
      </c>
      <c r="AX667" s="14" t="s">
        <v>73</v>
      </c>
      <c r="AY667" s="266" t="s">
        <v>147</v>
      </c>
    </row>
    <row r="668" s="15" customFormat="1">
      <c r="A668" s="15"/>
      <c r="B668" s="267"/>
      <c r="C668" s="268"/>
      <c r="D668" s="239" t="s">
        <v>161</v>
      </c>
      <c r="E668" s="269" t="s">
        <v>1</v>
      </c>
      <c r="F668" s="270" t="s">
        <v>164</v>
      </c>
      <c r="G668" s="268"/>
      <c r="H668" s="271">
        <v>32.5</v>
      </c>
      <c r="I668" s="272"/>
      <c r="J668" s="268"/>
      <c r="K668" s="268"/>
      <c r="L668" s="273"/>
      <c r="M668" s="274"/>
      <c r="N668" s="275"/>
      <c r="O668" s="275"/>
      <c r="P668" s="275"/>
      <c r="Q668" s="275"/>
      <c r="R668" s="275"/>
      <c r="S668" s="275"/>
      <c r="T668" s="276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7" t="s">
        <v>161</v>
      </c>
      <c r="AU668" s="277" t="s">
        <v>82</v>
      </c>
      <c r="AV668" s="15" t="s">
        <v>155</v>
      </c>
      <c r="AW668" s="15" t="s">
        <v>30</v>
      </c>
      <c r="AX668" s="15" t="s">
        <v>80</v>
      </c>
      <c r="AY668" s="277" t="s">
        <v>147</v>
      </c>
    </row>
    <row r="669" s="2" customFormat="1" ht="24.15" customHeight="1">
      <c r="A669" s="38"/>
      <c r="B669" s="39"/>
      <c r="C669" s="226" t="s">
        <v>730</v>
      </c>
      <c r="D669" s="226" t="s">
        <v>150</v>
      </c>
      <c r="E669" s="227" t="s">
        <v>738</v>
      </c>
      <c r="F669" s="228" t="s">
        <v>739</v>
      </c>
      <c r="G669" s="229" t="s">
        <v>248</v>
      </c>
      <c r="H669" s="230">
        <v>2</v>
      </c>
      <c r="I669" s="231"/>
      <c r="J669" s="232">
        <f>ROUND(I669*H669,2)</f>
        <v>0</v>
      </c>
      <c r="K669" s="228" t="s">
        <v>154</v>
      </c>
      <c r="L669" s="44"/>
      <c r="M669" s="233" t="s">
        <v>1</v>
      </c>
      <c r="N669" s="234" t="s">
        <v>38</v>
      </c>
      <c r="O669" s="91"/>
      <c r="P669" s="235">
        <f>O669*H669</f>
        <v>0</v>
      </c>
      <c r="Q669" s="235">
        <v>0.0035699999999999998</v>
      </c>
      <c r="R669" s="235">
        <f>Q669*H669</f>
        <v>0.0071399999999999996</v>
      </c>
      <c r="S669" s="235">
        <v>0</v>
      </c>
      <c r="T669" s="236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7" t="s">
        <v>274</v>
      </c>
      <c r="AT669" s="237" t="s">
        <v>150</v>
      </c>
      <c r="AU669" s="237" t="s">
        <v>82</v>
      </c>
      <c r="AY669" s="17" t="s">
        <v>147</v>
      </c>
      <c r="BE669" s="238">
        <f>IF(N669="základní",J669,0)</f>
        <v>0</v>
      </c>
      <c r="BF669" s="238">
        <f>IF(N669="snížená",J669,0)</f>
        <v>0</v>
      </c>
      <c r="BG669" s="238">
        <f>IF(N669="zákl. přenesená",J669,0)</f>
        <v>0</v>
      </c>
      <c r="BH669" s="238">
        <f>IF(N669="sníž. přenesená",J669,0)</f>
        <v>0</v>
      </c>
      <c r="BI669" s="238">
        <f>IF(N669="nulová",J669,0)</f>
        <v>0</v>
      </c>
      <c r="BJ669" s="17" t="s">
        <v>80</v>
      </c>
      <c r="BK669" s="238">
        <f>ROUND(I669*H669,2)</f>
        <v>0</v>
      </c>
      <c r="BL669" s="17" t="s">
        <v>274</v>
      </c>
      <c r="BM669" s="237" t="s">
        <v>1155</v>
      </c>
    </row>
    <row r="670" s="2" customFormat="1">
      <c r="A670" s="38"/>
      <c r="B670" s="39"/>
      <c r="C670" s="40"/>
      <c r="D670" s="239" t="s">
        <v>157</v>
      </c>
      <c r="E670" s="40"/>
      <c r="F670" s="240" t="s">
        <v>1156</v>
      </c>
      <c r="G670" s="40"/>
      <c r="H670" s="40"/>
      <c r="I670" s="241"/>
      <c r="J670" s="40"/>
      <c r="K670" s="40"/>
      <c r="L670" s="44"/>
      <c r="M670" s="242"/>
      <c r="N670" s="243"/>
      <c r="O670" s="91"/>
      <c r="P670" s="91"/>
      <c r="Q670" s="91"/>
      <c r="R670" s="91"/>
      <c r="S670" s="91"/>
      <c r="T670" s="92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157</v>
      </c>
      <c r="AU670" s="17" t="s">
        <v>82</v>
      </c>
    </row>
    <row r="671" s="2" customFormat="1">
      <c r="A671" s="38"/>
      <c r="B671" s="39"/>
      <c r="C671" s="40"/>
      <c r="D671" s="244" t="s">
        <v>159</v>
      </c>
      <c r="E671" s="40"/>
      <c r="F671" s="245" t="s">
        <v>742</v>
      </c>
      <c r="G671" s="40"/>
      <c r="H671" s="40"/>
      <c r="I671" s="241"/>
      <c r="J671" s="40"/>
      <c r="K671" s="40"/>
      <c r="L671" s="44"/>
      <c r="M671" s="242"/>
      <c r="N671" s="243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159</v>
      </c>
      <c r="AU671" s="17" t="s">
        <v>82</v>
      </c>
    </row>
    <row r="672" s="14" customFormat="1">
      <c r="A672" s="14"/>
      <c r="B672" s="256"/>
      <c r="C672" s="257"/>
      <c r="D672" s="239" t="s">
        <v>161</v>
      </c>
      <c r="E672" s="258" t="s">
        <v>1</v>
      </c>
      <c r="F672" s="259" t="s">
        <v>82</v>
      </c>
      <c r="G672" s="257"/>
      <c r="H672" s="260">
        <v>2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161</v>
      </c>
      <c r="AU672" s="266" t="s">
        <v>82</v>
      </c>
      <c r="AV672" s="14" t="s">
        <v>82</v>
      </c>
      <c r="AW672" s="14" t="s">
        <v>30</v>
      </c>
      <c r="AX672" s="14" t="s">
        <v>73</v>
      </c>
      <c r="AY672" s="266" t="s">
        <v>147</v>
      </c>
    </row>
    <row r="673" s="15" customFormat="1">
      <c r="A673" s="15"/>
      <c r="B673" s="267"/>
      <c r="C673" s="268"/>
      <c r="D673" s="239" t="s">
        <v>161</v>
      </c>
      <c r="E673" s="269" t="s">
        <v>1</v>
      </c>
      <c r="F673" s="270" t="s">
        <v>164</v>
      </c>
      <c r="G673" s="268"/>
      <c r="H673" s="271">
        <v>2</v>
      </c>
      <c r="I673" s="272"/>
      <c r="J673" s="268"/>
      <c r="K673" s="268"/>
      <c r="L673" s="273"/>
      <c r="M673" s="274"/>
      <c r="N673" s="275"/>
      <c r="O673" s="275"/>
      <c r="P673" s="275"/>
      <c r="Q673" s="275"/>
      <c r="R673" s="275"/>
      <c r="S673" s="275"/>
      <c r="T673" s="27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7" t="s">
        <v>161</v>
      </c>
      <c r="AU673" s="277" t="s">
        <v>82</v>
      </c>
      <c r="AV673" s="15" t="s">
        <v>155</v>
      </c>
      <c r="AW673" s="15" t="s">
        <v>30</v>
      </c>
      <c r="AX673" s="15" t="s">
        <v>80</v>
      </c>
      <c r="AY673" s="277" t="s">
        <v>147</v>
      </c>
    </row>
    <row r="674" s="2" customFormat="1" ht="24.15" customHeight="1">
      <c r="A674" s="38"/>
      <c r="B674" s="39"/>
      <c r="C674" s="226" t="s">
        <v>737</v>
      </c>
      <c r="D674" s="226" t="s">
        <v>150</v>
      </c>
      <c r="E674" s="227" t="s">
        <v>744</v>
      </c>
      <c r="F674" s="228" t="s">
        <v>1157</v>
      </c>
      <c r="G674" s="229" t="s">
        <v>167</v>
      </c>
      <c r="H674" s="230">
        <v>18.120000000000001</v>
      </c>
      <c r="I674" s="231"/>
      <c r="J674" s="232">
        <f>ROUND(I674*H674,2)</f>
        <v>0</v>
      </c>
      <c r="K674" s="228" t="s">
        <v>154</v>
      </c>
      <c r="L674" s="44"/>
      <c r="M674" s="233" t="s">
        <v>1</v>
      </c>
      <c r="N674" s="234" t="s">
        <v>38</v>
      </c>
      <c r="O674" s="91"/>
      <c r="P674" s="235">
        <f>O674*H674</f>
        <v>0</v>
      </c>
      <c r="Q674" s="235">
        <v>0.00313</v>
      </c>
      <c r="R674" s="235">
        <f>Q674*H674</f>
        <v>0.056715600000000005</v>
      </c>
      <c r="S674" s="235">
        <v>0</v>
      </c>
      <c r="T674" s="236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37" t="s">
        <v>274</v>
      </c>
      <c r="AT674" s="237" t="s">
        <v>150</v>
      </c>
      <c r="AU674" s="237" t="s">
        <v>82</v>
      </c>
      <c r="AY674" s="17" t="s">
        <v>147</v>
      </c>
      <c r="BE674" s="238">
        <f>IF(N674="základní",J674,0)</f>
        <v>0</v>
      </c>
      <c r="BF674" s="238">
        <f>IF(N674="snížená",J674,0)</f>
        <v>0</v>
      </c>
      <c r="BG674" s="238">
        <f>IF(N674="zákl. přenesená",J674,0)</f>
        <v>0</v>
      </c>
      <c r="BH674" s="238">
        <f>IF(N674="sníž. přenesená",J674,0)</f>
        <v>0</v>
      </c>
      <c r="BI674" s="238">
        <f>IF(N674="nulová",J674,0)</f>
        <v>0</v>
      </c>
      <c r="BJ674" s="17" t="s">
        <v>80</v>
      </c>
      <c r="BK674" s="238">
        <f>ROUND(I674*H674,2)</f>
        <v>0</v>
      </c>
      <c r="BL674" s="17" t="s">
        <v>274</v>
      </c>
      <c r="BM674" s="237" t="s">
        <v>1158</v>
      </c>
    </row>
    <row r="675" s="2" customFormat="1">
      <c r="A675" s="38"/>
      <c r="B675" s="39"/>
      <c r="C675" s="40"/>
      <c r="D675" s="239" t="s">
        <v>157</v>
      </c>
      <c r="E675" s="40"/>
      <c r="F675" s="240" t="s">
        <v>745</v>
      </c>
      <c r="G675" s="40"/>
      <c r="H675" s="40"/>
      <c r="I675" s="241"/>
      <c r="J675" s="40"/>
      <c r="K675" s="40"/>
      <c r="L675" s="44"/>
      <c r="M675" s="242"/>
      <c r="N675" s="243"/>
      <c r="O675" s="91"/>
      <c r="P675" s="91"/>
      <c r="Q675" s="91"/>
      <c r="R675" s="91"/>
      <c r="S675" s="91"/>
      <c r="T675" s="92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157</v>
      </c>
      <c r="AU675" s="17" t="s">
        <v>82</v>
      </c>
    </row>
    <row r="676" s="2" customFormat="1">
      <c r="A676" s="38"/>
      <c r="B676" s="39"/>
      <c r="C676" s="40"/>
      <c r="D676" s="244" t="s">
        <v>159</v>
      </c>
      <c r="E676" s="40"/>
      <c r="F676" s="245" t="s">
        <v>748</v>
      </c>
      <c r="G676" s="40"/>
      <c r="H676" s="40"/>
      <c r="I676" s="241"/>
      <c r="J676" s="40"/>
      <c r="K676" s="40"/>
      <c r="L676" s="44"/>
      <c r="M676" s="242"/>
      <c r="N676" s="243"/>
      <c r="O676" s="91"/>
      <c r="P676" s="91"/>
      <c r="Q676" s="91"/>
      <c r="R676" s="91"/>
      <c r="S676" s="91"/>
      <c r="T676" s="92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159</v>
      </c>
      <c r="AU676" s="17" t="s">
        <v>82</v>
      </c>
    </row>
    <row r="677" s="13" customFormat="1">
      <c r="A677" s="13"/>
      <c r="B677" s="246"/>
      <c r="C677" s="247"/>
      <c r="D677" s="239" t="s">
        <v>161</v>
      </c>
      <c r="E677" s="248" t="s">
        <v>1</v>
      </c>
      <c r="F677" s="249" t="s">
        <v>703</v>
      </c>
      <c r="G677" s="247"/>
      <c r="H677" s="248" t="s">
        <v>1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161</v>
      </c>
      <c r="AU677" s="255" t="s">
        <v>82</v>
      </c>
      <c r="AV677" s="13" t="s">
        <v>80</v>
      </c>
      <c r="AW677" s="13" t="s">
        <v>30</v>
      </c>
      <c r="AX677" s="13" t="s">
        <v>73</v>
      </c>
      <c r="AY677" s="255" t="s">
        <v>147</v>
      </c>
    </row>
    <row r="678" s="13" customFormat="1">
      <c r="A678" s="13"/>
      <c r="B678" s="246"/>
      <c r="C678" s="247"/>
      <c r="D678" s="239" t="s">
        <v>161</v>
      </c>
      <c r="E678" s="248" t="s">
        <v>1</v>
      </c>
      <c r="F678" s="249" t="s">
        <v>749</v>
      </c>
      <c r="G678" s="247"/>
      <c r="H678" s="248" t="s">
        <v>1</v>
      </c>
      <c r="I678" s="250"/>
      <c r="J678" s="247"/>
      <c r="K678" s="247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161</v>
      </c>
      <c r="AU678" s="255" t="s">
        <v>82</v>
      </c>
      <c r="AV678" s="13" t="s">
        <v>80</v>
      </c>
      <c r="AW678" s="13" t="s">
        <v>30</v>
      </c>
      <c r="AX678" s="13" t="s">
        <v>73</v>
      </c>
      <c r="AY678" s="255" t="s">
        <v>147</v>
      </c>
    </row>
    <row r="679" s="14" customFormat="1">
      <c r="A679" s="14"/>
      <c r="B679" s="256"/>
      <c r="C679" s="257"/>
      <c r="D679" s="239" t="s">
        <v>161</v>
      </c>
      <c r="E679" s="258" t="s">
        <v>1</v>
      </c>
      <c r="F679" s="259" t="s">
        <v>1130</v>
      </c>
      <c r="G679" s="257"/>
      <c r="H679" s="260">
        <v>18.120000000000001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161</v>
      </c>
      <c r="AU679" s="266" t="s">
        <v>82</v>
      </c>
      <c r="AV679" s="14" t="s">
        <v>82</v>
      </c>
      <c r="AW679" s="14" t="s">
        <v>30</v>
      </c>
      <c r="AX679" s="14" t="s">
        <v>73</v>
      </c>
      <c r="AY679" s="266" t="s">
        <v>147</v>
      </c>
    </row>
    <row r="680" s="15" customFormat="1">
      <c r="A680" s="15"/>
      <c r="B680" s="267"/>
      <c r="C680" s="268"/>
      <c r="D680" s="239" t="s">
        <v>161</v>
      </c>
      <c r="E680" s="269" t="s">
        <v>1</v>
      </c>
      <c r="F680" s="270" t="s">
        <v>164</v>
      </c>
      <c r="G680" s="268"/>
      <c r="H680" s="271">
        <v>18.120000000000001</v>
      </c>
      <c r="I680" s="272"/>
      <c r="J680" s="268"/>
      <c r="K680" s="268"/>
      <c r="L680" s="273"/>
      <c r="M680" s="274"/>
      <c r="N680" s="275"/>
      <c r="O680" s="275"/>
      <c r="P680" s="275"/>
      <c r="Q680" s="275"/>
      <c r="R680" s="275"/>
      <c r="S680" s="275"/>
      <c r="T680" s="27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7" t="s">
        <v>161</v>
      </c>
      <c r="AU680" s="277" t="s">
        <v>82</v>
      </c>
      <c r="AV680" s="15" t="s">
        <v>155</v>
      </c>
      <c r="AW680" s="15" t="s">
        <v>30</v>
      </c>
      <c r="AX680" s="15" t="s">
        <v>80</v>
      </c>
      <c r="AY680" s="277" t="s">
        <v>147</v>
      </c>
    </row>
    <row r="681" s="2" customFormat="1" ht="24.15" customHeight="1">
      <c r="A681" s="38"/>
      <c r="B681" s="39"/>
      <c r="C681" s="226" t="s">
        <v>743</v>
      </c>
      <c r="D681" s="226" t="s">
        <v>150</v>
      </c>
      <c r="E681" s="227" t="s">
        <v>751</v>
      </c>
      <c r="F681" s="228" t="s">
        <v>752</v>
      </c>
      <c r="G681" s="229" t="s">
        <v>357</v>
      </c>
      <c r="H681" s="230">
        <v>0.25700000000000001</v>
      </c>
      <c r="I681" s="231"/>
      <c r="J681" s="232">
        <f>ROUND(I681*H681,2)</f>
        <v>0</v>
      </c>
      <c r="K681" s="228" t="s">
        <v>154</v>
      </c>
      <c r="L681" s="44"/>
      <c r="M681" s="233" t="s">
        <v>1</v>
      </c>
      <c r="N681" s="234" t="s">
        <v>38</v>
      </c>
      <c r="O681" s="91"/>
      <c r="P681" s="235">
        <f>O681*H681</f>
        <v>0</v>
      </c>
      <c r="Q681" s="235">
        <v>0</v>
      </c>
      <c r="R681" s="235">
        <f>Q681*H681</f>
        <v>0</v>
      </c>
      <c r="S681" s="235">
        <v>0</v>
      </c>
      <c r="T681" s="236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7" t="s">
        <v>274</v>
      </c>
      <c r="AT681" s="237" t="s">
        <v>150</v>
      </c>
      <c r="AU681" s="237" t="s">
        <v>82</v>
      </c>
      <c r="AY681" s="17" t="s">
        <v>147</v>
      </c>
      <c r="BE681" s="238">
        <f>IF(N681="základní",J681,0)</f>
        <v>0</v>
      </c>
      <c r="BF681" s="238">
        <f>IF(N681="snížená",J681,0)</f>
        <v>0</v>
      </c>
      <c r="BG681" s="238">
        <f>IF(N681="zákl. přenesená",J681,0)</f>
        <v>0</v>
      </c>
      <c r="BH681" s="238">
        <f>IF(N681="sníž. přenesená",J681,0)</f>
        <v>0</v>
      </c>
      <c r="BI681" s="238">
        <f>IF(N681="nulová",J681,0)</f>
        <v>0</v>
      </c>
      <c r="BJ681" s="17" t="s">
        <v>80</v>
      </c>
      <c r="BK681" s="238">
        <f>ROUND(I681*H681,2)</f>
        <v>0</v>
      </c>
      <c r="BL681" s="17" t="s">
        <v>274</v>
      </c>
      <c r="BM681" s="237" t="s">
        <v>1159</v>
      </c>
    </row>
    <row r="682" s="2" customFormat="1">
      <c r="A682" s="38"/>
      <c r="B682" s="39"/>
      <c r="C682" s="40"/>
      <c r="D682" s="239" t="s">
        <v>157</v>
      </c>
      <c r="E682" s="40"/>
      <c r="F682" s="240" t="s">
        <v>754</v>
      </c>
      <c r="G682" s="40"/>
      <c r="H682" s="40"/>
      <c r="I682" s="241"/>
      <c r="J682" s="40"/>
      <c r="K682" s="40"/>
      <c r="L682" s="44"/>
      <c r="M682" s="242"/>
      <c r="N682" s="243"/>
      <c r="O682" s="91"/>
      <c r="P682" s="91"/>
      <c r="Q682" s="91"/>
      <c r="R682" s="91"/>
      <c r="S682" s="91"/>
      <c r="T682" s="92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157</v>
      </c>
      <c r="AU682" s="17" t="s">
        <v>82</v>
      </c>
    </row>
    <row r="683" s="2" customFormat="1">
      <c r="A683" s="38"/>
      <c r="B683" s="39"/>
      <c r="C683" s="40"/>
      <c r="D683" s="244" t="s">
        <v>159</v>
      </c>
      <c r="E683" s="40"/>
      <c r="F683" s="245" t="s">
        <v>755</v>
      </c>
      <c r="G683" s="40"/>
      <c r="H683" s="40"/>
      <c r="I683" s="241"/>
      <c r="J683" s="40"/>
      <c r="K683" s="40"/>
      <c r="L683" s="44"/>
      <c r="M683" s="242"/>
      <c r="N683" s="243"/>
      <c r="O683" s="91"/>
      <c r="P683" s="91"/>
      <c r="Q683" s="91"/>
      <c r="R683" s="91"/>
      <c r="S683" s="91"/>
      <c r="T683" s="92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159</v>
      </c>
      <c r="AU683" s="17" t="s">
        <v>82</v>
      </c>
    </row>
    <row r="684" s="12" customFormat="1" ht="22.8" customHeight="1">
      <c r="A684" s="12"/>
      <c r="B684" s="210"/>
      <c r="C684" s="211"/>
      <c r="D684" s="212" t="s">
        <v>72</v>
      </c>
      <c r="E684" s="224" t="s">
        <v>756</v>
      </c>
      <c r="F684" s="224" t="s">
        <v>757</v>
      </c>
      <c r="G684" s="211"/>
      <c r="H684" s="211"/>
      <c r="I684" s="214"/>
      <c r="J684" s="225">
        <f>BK684</f>
        <v>0</v>
      </c>
      <c r="K684" s="211"/>
      <c r="L684" s="216"/>
      <c r="M684" s="217"/>
      <c r="N684" s="218"/>
      <c r="O684" s="218"/>
      <c r="P684" s="219">
        <f>SUM(P685:P752)</f>
        <v>0</v>
      </c>
      <c r="Q684" s="218"/>
      <c r="R684" s="219">
        <f>SUM(R685:R752)</f>
        <v>19.905902999999999</v>
      </c>
      <c r="S684" s="218"/>
      <c r="T684" s="220">
        <f>SUM(T685:T752)</f>
        <v>19.836254000000004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21" t="s">
        <v>82</v>
      </c>
      <c r="AT684" s="222" t="s">
        <v>72</v>
      </c>
      <c r="AU684" s="222" t="s">
        <v>80</v>
      </c>
      <c r="AY684" s="221" t="s">
        <v>147</v>
      </c>
      <c r="BK684" s="223">
        <f>SUM(BK685:BK752)</f>
        <v>0</v>
      </c>
    </row>
    <row r="685" s="2" customFormat="1" ht="24.15" customHeight="1">
      <c r="A685" s="38"/>
      <c r="B685" s="39"/>
      <c r="C685" s="226" t="s">
        <v>750</v>
      </c>
      <c r="D685" s="226" t="s">
        <v>150</v>
      </c>
      <c r="E685" s="227" t="s">
        <v>774</v>
      </c>
      <c r="F685" s="228" t="s">
        <v>775</v>
      </c>
      <c r="G685" s="229" t="s">
        <v>181</v>
      </c>
      <c r="H685" s="230">
        <v>259</v>
      </c>
      <c r="I685" s="231"/>
      <c r="J685" s="232">
        <f>ROUND(I685*H685,2)</f>
        <v>0</v>
      </c>
      <c r="K685" s="228" t="s">
        <v>154</v>
      </c>
      <c r="L685" s="44"/>
      <c r="M685" s="233" t="s">
        <v>1</v>
      </c>
      <c r="N685" s="234" t="s">
        <v>38</v>
      </c>
      <c r="O685" s="91"/>
      <c r="P685" s="235">
        <f>O685*H685</f>
        <v>0</v>
      </c>
      <c r="Q685" s="235">
        <v>0</v>
      </c>
      <c r="R685" s="235">
        <f>Q685*H685</f>
        <v>0</v>
      </c>
      <c r="S685" s="235">
        <v>0.075190000000000007</v>
      </c>
      <c r="T685" s="236">
        <f>S685*H685</f>
        <v>19.474210000000003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7" t="s">
        <v>274</v>
      </c>
      <c r="AT685" s="237" t="s">
        <v>150</v>
      </c>
      <c r="AU685" s="237" t="s">
        <v>82</v>
      </c>
      <c r="AY685" s="17" t="s">
        <v>147</v>
      </c>
      <c r="BE685" s="238">
        <f>IF(N685="základní",J685,0)</f>
        <v>0</v>
      </c>
      <c r="BF685" s="238">
        <f>IF(N685="snížená",J685,0)</f>
        <v>0</v>
      </c>
      <c r="BG685" s="238">
        <f>IF(N685="zákl. přenesená",J685,0)</f>
        <v>0</v>
      </c>
      <c r="BH685" s="238">
        <f>IF(N685="sníž. přenesená",J685,0)</f>
        <v>0</v>
      </c>
      <c r="BI685" s="238">
        <f>IF(N685="nulová",J685,0)</f>
        <v>0</v>
      </c>
      <c r="BJ685" s="17" t="s">
        <v>80</v>
      </c>
      <c r="BK685" s="238">
        <f>ROUND(I685*H685,2)</f>
        <v>0</v>
      </c>
      <c r="BL685" s="17" t="s">
        <v>274</v>
      </c>
      <c r="BM685" s="237" t="s">
        <v>1160</v>
      </c>
    </row>
    <row r="686" s="2" customFormat="1">
      <c r="A686" s="38"/>
      <c r="B686" s="39"/>
      <c r="C686" s="40"/>
      <c r="D686" s="239" t="s">
        <v>157</v>
      </c>
      <c r="E686" s="40"/>
      <c r="F686" s="240" t="s">
        <v>777</v>
      </c>
      <c r="G686" s="40"/>
      <c r="H686" s="40"/>
      <c r="I686" s="241"/>
      <c r="J686" s="40"/>
      <c r="K686" s="40"/>
      <c r="L686" s="44"/>
      <c r="M686" s="242"/>
      <c r="N686" s="243"/>
      <c r="O686" s="91"/>
      <c r="P686" s="91"/>
      <c r="Q686" s="91"/>
      <c r="R686" s="91"/>
      <c r="S686" s="91"/>
      <c r="T686" s="92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157</v>
      </c>
      <c r="AU686" s="17" t="s">
        <v>82</v>
      </c>
    </row>
    <row r="687" s="2" customFormat="1">
      <c r="A687" s="38"/>
      <c r="B687" s="39"/>
      <c r="C687" s="40"/>
      <c r="D687" s="244" t="s">
        <v>159</v>
      </c>
      <c r="E687" s="40"/>
      <c r="F687" s="245" t="s">
        <v>778</v>
      </c>
      <c r="G687" s="40"/>
      <c r="H687" s="40"/>
      <c r="I687" s="241"/>
      <c r="J687" s="40"/>
      <c r="K687" s="40"/>
      <c r="L687" s="44"/>
      <c r="M687" s="242"/>
      <c r="N687" s="243"/>
      <c r="O687" s="91"/>
      <c r="P687" s="91"/>
      <c r="Q687" s="91"/>
      <c r="R687" s="91"/>
      <c r="S687" s="91"/>
      <c r="T687" s="92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159</v>
      </c>
      <c r="AU687" s="17" t="s">
        <v>82</v>
      </c>
    </row>
    <row r="688" s="13" customFormat="1">
      <c r="A688" s="13"/>
      <c r="B688" s="246"/>
      <c r="C688" s="247"/>
      <c r="D688" s="239" t="s">
        <v>161</v>
      </c>
      <c r="E688" s="248" t="s">
        <v>1</v>
      </c>
      <c r="F688" s="249" t="s">
        <v>634</v>
      </c>
      <c r="G688" s="247"/>
      <c r="H688" s="248" t="s">
        <v>1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161</v>
      </c>
      <c r="AU688" s="255" t="s">
        <v>82</v>
      </c>
      <c r="AV688" s="13" t="s">
        <v>80</v>
      </c>
      <c r="AW688" s="13" t="s">
        <v>30</v>
      </c>
      <c r="AX688" s="13" t="s">
        <v>73</v>
      </c>
      <c r="AY688" s="255" t="s">
        <v>147</v>
      </c>
    </row>
    <row r="689" s="14" customFormat="1">
      <c r="A689" s="14"/>
      <c r="B689" s="256"/>
      <c r="C689" s="257"/>
      <c r="D689" s="239" t="s">
        <v>161</v>
      </c>
      <c r="E689" s="258" t="s">
        <v>1</v>
      </c>
      <c r="F689" s="259" t="s">
        <v>1086</v>
      </c>
      <c r="G689" s="257"/>
      <c r="H689" s="260">
        <v>259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161</v>
      </c>
      <c r="AU689" s="266" t="s">
        <v>82</v>
      </c>
      <c r="AV689" s="14" t="s">
        <v>82</v>
      </c>
      <c r="AW689" s="14" t="s">
        <v>30</v>
      </c>
      <c r="AX689" s="14" t="s">
        <v>73</v>
      </c>
      <c r="AY689" s="266" t="s">
        <v>147</v>
      </c>
    </row>
    <row r="690" s="15" customFormat="1">
      <c r="A690" s="15"/>
      <c r="B690" s="267"/>
      <c r="C690" s="268"/>
      <c r="D690" s="239" t="s">
        <v>161</v>
      </c>
      <c r="E690" s="269" t="s">
        <v>1</v>
      </c>
      <c r="F690" s="270" t="s">
        <v>164</v>
      </c>
      <c r="G690" s="268"/>
      <c r="H690" s="271">
        <v>259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7" t="s">
        <v>161</v>
      </c>
      <c r="AU690" s="277" t="s">
        <v>82</v>
      </c>
      <c r="AV690" s="15" t="s">
        <v>155</v>
      </c>
      <c r="AW690" s="15" t="s">
        <v>30</v>
      </c>
      <c r="AX690" s="15" t="s">
        <v>80</v>
      </c>
      <c r="AY690" s="277" t="s">
        <v>147</v>
      </c>
    </row>
    <row r="691" s="2" customFormat="1" ht="24.15" customHeight="1">
      <c r="A691" s="38"/>
      <c r="B691" s="39"/>
      <c r="C691" s="226" t="s">
        <v>758</v>
      </c>
      <c r="D691" s="226" t="s">
        <v>150</v>
      </c>
      <c r="E691" s="227" t="s">
        <v>780</v>
      </c>
      <c r="F691" s="228" t="s">
        <v>781</v>
      </c>
      <c r="G691" s="229" t="s">
        <v>181</v>
      </c>
      <c r="H691" s="230">
        <v>259</v>
      </c>
      <c r="I691" s="231"/>
      <c r="J691" s="232">
        <f>ROUND(I691*H691,2)</f>
        <v>0</v>
      </c>
      <c r="K691" s="228" t="s">
        <v>154</v>
      </c>
      <c r="L691" s="44"/>
      <c r="M691" s="233" t="s">
        <v>1</v>
      </c>
      <c r="N691" s="234" t="s">
        <v>38</v>
      </c>
      <c r="O691" s="91"/>
      <c r="P691" s="235">
        <f>O691*H691</f>
        <v>0</v>
      </c>
      <c r="Q691" s="235">
        <v>0</v>
      </c>
      <c r="R691" s="235">
        <f>Q691*H691</f>
        <v>0</v>
      </c>
      <c r="S691" s="235">
        <v>0</v>
      </c>
      <c r="T691" s="236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37" t="s">
        <v>274</v>
      </c>
      <c r="AT691" s="237" t="s">
        <v>150</v>
      </c>
      <c r="AU691" s="237" t="s">
        <v>82</v>
      </c>
      <c r="AY691" s="17" t="s">
        <v>147</v>
      </c>
      <c r="BE691" s="238">
        <f>IF(N691="základní",J691,0)</f>
        <v>0</v>
      </c>
      <c r="BF691" s="238">
        <f>IF(N691="snížená",J691,0)</f>
        <v>0</v>
      </c>
      <c r="BG691" s="238">
        <f>IF(N691="zákl. přenesená",J691,0)</f>
        <v>0</v>
      </c>
      <c r="BH691" s="238">
        <f>IF(N691="sníž. přenesená",J691,0)</f>
        <v>0</v>
      </c>
      <c r="BI691" s="238">
        <f>IF(N691="nulová",J691,0)</f>
        <v>0</v>
      </c>
      <c r="BJ691" s="17" t="s">
        <v>80</v>
      </c>
      <c r="BK691" s="238">
        <f>ROUND(I691*H691,2)</f>
        <v>0</v>
      </c>
      <c r="BL691" s="17" t="s">
        <v>274</v>
      </c>
      <c r="BM691" s="237" t="s">
        <v>1161</v>
      </c>
    </row>
    <row r="692" s="2" customFormat="1">
      <c r="A692" s="38"/>
      <c r="B692" s="39"/>
      <c r="C692" s="40"/>
      <c r="D692" s="239" t="s">
        <v>157</v>
      </c>
      <c r="E692" s="40"/>
      <c r="F692" s="240" t="s">
        <v>783</v>
      </c>
      <c r="G692" s="40"/>
      <c r="H692" s="40"/>
      <c r="I692" s="241"/>
      <c r="J692" s="40"/>
      <c r="K692" s="40"/>
      <c r="L692" s="44"/>
      <c r="M692" s="242"/>
      <c r="N692" s="243"/>
      <c r="O692" s="91"/>
      <c r="P692" s="91"/>
      <c r="Q692" s="91"/>
      <c r="R692" s="91"/>
      <c r="S692" s="91"/>
      <c r="T692" s="92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157</v>
      </c>
      <c r="AU692" s="17" t="s">
        <v>82</v>
      </c>
    </row>
    <row r="693" s="2" customFormat="1">
      <c r="A693" s="38"/>
      <c r="B693" s="39"/>
      <c r="C693" s="40"/>
      <c r="D693" s="244" t="s">
        <v>159</v>
      </c>
      <c r="E693" s="40"/>
      <c r="F693" s="245" t="s">
        <v>784</v>
      </c>
      <c r="G693" s="40"/>
      <c r="H693" s="40"/>
      <c r="I693" s="241"/>
      <c r="J693" s="40"/>
      <c r="K693" s="40"/>
      <c r="L693" s="44"/>
      <c r="M693" s="242"/>
      <c r="N693" s="243"/>
      <c r="O693" s="91"/>
      <c r="P693" s="91"/>
      <c r="Q693" s="91"/>
      <c r="R693" s="91"/>
      <c r="S693" s="91"/>
      <c r="T693" s="92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159</v>
      </c>
      <c r="AU693" s="17" t="s">
        <v>82</v>
      </c>
    </row>
    <row r="694" s="2" customFormat="1" ht="24.15" customHeight="1">
      <c r="A694" s="38"/>
      <c r="B694" s="39"/>
      <c r="C694" s="226" t="s">
        <v>766</v>
      </c>
      <c r="D694" s="226" t="s">
        <v>150</v>
      </c>
      <c r="E694" s="227" t="s">
        <v>786</v>
      </c>
      <c r="F694" s="228" t="s">
        <v>787</v>
      </c>
      <c r="G694" s="229" t="s">
        <v>167</v>
      </c>
      <c r="H694" s="230">
        <v>16.300000000000001</v>
      </c>
      <c r="I694" s="231"/>
      <c r="J694" s="232">
        <f>ROUND(I694*H694,2)</f>
        <v>0</v>
      </c>
      <c r="K694" s="228" t="s">
        <v>154</v>
      </c>
      <c r="L694" s="44"/>
      <c r="M694" s="233" t="s">
        <v>1</v>
      </c>
      <c r="N694" s="234" t="s">
        <v>38</v>
      </c>
      <c r="O694" s="91"/>
      <c r="P694" s="235">
        <f>O694*H694</f>
        <v>0</v>
      </c>
      <c r="Q694" s="235">
        <v>0</v>
      </c>
      <c r="R694" s="235">
        <f>Q694*H694</f>
        <v>0</v>
      </c>
      <c r="S694" s="235">
        <v>0.018079999999999999</v>
      </c>
      <c r="T694" s="236">
        <f>S694*H694</f>
        <v>0.29470400000000002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37" t="s">
        <v>274</v>
      </c>
      <c r="AT694" s="237" t="s">
        <v>150</v>
      </c>
      <c r="AU694" s="237" t="s">
        <v>82</v>
      </c>
      <c r="AY694" s="17" t="s">
        <v>147</v>
      </c>
      <c r="BE694" s="238">
        <f>IF(N694="základní",J694,0)</f>
        <v>0</v>
      </c>
      <c r="BF694" s="238">
        <f>IF(N694="snížená",J694,0)</f>
        <v>0</v>
      </c>
      <c r="BG694" s="238">
        <f>IF(N694="zákl. přenesená",J694,0)</f>
        <v>0</v>
      </c>
      <c r="BH694" s="238">
        <f>IF(N694="sníž. přenesená",J694,0)</f>
        <v>0</v>
      </c>
      <c r="BI694" s="238">
        <f>IF(N694="nulová",J694,0)</f>
        <v>0</v>
      </c>
      <c r="BJ694" s="17" t="s">
        <v>80</v>
      </c>
      <c r="BK694" s="238">
        <f>ROUND(I694*H694,2)</f>
        <v>0</v>
      </c>
      <c r="BL694" s="17" t="s">
        <v>274</v>
      </c>
      <c r="BM694" s="237" t="s">
        <v>1162</v>
      </c>
    </row>
    <row r="695" s="2" customFormat="1">
      <c r="A695" s="38"/>
      <c r="B695" s="39"/>
      <c r="C695" s="40"/>
      <c r="D695" s="239" t="s">
        <v>157</v>
      </c>
      <c r="E695" s="40"/>
      <c r="F695" s="240" t="s">
        <v>789</v>
      </c>
      <c r="G695" s="40"/>
      <c r="H695" s="40"/>
      <c r="I695" s="241"/>
      <c r="J695" s="40"/>
      <c r="K695" s="40"/>
      <c r="L695" s="44"/>
      <c r="M695" s="242"/>
      <c r="N695" s="243"/>
      <c r="O695" s="91"/>
      <c r="P695" s="91"/>
      <c r="Q695" s="91"/>
      <c r="R695" s="91"/>
      <c r="S695" s="91"/>
      <c r="T695" s="92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157</v>
      </c>
      <c r="AU695" s="17" t="s">
        <v>82</v>
      </c>
    </row>
    <row r="696" s="2" customFormat="1">
      <c r="A696" s="38"/>
      <c r="B696" s="39"/>
      <c r="C696" s="40"/>
      <c r="D696" s="244" t="s">
        <v>159</v>
      </c>
      <c r="E696" s="40"/>
      <c r="F696" s="245" t="s">
        <v>790</v>
      </c>
      <c r="G696" s="40"/>
      <c r="H696" s="40"/>
      <c r="I696" s="241"/>
      <c r="J696" s="40"/>
      <c r="K696" s="40"/>
      <c r="L696" s="44"/>
      <c r="M696" s="242"/>
      <c r="N696" s="243"/>
      <c r="O696" s="91"/>
      <c r="P696" s="91"/>
      <c r="Q696" s="91"/>
      <c r="R696" s="91"/>
      <c r="S696" s="91"/>
      <c r="T696" s="92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159</v>
      </c>
      <c r="AU696" s="17" t="s">
        <v>82</v>
      </c>
    </row>
    <row r="697" s="14" customFormat="1">
      <c r="A697" s="14"/>
      <c r="B697" s="256"/>
      <c r="C697" s="257"/>
      <c r="D697" s="239" t="s">
        <v>161</v>
      </c>
      <c r="E697" s="258" t="s">
        <v>1</v>
      </c>
      <c r="F697" s="259" t="s">
        <v>1163</v>
      </c>
      <c r="G697" s="257"/>
      <c r="H697" s="260">
        <v>16.300000000000001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161</v>
      </c>
      <c r="AU697" s="266" t="s">
        <v>82</v>
      </c>
      <c r="AV697" s="14" t="s">
        <v>82</v>
      </c>
      <c r="AW697" s="14" t="s">
        <v>30</v>
      </c>
      <c r="AX697" s="14" t="s">
        <v>73</v>
      </c>
      <c r="AY697" s="266" t="s">
        <v>147</v>
      </c>
    </row>
    <row r="698" s="15" customFormat="1">
      <c r="A698" s="15"/>
      <c r="B698" s="267"/>
      <c r="C698" s="268"/>
      <c r="D698" s="239" t="s">
        <v>161</v>
      </c>
      <c r="E698" s="269" t="s">
        <v>1</v>
      </c>
      <c r="F698" s="270" t="s">
        <v>164</v>
      </c>
      <c r="G698" s="268"/>
      <c r="H698" s="271">
        <v>16.300000000000001</v>
      </c>
      <c r="I698" s="272"/>
      <c r="J698" s="268"/>
      <c r="K698" s="268"/>
      <c r="L698" s="273"/>
      <c r="M698" s="274"/>
      <c r="N698" s="275"/>
      <c r="O698" s="275"/>
      <c r="P698" s="275"/>
      <c r="Q698" s="275"/>
      <c r="R698" s="275"/>
      <c r="S698" s="275"/>
      <c r="T698" s="276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7" t="s">
        <v>161</v>
      </c>
      <c r="AU698" s="277" t="s">
        <v>82</v>
      </c>
      <c r="AV698" s="15" t="s">
        <v>155</v>
      </c>
      <c r="AW698" s="15" t="s">
        <v>30</v>
      </c>
      <c r="AX698" s="15" t="s">
        <v>80</v>
      </c>
      <c r="AY698" s="277" t="s">
        <v>147</v>
      </c>
    </row>
    <row r="699" s="2" customFormat="1" ht="24.15" customHeight="1">
      <c r="A699" s="38"/>
      <c r="B699" s="39"/>
      <c r="C699" s="226" t="s">
        <v>773</v>
      </c>
      <c r="D699" s="226" t="s">
        <v>150</v>
      </c>
      <c r="E699" s="227" t="s">
        <v>793</v>
      </c>
      <c r="F699" s="228" t="s">
        <v>794</v>
      </c>
      <c r="G699" s="229" t="s">
        <v>167</v>
      </c>
      <c r="H699" s="230">
        <v>16.300000000000001</v>
      </c>
      <c r="I699" s="231"/>
      <c r="J699" s="232">
        <f>ROUND(I699*H699,2)</f>
        <v>0</v>
      </c>
      <c r="K699" s="228" t="s">
        <v>154</v>
      </c>
      <c r="L699" s="44"/>
      <c r="M699" s="233" t="s">
        <v>1</v>
      </c>
      <c r="N699" s="234" t="s">
        <v>38</v>
      </c>
      <c r="O699" s="91"/>
      <c r="P699" s="235">
        <f>O699*H699</f>
        <v>0</v>
      </c>
      <c r="Q699" s="235">
        <v>0</v>
      </c>
      <c r="R699" s="235">
        <f>Q699*H699</f>
        <v>0</v>
      </c>
      <c r="S699" s="235">
        <v>0</v>
      </c>
      <c r="T699" s="236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7" t="s">
        <v>274</v>
      </c>
      <c r="AT699" s="237" t="s">
        <v>150</v>
      </c>
      <c r="AU699" s="237" t="s">
        <v>82</v>
      </c>
      <c r="AY699" s="17" t="s">
        <v>147</v>
      </c>
      <c r="BE699" s="238">
        <f>IF(N699="základní",J699,0)</f>
        <v>0</v>
      </c>
      <c r="BF699" s="238">
        <f>IF(N699="snížená",J699,0)</f>
        <v>0</v>
      </c>
      <c r="BG699" s="238">
        <f>IF(N699="zákl. přenesená",J699,0)</f>
        <v>0</v>
      </c>
      <c r="BH699" s="238">
        <f>IF(N699="sníž. přenesená",J699,0)</f>
        <v>0</v>
      </c>
      <c r="BI699" s="238">
        <f>IF(N699="nulová",J699,0)</f>
        <v>0</v>
      </c>
      <c r="BJ699" s="17" t="s">
        <v>80</v>
      </c>
      <c r="BK699" s="238">
        <f>ROUND(I699*H699,2)</f>
        <v>0</v>
      </c>
      <c r="BL699" s="17" t="s">
        <v>274</v>
      </c>
      <c r="BM699" s="237" t="s">
        <v>1164</v>
      </c>
    </row>
    <row r="700" s="2" customFormat="1">
      <c r="A700" s="38"/>
      <c r="B700" s="39"/>
      <c r="C700" s="40"/>
      <c r="D700" s="239" t="s">
        <v>157</v>
      </c>
      <c r="E700" s="40"/>
      <c r="F700" s="240" t="s">
        <v>783</v>
      </c>
      <c r="G700" s="40"/>
      <c r="H700" s="40"/>
      <c r="I700" s="241"/>
      <c r="J700" s="40"/>
      <c r="K700" s="40"/>
      <c r="L700" s="44"/>
      <c r="M700" s="242"/>
      <c r="N700" s="243"/>
      <c r="O700" s="91"/>
      <c r="P700" s="91"/>
      <c r="Q700" s="91"/>
      <c r="R700" s="91"/>
      <c r="S700" s="91"/>
      <c r="T700" s="92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157</v>
      </c>
      <c r="AU700" s="17" t="s">
        <v>82</v>
      </c>
    </row>
    <row r="701" s="2" customFormat="1">
      <c r="A701" s="38"/>
      <c r="B701" s="39"/>
      <c r="C701" s="40"/>
      <c r="D701" s="244" t="s">
        <v>159</v>
      </c>
      <c r="E701" s="40"/>
      <c r="F701" s="245" t="s">
        <v>796</v>
      </c>
      <c r="G701" s="40"/>
      <c r="H701" s="40"/>
      <c r="I701" s="241"/>
      <c r="J701" s="40"/>
      <c r="K701" s="40"/>
      <c r="L701" s="44"/>
      <c r="M701" s="242"/>
      <c r="N701" s="243"/>
      <c r="O701" s="91"/>
      <c r="P701" s="91"/>
      <c r="Q701" s="91"/>
      <c r="R701" s="91"/>
      <c r="S701" s="91"/>
      <c r="T701" s="92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159</v>
      </c>
      <c r="AU701" s="17" t="s">
        <v>82</v>
      </c>
    </row>
    <row r="702" s="2" customFormat="1" ht="24.15" customHeight="1">
      <c r="A702" s="38"/>
      <c r="B702" s="39"/>
      <c r="C702" s="226" t="s">
        <v>779</v>
      </c>
      <c r="D702" s="226" t="s">
        <v>150</v>
      </c>
      <c r="E702" s="227" t="s">
        <v>798</v>
      </c>
      <c r="F702" s="228" t="s">
        <v>799</v>
      </c>
      <c r="G702" s="229" t="s">
        <v>181</v>
      </c>
      <c r="H702" s="230">
        <v>259</v>
      </c>
      <c r="I702" s="231"/>
      <c r="J702" s="232">
        <f>ROUND(I702*H702,2)</f>
        <v>0</v>
      </c>
      <c r="K702" s="228" t="s">
        <v>154</v>
      </c>
      <c r="L702" s="44"/>
      <c r="M702" s="233" t="s">
        <v>1</v>
      </c>
      <c r="N702" s="234" t="s">
        <v>38</v>
      </c>
      <c r="O702" s="91"/>
      <c r="P702" s="235">
        <f>O702*H702</f>
        <v>0</v>
      </c>
      <c r="Q702" s="235">
        <v>0.075009999999999993</v>
      </c>
      <c r="R702" s="235">
        <f>Q702*H702</f>
        <v>19.427589999999999</v>
      </c>
      <c r="S702" s="235">
        <v>0</v>
      </c>
      <c r="T702" s="236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7" t="s">
        <v>274</v>
      </c>
      <c r="AT702" s="237" t="s">
        <v>150</v>
      </c>
      <c r="AU702" s="237" t="s">
        <v>82</v>
      </c>
      <c r="AY702" s="17" t="s">
        <v>147</v>
      </c>
      <c r="BE702" s="238">
        <f>IF(N702="základní",J702,0)</f>
        <v>0</v>
      </c>
      <c r="BF702" s="238">
        <f>IF(N702="snížená",J702,0)</f>
        <v>0</v>
      </c>
      <c r="BG702" s="238">
        <f>IF(N702="zákl. přenesená",J702,0)</f>
        <v>0</v>
      </c>
      <c r="BH702" s="238">
        <f>IF(N702="sníž. přenesená",J702,0)</f>
        <v>0</v>
      </c>
      <c r="BI702" s="238">
        <f>IF(N702="nulová",J702,0)</f>
        <v>0</v>
      </c>
      <c r="BJ702" s="17" t="s">
        <v>80</v>
      </c>
      <c r="BK702" s="238">
        <f>ROUND(I702*H702,2)</f>
        <v>0</v>
      </c>
      <c r="BL702" s="17" t="s">
        <v>274</v>
      </c>
      <c r="BM702" s="237" t="s">
        <v>1165</v>
      </c>
    </row>
    <row r="703" s="2" customFormat="1">
      <c r="A703" s="38"/>
      <c r="B703" s="39"/>
      <c r="C703" s="40"/>
      <c r="D703" s="239" t="s">
        <v>157</v>
      </c>
      <c r="E703" s="40"/>
      <c r="F703" s="240" t="s">
        <v>801</v>
      </c>
      <c r="G703" s="40"/>
      <c r="H703" s="40"/>
      <c r="I703" s="241"/>
      <c r="J703" s="40"/>
      <c r="K703" s="40"/>
      <c r="L703" s="44"/>
      <c r="M703" s="242"/>
      <c r="N703" s="243"/>
      <c r="O703" s="91"/>
      <c r="P703" s="91"/>
      <c r="Q703" s="91"/>
      <c r="R703" s="91"/>
      <c r="S703" s="91"/>
      <c r="T703" s="92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157</v>
      </c>
      <c r="AU703" s="17" t="s">
        <v>82</v>
      </c>
    </row>
    <row r="704" s="2" customFormat="1">
      <c r="A704" s="38"/>
      <c r="B704" s="39"/>
      <c r="C704" s="40"/>
      <c r="D704" s="244" t="s">
        <v>159</v>
      </c>
      <c r="E704" s="40"/>
      <c r="F704" s="245" t="s">
        <v>802</v>
      </c>
      <c r="G704" s="40"/>
      <c r="H704" s="40"/>
      <c r="I704" s="241"/>
      <c r="J704" s="40"/>
      <c r="K704" s="40"/>
      <c r="L704" s="44"/>
      <c r="M704" s="242"/>
      <c r="N704" s="243"/>
      <c r="O704" s="91"/>
      <c r="P704" s="91"/>
      <c r="Q704" s="91"/>
      <c r="R704" s="91"/>
      <c r="S704" s="91"/>
      <c r="T704" s="92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159</v>
      </c>
      <c r="AU704" s="17" t="s">
        <v>82</v>
      </c>
    </row>
    <row r="705" s="13" customFormat="1">
      <c r="A705" s="13"/>
      <c r="B705" s="246"/>
      <c r="C705" s="247"/>
      <c r="D705" s="239" t="s">
        <v>161</v>
      </c>
      <c r="E705" s="248" t="s">
        <v>1</v>
      </c>
      <c r="F705" s="249" t="s">
        <v>634</v>
      </c>
      <c r="G705" s="247"/>
      <c r="H705" s="248" t="s">
        <v>1</v>
      </c>
      <c r="I705" s="250"/>
      <c r="J705" s="247"/>
      <c r="K705" s="247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161</v>
      </c>
      <c r="AU705" s="255" t="s">
        <v>82</v>
      </c>
      <c r="AV705" s="13" t="s">
        <v>80</v>
      </c>
      <c r="AW705" s="13" t="s">
        <v>30</v>
      </c>
      <c r="AX705" s="13" t="s">
        <v>73</v>
      </c>
      <c r="AY705" s="255" t="s">
        <v>147</v>
      </c>
    </row>
    <row r="706" s="14" customFormat="1">
      <c r="A706" s="14"/>
      <c r="B706" s="256"/>
      <c r="C706" s="257"/>
      <c r="D706" s="239" t="s">
        <v>161</v>
      </c>
      <c r="E706" s="258" t="s">
        <v>1</v>
      </c>
      <c r="F706" s="259" t="s">
        <v>1086</v>
      </c>
      <c r="G706" s="257"/>
      <c r="H706" s="260">
        <v>259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6" t="s">
        <v>161</v>
      </c>
      <c r="AU706" s="266" t="s">
        <v>82</v>
      </c>
      <c r="AV706" s="14" t="s">
        <v>82</v>
      </c>
      <c r="AW706" s="14" t="s">
        <v>30</v>
      </c>
      <c r="AX706" s="14" t="s">
        <v>73</v>
      </c>
      <c r="AY706" s="266" t="s">
        <v>147</v>
      </c>
    </row>
    <row r="707" s="15" customFormat="1">
      <c r="A707" s="15"/>
      <c r="B707" s="267"/>
      <c r="C707" s="268"/>
      <c r="D707" s="239" t="s">
        <v>161</v>
      </c>
      <c r="E707" s="269" t="s">
        <v>1</v>
      </c>
      <c r="F707" s="270" t="s">
        <v>164</v>
      </c>
      <c r="G707" s="268"/>
      <c r="H707" s="271">
        <v>259</v>
      </c>
      <c r="I707" s="272"/>
      <c r="J707" s="268"/>
      <c r="K707" s="268"/>
      <c r="L707" s="273"/>
      <c r="M707" s="274"/>
      <c r="N707" s="275"/>
      <c r="O707" s="275"/>
      <c r="P707" s="275"/>
      <c r="Q707" s="275"/>
      <c r="R707" s="275"/>
      <c r="S707" s="275"/>
      <c r="T707" s="27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7" t="s">
        <v>161</v>
      </c>
      <c r="AU707" s="277" t="s">
        <v>82</v>
      </c>
      <c r="AV707" s="15" t="s">
        <v>155</v>
      </c>
      <c r="AW707" s="15" t="s">
        <v>30</v>
      </c>
      <c r="AX707" s="15" t="s">
        <v>80</v>
      </c>
      <c r="AY707" s="277" t="s">
        <v>147</v>
      </c>
    </row>
    <row r="708" s="2" customFormat="1" ht="24.15" customHeight="1">
      <c r="A708" s="38"/>
      <c r="B708" s="39"/>
      <c r="C708" s="226" t="s">
        <v>785</v>
      </c>
      <c r="D708" s="226" t="s">
        <v>150</v>
      </c>
      <c r="E708" s="227" t="s">
        <v>804</v>
      </c>
      <c r="F708" s="228" t="s">
        <v>805</v>
      </c>
      <c r="G708" s="229" t="s">
        <v>167</v>
      </c>
      <c r="H708" s="230">
        <v>16.300000000000001</v>
      </c>
      <c r="I708" s="231"/>
      <c r="J708" s="232">
        <f>ROUND(I708*H708,2)</f>
        <v>0</v>
      </c>
      <c r="K708" s="228" t="s">
        <v>154</v>
      </c>
      <c r="L708" s="44"/>
      <c r="M708" s="233" t="s">
        <v>1</v>
      </c>
      <c r="N708" s="234" t="s">
        <v>38</v>
      </c>
      <c r="O708" s="91"/>
      <c r="P708" s="235">
        <f>O708*H708</f>
        <v>0</v>
      </c>
      <c r="Q708" s="235">
        <v>0.01451</v>
      </c>
      <c r="R708" s="235">
        <f>Q708*H708</f>
        <v>0.23651300000000003</v>
      </c>
      <c r="S708" s="235">
        <v>0</v>
      </c>
      <c r="T708" s="236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7" t="s">
        <v>274</v>
      </c>
      <c r="AT708" s="237" t="s">
        <v>150</v>
      </c>
      <c r="AU708" s="237" t="s">
        <v>82</v>
      </c>
      <c r="AY708" s="17" t="s">
        <v>147</v>
      </c>
      <c r="BE708" s="238">
        <f>IF(N708="základní",J708,0)</f>
        <v>0</v>
      </c>
      <c r="BF708" s="238">
        <f>IF(N708="snížená",J708,0)</f>
        <v>0</v>
      </c>
      <c r="BG708" s="238">
        <f>IF(N708="zákl. přenesená",J708,0)</f>
        <v>0</v>
      </c>
      <c r="BH708" s="238">
        <f>IF(N708="sníž. přenesená",J708,0)</f>
        <v>0</v>
      </c>
      <c r="BI708" s="238">
        <f>IF(N708="nulová",J708,0)</f>
        <v>0</v>
      </c>
      <c r="BJ708" s="17" t="s">
        <v>80</v>
      </c>
      <c r="BK708" s="238">
        <f>ROUND(I708*H708,2)</f>
        <v>0</v>
      </c>
      <c r="BL708" s="17" t="s">
        <v>274</v>
      </c>
      <c r="BM708" s="237" t="s">
        <v>1166</v>
      </c>
    </row>
    <row r="709" s="2" customFormat="1">
      <c r="A709" s="38"/>
      <c r="B709" s="39"/>
      <c r="C709" s="40"/>
      <c r="D709" s="239" t="s">
        <v>157</v>
      </c>
      <c r="E709" s="40"/>
      <c r="F709" s="240" t="s">
        <v>807</v>
      </c>
      <c r="G709" s="40"/>
      <c r="H709" s="40"/>
      <c r="I709" s="241"/>
      <c r="J709" s="40"/>
      <c r="K709" s="40"/>
      <c r="L709" s="44"/>
      <c r="M709" s="242"/>
      <c r="N709" s="243"/>
      <c r="O709" s="91"/>
      <c r="P709" s="91"/>
      <c r="Q709" s="91"/>
      <c r="R709" s="91"/>
      <c r="S709" s="91"/>
      <c r="T709" s="92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157</v>
      </c>
      <c r="AU709" s="17" t="s">
        <v>82</v>
      </c>
    </row>
    <row r="710" s="2" customFormat="1">
      <c r="A710" s="38"/>
      <c r="B710" s="39"/>
      <c r="C710" s="40"/>
      <c r="D710" s="244" t="s">
        <v>159</v>
      </c>
      <c r="E710" s="40"/>
      <c r="F710" s="245" t="s">
        <v>808</v>
      </c>
      <c r="G710" s="40"/>
      <c r="H710" s="40"/>
      <c r="I710" s="241"/>
      <c r="J710" s="40"/>
      <c r="K710" s="40"/>
      <c r="L710" s="44"/>
      <c r="M710" s="242"/>
      <c r="N710" s="243"/>
      <c r="O710" s="91"/>
      <c r="P710" s="91"/>
      <c r="Q710" s="91"/>
      <c r="R710" s="91"/>
      <c r="S710" s="91"/>
      <c r="T710" s="92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159</v>
      </c>
      <c r="AU710" s="17" t="s">
        <v>82</v>
      </c>
    </row>
    <row r="711" s="14" customFormat="1">
      <c r="A711" s="14"/>
      <c r="B711" s="256"/>
      <c r="C711" s="257"/>
      <c r="D711" s="239" t="s">
        <v>161</v>
      </c>
      <c r="E711" s="258" t="s">
        <v>1</v>
      </c>
      <c r="F711" s="259" t="s">
        <v>1163</v>
      </c>
      <c r="G711" s="257"/>
      <c r="H711" s="260">
        <v>16.300000000000001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6" t="s">
        <v>161</v>
      </c>
      <c r="AU711" s="266" t="s">
        <v>82</v>
      </c>
      <c r="AV711" s="14" t="s">
        <v>82</v>
      </c>
      <c r="AW711" s="14" t="s">
        <v>30</v>
      </c>
      <c r="AX711" s="14" t="s">
        <v>73</v>
      </c>
      <c r="AY711" s="266" t="s">
        <v>147</v>
      </c>
    </row>
    <row r="712" s="15" customFormat="1">
      <c r="A712" s="15"/>
      <c r="B712" s="267"/>
      <c r="C712" s="268"/>
      <c r="D712" s="239" t="s">
        <v>161</v>
      </c>
      <c r="E712" s="269" t="s">
        <v>1</v>
      </c>
      <c r="F712" s="270" t="s">
        <v>164</v>
      </c>
      <c r="G712" s="268"/>
      <c r="H712" s="271">
        <v>16.300000000000001</v>
      </c>
      <c r="I712" s="272"/>
      <c r="J712" s="268"/>
      <c r="K712" s="268"/>
      <c r="L712" s="273"/>
      <c r="M712" s="274"/>
      <c r="N712" s="275"/>
      <c r="O712" s="275"/>
      <c r="P712" s="275"/>
      <c r="Q712" s="275"/>
      <c r="R712" s="275"/>
      <c r="S712" s="275"/>
      <c r="T712" s="276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7" t="s">
        <v>161</v>
      </c>
      <c r="AU712" s="277" t="s">
        <v>82</v>
      </c>
      <c r="AV712" s="15" t="s">
        <v>155</v>
      </c>
      <c r="AW712" s="15" t="s">
        <v>30</v>
      </c>
      <c r="AX712" s="15" t="s">
        <v>80</v>
      </c>
      <c r="AY712" s="277" t="s">
        <v>147</v>
      </c>
    </row>
    <row r="713" s="2" customFormat="1" ht="24.15" customHeight="1">
      <c r="A713" s="38"/>
      <c r="B713" s="39"/>
      <c r="C713" s="226" t="s">
        <v>792</v>
      </c>
      <c r="D713" s="226" t="s">
        <v>150</v>
      </c>
      <c r="E713" s="227" t="s">
        <v>810</v>
      </c>
      <c r="F713" s="228" t="s">
        <v>811</v>
      </c>
      <c r="G713" s="229" t="s">
        <v>181</v>
      </c>
      <c r="H713" s="230">
        <v>259</v>
      </c>
      <c r="I713" s="231"/>
      <c r="J713" s="232">
        <f>ROUND(I713*H713,2)</f>
        <v>0</v>
      </c>
      <c r="K713" s="228" t="s">
        <v>154</v>
      </c>
      <c r="L713" s="44"/>
      <c r="M713" s="233" t="s">
        <v>1</v>
      </c>
      <c r="N713" s="234" t="s">
        <v>38</v>
      </c>
      <c r="O713" s="91"/>
      <c r="P713" s="235">
        <f>O713*H713</f>
        <v>0</v>
      </c>
      <c r="Q713" s="235">
        <v>0.00025999999999999998</v>
      </c>
      <c r="R713" s="235">
        <f>Q713*H713</f>
        <v>0.067339999999999997</v>
      </c>
      <c r="S713" s="235">
        <v>0</v>
      </c>
      <c r="T713" s="236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7" t="s">
        <v>274</v>
      </c>
      <c r="AT713" s="237" t="s">
        <v>150</v>
      </c>
      <c r="AU713" s="237" t="s">
        <v>82</v>
      </c>
      <c r="AY713" s="17" t="s">
        <v>147</v>
      </c>
      <c r="BE713" s="238">
        <f>IF(N713="základní",J713,0)</f>
        <v>0</v>
      </c>
      <c r="BF713" s="238">
        <f>IF(N713="snížená",J713,0)</f>
        <v>0</v>
      </c>
      <c r="BG713" s="238">
        <f>IF(N713="zákl. přenesená",J713,0)</f>
        <v>0</v>
      </c>
      <c r="BH713" s="238">
        <f>IF(N713="sníž. přenesená",J713,0)</f>
        <v>0</v>
      </c>
      <c r="BI713" s="238">
        <f>IF(N713="nulová",J713,0)</f>
        <v>0</v>
      </c>
      <c r="BJ713" s="17" t="s">
        <v>80</v>
      </c>
      <c r="BK713" s="238">
        <f>ROUND(I713*H713,2)</f>
        <v>0</v>
      </c>
      <c r="BL713" s="17" t="s">
        <v>274</v>
      </c>
      <c r="BM713" s="237" t="s">
        <v>1167</v>
      </c>
    </row>
    <row r="714" s="2" customFormat="1">
      <c r="A714" s="38"/>
      <c r="B714" s="39"/>
      <c r="C714" s="40"/>
      <c r="D714" s="239" t="s">
        <v>157</v>
      </c>
      <c r="E714" s="40"/>
      <c r="F714" s="240" t="s">
        <v>813</v>
      </c>
      <c r="G714" s="40"/>
      <c r="H714" s="40"/>
      <c r="I714" s="241"/>
      <c r="J714" s="40"/>
      <c r="K714" s="40"/>
      <c r="L714" s="44"/>
      <c r="M714" s="242"/>
      <c r="N714" s="243"/>
      <c r="O714" s="91"/>
      <c r="P714" s="91"/>
      <c r="Q714" s="91"/>
      <c r="R714" s="91"/>
      <c r="S714" s="91"/>
      <c r="T714" s="92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157</v>
      </c>
      <c r="AU714" s="17" t="s">
        <v>82</v>
      </c>
    </row>
    <row r="715" s="2" customFormat="1">
      <c r="A715" s="38"/>
      <c r="B715" s="39"/>
      <c r="C715" s="40"/>
      <c r="D715" s="244" t="s">
        <v>159</v>
      </c>
      <c r="E715" s="40"/>
      <c r="F715" s="245" t="s">
        <v>814</v>
      </c>
      <c r="G715" s="40"/>
      <c r="H715" s="40"/>
      <c r="I715" s="241"/>
      <c r="J715" s="40"/>
      <c r="K715" s="40"/>
      <c r="L715" s="44"/>
      <c r="M715" s="242"/>
      <c r="N715" s="243"/>
      <c r="O715" s="91"/>
      <c r="P715" s="91"/>
      <c r="Q715" s="91"/>
      <c r="R715" s="91"/>
      <c r="S715" s="91"/>
      <c r="T715" s="92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159</v>
      </c>
      <c r="AU715" s="17" t="s">
        <v>82</v>
      </c>
    </row>
    <row r="716" s="13" customFormat="1">
      <c r="A716" s="13"/>
      <c r="B716" s="246"/>
      <c r="C716" s="247"/>
      <c r="D716" s="239" t="s">
        <v>161</v>
      </c>
      <c r="E716" s="248" t="s">
        <v>1</v>
      </c>
      <c r="F716" s="249" t="s">
        <v>634</v>
      </c>
      <c r="G716" s="247"/>
      <c r="H716" s="248" t="s">
        <v>1</v>
      </c>
      <c r="I716" s="250"/>
      <c r="J716" s="247"/>
      <c r="K716" s="247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161</v>
      </c>
      <c r="AU716" s="255" t="s">
        <v>82</v>
      </c>
      <c r="AV716" s="13" t="s">
        <v>80</v>
      </c>
      <c r="AW716" s="13" t="s">
        <v>30</v>
      </c>
      <c r="AX716" s="13" t="s">
        <v>73</v>
      </c>
      <c r="AY716" s="255" t="s">
        <v>147</v>
      </c>
    </row>
    <row r="717" s="14" customFormat="1">
      <c r="A717" s="14"/>
      <c r="B717" s="256"/>
      <c r="C717" s="257"/>
      <c r="D717" s="239" t="s">
        <v>161</v>
      </c>
      <c r="E717" s="258" t="s">
        <v>1</v>
      </c>
      <c r="F717" s="259" t="s">
        <v>1086</v>
      </c>
      <c r="G717" s="257"/>
      <c r="H717" s="260">
        <v>259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6" t="s">
        <v>161</v>
      </c>
      <c r="AU717" s="266" t="s">
        <v>82</v>
      </c>
      <c r="AV717" s="14" t="s">
        <v>82</v>
      </c>
      <c r="AW717" s="14" t="s">
        <v>30</v>
      </c>
      <c r="AX717" s="14" t="s">
        <v>73</v>
      </c>
      <c r="AY717" s="266" t="s">
        <v>147</v>
      </c>
    </row>
    <row r="718" s="15" customFormat="1">
      <c r="A718" s="15"/>
      <c r="B718" s="267"/>
      <c r="C718" s="268"/>
      <c r="D718" s="239" t="s">
        <v>161</v>
      </c>
      <c r="E718" s="269" t="s">
        <v>1</v>
      </c>
      <c r="F718" s="270" t="s">
        <v>164</v>
      </c>
      <c r="G718" s="268"/>
      <c r="H718" s="271">
        <v>259</v>
      </c>
      <c r="I718" s="272"/>
      <c r="J718" s="268"/>
      <c r="K718" s="268"/>
      <c r="L718" s="273"/>
      <c r="M718" s="274"/>
      <c r="N718" s="275"/>
      <c r="O718" s="275"/>
      <c r="P718" s="275"/>
      <c r="Q718" s="275"/>
      <c r="R718" s="275"/>
      <c r="S718" s="275"/>
      <c r="T718" s="27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7" t="s">
        <v>161</v>
      </c>
      <c r="AU718" s="277" t="s">
        <v>82</v>
      </c>
      <c r="AV718" s="15" t="s">
        <v>155</v>
      </c>
      <c r="AW718" s="15" t="s">
        <v>30</v>
      </c>
      <c r="AX718" s="15" t="s">
        <v>80</v>
      </c>
      <c r="AY718" s="277" t="s">
        <v>147</v>
      </c>
    </row>
    <row r="719" s="2" customFormat="1" ht="24.15" customHeight="1">
      <c r="A719" s="38"/>
      <c r="B719" s="39"/>
      <c r="C719" s="226" t="s">
        <v>797</v>
      </c>
      <c r="D719" s="226" t="s">
        <v>150</v>
      </c>
      <c r="E719" s="227" t="s">
        <v>816</v>
      </c>
      <c r="F719" s="228" t="s">
        <v>817</v>
      </c>
      <c r="G719" s="229" t="s">
        <v>248</v>
      </c>
      <c r="H719" s="230">
        <v>2</v>
      </c>
      <c r="I719" s="231"/>
      <c r="J719" s="232">
        <f>ROUND(I719*H719,2)</f>
        <v>0</v>
      </c>
      <c r="K719" s="228" t="s">
        <v>154</v>
      </c>
      <c r="L719" s="44"/>
      <c r="M719" s="233" t="s">
        <v>1</v>
      </c>
      <c r="N719" s="234" t="s">
        <v>38</v>
      </c>
      <c r="O719" s="91"/>
      <c r="P719" s="235">
        <f>O719*H719</f>
        <v>0</v>
      </c>
      <c r="Q719" s="235">
        <v>0</v>
      </c>
      <c r="R719" s="235">
        <f>Q719*H719</f>
        <v>0</v>
      </c>
      <c r="S719" s="235">
        <v>0</v>
      </c>
      <c r="T719" s="236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37" t="s">
        <v>274</v>
      </c>
      <c r="AT719" s="237" t="s">
        <v>150</v>
      </c>
      <c r="AU719" s="237" t="s">
        <v>82</v>
      </c>
      <c r="AY719" s="17" t="s">
        <v>147</v>
      </c>
      <c r="BE719" s="238">
        <f>IF(N719="základní",J719,0)</f>
        <v>0</v>
      </c>
      <c r="BF719" s="238">
        <f>IF(N719="snížená",J719,0)</f>
        <v>0</v>
      </c>
      <c r="BG719" s="238">
        <f>IF(N719="zákl. přenesená",J719,0)</f>
        <v>0</v>
      </c>
      <c r="BH719" s="238">
        <f>IF(N719="sníž. přenesená",J719,0)</f>
        <v>0</v>
      </c>
      <c r="BI719" s="238">
        <f>IF(N719="nulová",J719,0)</f>
        <v>0</v>
      </c>
      <c r="BJ719" s="17" t="s">
        <v>80</v>
      </c>
      <c r="BK719" s="238">
        <f>ROUND(I719*H719,2)</f>
        <v>0</v>
      </c>
      <c r="BL719" s="17" t="s">
        <v>274</v>
      </c>
      <c r="BM719" s="237" t="s">
        <v>1168</v>
      </c>
    </row>
    <row r="720" s="2" customFormat="1">
      <c r="A720" s="38"/>
      <c r="B720" s="39"/>
      <c r="C720" s="40"/>
      <c r="D720" s="239" t="s">
        <v>157</v>
      </c>
      <c r="E720" s="40"/>
      <c r="F720" s="240" t="s">
        <v>819</v>
      </c>
      <c r="G720" s="40"/>
      <c r="H720" s="40"/>
      <c r="I720" s="241"/>
      <c r="J720" s="40"/>
      <c r="K720" s="40"/>
      <c r="L720" s="44"/>
      <c r="M720" s="242"/>
      <c r="N720" s="243"/>
      <c r="O720" s="91"/>
      <c r="P720" s="91"/>
      <c r="Q720" s="91"/>
      <c r="R720" s="91"/>
      <c r="S720" s="91"/>
      <c r="T720" s="92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157</v>
      </c>
      <c r="AU720" s="17" t="s">
        <v>82</v>
      </c>
    </row>
    <row r="721" s="2" customFormat="1">
      <c r="A721" s="38"/>
      <c r="B721" s="39"/>
      <c r="C721" s="40"/>
      <c r="D721" s="244" t="s">
        <v>159</v>
      </c>
      <c r="E721" s="40"/>
      <c r="F721" s="245" t="s">
        <v>820</v>
      </c>
      <c r="G721" s="40"/>
      <c r="H721" s="40"/>
      <c r="I721" s="241"/>
      <c r="J721" s="40"/>
      <c r="K721" s="40"/>
      <c r="L721" s="44"/>
      <c r="M721" s="242"/>
      <c r="N721" s="243"/>
      <c r="O721" s="91"/>
      <c r="P721" s="91"/>
      <c r="Q721" s="91"/>
      <c r="R721" s="91"/>
      <c r="S721" s="91"/>
      <c r="T721" s="92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159</v>
      </c>
      <c r="AU721" s="17" t="s">
        <v>82</v>
      </c>
    </row>
    <row r="722" s="14" customFormat="1">
      <c r="A722" s="14"/>
      <c r="B722" s="256"/>
      <c r="C722" s="257"/>
      <c r="D722" s="239" t="s">
        <v>161</v>
      </c>
      <c r="E722" s="258" t="s">
        <v>1</v>
      </c>
      <c r="F722" s="259" t="s">
        <v>1169</v>
      </c>
      <c r="G722" s="257"/>
      <c r="H722" s="260">
        <v>2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6" t="s">
        <v>161</v>
      </c>
      <c r="AU722" s="266" t="s">
        <v>82</v>
      </c>
      <c r="AV722" s="14" t="s">
        <v>82</v>
      </c>
      <c r="AW722" s="14" t="s">
        <v>30</v>
      </c>
      <c r="AX722" s="14" t="s">
        <v>73</v>
      </c>
      <c r="AY722" s="266" t="s">
        <v>147</v>
      </c>
    </row>
    <row r="723" s="15" customFormat="1">
      <c r="A723" s="15"/>
      <c r="B723" s="267"/>
      <c r="C723" s="268"/>
      <c r="D723" s="239" t="s">
        <v>161</v>
      </c>
      <c r="E723" s="269" t="s">
        <v>1</v>
      </c>
      <c r="F723" s="270" t="s">
        <v>164</v>
      </c>
      <c r="G723" s="268"/>
      <c r="H723" s="271">
        <v>2</v>
      </c>
      <c r="I723" s="272"/>
      <c r="J723" s="268"/>
      <c r="K723" s="268"/>
      <c r="L723" s="273"/>
      <c r="M723" s="274"/>
      <c r="N723" s="275"/>
      <c r="O723" s="275"/>
      <c r="P723" s="275"/>
      <c r="Q723" s="275"/>
      <c r="R723" s="275"/>
      <c r="S723" s="275"/>
      <c r="T723" s="276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7" t="s">
        <v>161</v>
      </c>
      <c r="AU723" s="277" t="s">
        <v>82</v>
      </c>
      <c r="AV723" s="15" t="s">
        <v>155</v>
      </c>
      <c r="AW723" s="15" t="s">
        <v>30</v>
      </c>
      <c r="AX723" s="15" t="s">
        <v>80</v>
      </c>
      <c r="AY723" s="277" t="s">
        <v>147</v>
      </c>
    </row>
    <row r="724" s="2" customFormat="1" ht="21.75" customHeight="1">
      <c r="A724" s="38"/>
      <c r="B724" s="39"/>
      <c r="C724" s="278" t="s">
        <v>803</v>
      </c>
      <c r="D724" s="278" t="s">
        <v>335</v>
      </c>
      <c r="E724" s="279" t="s">
        <v>822</v>
      </c>
      <c r="F724" s="280" t="s">
        <v>823</v>
      </c>
      <c r="G724" s="281" t="s">
        <v>248</v>
      </c>
      <c r="H724" s="282">
        <v>2</v>
      </c>
      <c r="I724" s="283"/>
      <c r="J724" s="284">
        <f>ROUND(I724*H724,2)</f>
        <v>0</v>
      </c>
      <c r="K724" s="280" t="s">
        <v>154</v>
      </c>
      <c r="L724" s="285"/>
      <c r="M724" s="286" t="s">
        <v>1</v>
      </c>
      <c r="N724" s="287" t="s">
        <v>38</v>
      </c>
      <c r="O724" s="91"/>
      <c r="P724" s="235">
        <f>O724*H724</f>
        <v>0</v>
      </c>
      <c r="Q724" s="235">
        <v>0.0089999999999999993</v>
      </c>
      <c r="R724" s="235">
        <f>Q724*H724</f>
        <v>0.017999999999999999</v>
      </c>
      <c r="S724" s="235">
        <v>0</v>
      </c>
      <c r="T724" s="236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7" t="s">
        <v>387</v>
      </c>
      <c r="AT724" s="237" t="s">
        <v>335</v>
      </c>
      <c r="AU724" s="237" t="s">
        <v>82</v>
      </c>
      <c r="AY724" s="17" t="s">
        <v>147</v>
      </c>
      <c r="BE724" s="238">
        <f>IF(N724="základní",J724,0)</f>
        <v>0</v>
      </c>
      <c r="BF724" s="238">
        <f>IF(N724="snížená",J724,0)</f>
        <v>0</v>
      </c>
      <c r="BG724" s="238">
        <f>IF(N724="zákl. přenesená",J724,0)</f>
        <v>0</v>
      </c>
      <c r="BH724" s="238">
        <f>IF(N724="sníž. přenesená",J724,0)</f>
        <v>0</v>
      </c>
      <c r="BI724" s="238">
        <f>IF(N724="nulová",J724,0)</f>
        <v>0</v>
      </c>
      <c r="BJ724" s="17" t="s">
        <v>80</v>
      </c>
      <c r="BK724" s="238">
        <f>ROUND(I724*H724,2)</f>
        <v>0</v>
      </c>
      <c r="BL724" s="17" t="s">
        <v>274</v>
      </c>
      <c r="BM724" s="237" t="s">
        <v>1170</v>
      </c>
    </row>
    <row r="725" s="2" customFormat="1">
      <c r="A725" s="38"/>
      <c r="B725" s="39"/>
      <c r="C725" s="40"/>
      <c r="D725" s="239" t="s">
        <v>157</v>
      </c>
      <c r="E725" s="40"/>
      <c r="F725" s="240" t="s">
        <v>823</v>
      </c>
      <c r="G725" s="40"/>
      <c r="H725" s="40"/>
      <c r="I725" s="241"/>
      <c r="J725" s="40"/>
      <c r="K725" s="40"/>
      <c r="L725" s="44"/>
      <c r="M725" s="242"/>
      <c r="N725" s="243"/>
      <c r="O725" s="91"/>
      <c r="P725" s="91"/>
      <c r="Q725" s="91"/>
      <c r="R725" s="91"/>
      <c r="S725" s="91"/>
      <c r="T725" s="92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157</v>
      </c>
      <c r="AU725" s="17" t="s">
        <v>82</v>
      </c>
    </row>
    <row r="726" s="13" customFormat="1">
      <c r="A726" s="13"/>
      <c r="B726" s="246"/>
      <c r="C726" s="247"/>
      <c r="D726" s="239" t="s">
        <v>161</v>
      </c>
      <c r="E726" s="248" t="s">
        <v>1</v>
      </c>
      <c r="F726" s="249" t="s">
        <v>1171</v>
      </c>
      <c r="G726" s="247"/>
      <c r="H726" s="248" t="s">
        <v>1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161</v>
      </c>
      <c r="AU726" s="255" t="s">
        <v>82</v>
      </c>
      <c r="AV726" s="13" t="s">
        <v>80</v>
      </c>
      <c r="AW726" s="13" t="s">
        <v>30</v>
      </c>
      <c r="AX726" s="13" t="s">
        <v>73</v>
      </c>
      <c r="AY726" s="255" t="s">
        <v>147</v>
      </c>
    </row>
    <row r="727" s="14" customFormat="1">
      <c r="A727" s="14"/>
      <c r="B727" s="256"/>
      <c r="C727" s="257"/>
      <c r="D727" s="239" t="s">
        <v>161</v>
      </c>
      <c r="E727" s="258" t="s">
        <v>1</v>
      </c>
      <c r="F727" s="259" t="s">
        <v>80</v>
      </c>
      <c r="G727" s="257"/>
      <c r="H727" s="260">
        <v>1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6" t="s">
        <v>161</v>
      </c>
      <c r="AU727" s="266" t="s">
        <v>82</v>
      </c>
      <c r="AV727" s="14" t="s">
        <v>82</v>
      </c>
      <c r="AW727" s="14" t="s">
        <v>30</v>
      </c>
      <c r="AX727" s="14" t="s">
        <v>73</v>
      </c>
      <c r="AY727" s="266" t="s">
        <v>147</v>
      </c>
    </row>
    <row r="728" s="13" customFormat="1">
      <c r="A728" s="13"/>
      <c r="B728" s="246"/>
      <c r="C728" s="247"/>
      <c r="D728" s="239" t="s">
        <v>161</v>
      </c>
      <c r="E728" s="248" t="s">
        <v>1</v>
      </c>
      <c r="F728" s="249" t="s">
        <v>1172</v>
      </c>
      <c r="G728" s="247"/>
      <c r="H728" s="248" t="s">
        <v>1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161</v>
      </c>
      <c r="AU728" s="255" t="s">
        <v>82</v>
      </c>
      <c r="AV728" s="13" t="s">
        <v>80</v>
      </c>
      <c r="AW728" s="13" t="s">
        <v>30</v>
      </c>
      <c r="AX728" s="13" t="s">
        <v>73</v>
      </c>
      <c r="AY728" s="255" t="s">
        <v>147</v>
      </c>
    </row>
    <row r="729" s="14" customFormat="1">
      <c r="A729" s="14"/>
      <c r="B729" s="256"/>
      <c r="C729" s="257"/>
      <c r="D729" s="239" t="s">
        <v>161</v>
      </c>
      <c r="E729" s="258" t="s">
        <v>1</v>
      </c>
      <c r="F729" s="259" t="s">
        <v>80</v>
      </c>
      <c r="G729" s="257"/>
      <c r="H729" s="260">
        <v>1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6" t="s">
        <v>161</v>
      </c>
      <c r="AU729" s="266" t="s">
        <v>82</v>
      </c>
      <c r="AV729" s="14" t="s">
        <v>82</v>
      </c>
      <c r="AW729" s="14" t="s">
        <v>30</v>
      </c>
      <c r="AX729" s="14" t="s">
        <v>73</v>
      </c>
      <c r="AY729" s="266" t="s">
        <v>147</v>
      </c>
    </row>
    <row r="730" s="15" customFormat="1">
      <c r="A730" s="15"/>
      <c r="B730" s="267"/>
      <c r="C730" s="268"/>
      <c r="D730" s="239" t="s">
        <v>161</v>
      </c>
      <c r="E730" s="269" t="s">
        <v>1</v>
      </c>
      <c r="F730" s="270" t="s">
        <v>164</v>
      </c>
      <c r="G730" s="268"/>
      <c r="H730" s="271">
        <v>2</v>
      </c>
      <c r="I730" s="272"/>
      <c r="J730" s="268"/>
      <c r="K730" s="268"/>
      <c r="L730" s="273"/>
      <c r="M730" s="274"/>
      <c r="N730" s="275"/>
      <c r="O730" s="275"/>
      <c r="P730" s="275"/>
      <c r="Q730" s="275"/>
      <c r="R730" s="275"/>
      <c r="S730" s="275"/>
      <c r="T730" s="276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7" t="s">
        <v>161</v>
      </c>
      <c r="AU730" s="277" t="s">
        <v>82</v>
      </c>
      <c r="AV730" s="15" t="s">
        <v>155</v>
      </c>
      <c r="AW730" s="15" t="s">
        <v>30</v>
      </c>
      <c r="AX730" s="15" t="s">
        <v>80</v>
      </c>
      <c r="AY730" s="277" t="s">
        <v>147</v>
      </c>
    </row>
    <row r="731" s="2" customFormat="1" ht="24.15" customHeight="1">
      <c r="A731" s="38"/>
      <c r="B731" s="39"/>
      <c r="C731" s="226" t="s">
        <v>809</v>
      </c>
      <c r="D731" s="226" t="s">
        <v>150</v>
      </c>
      <c r="E731" s="227" t="s">
        <v>827</v>
      </c>
      <c r="F731" s="228" t="s">
        <v>828</v>
      </c>
      <c r="G731" s="229" t="s">
        <v>248</v>
      </c>
      <c r="H731" s="230">
        <v>2</v>
      </c>
      <c r="I731" s="231"/>
      <c r="J731" s="232">
        <f>ROUND(I731*H731,2)</f>
        <v>0</v>
      </c>
      <c r="K731" s="228" t="s">
        <v>154</v>
      </c>
      <c r="L731" s="44"/>
      <c r="M731" s="233" t="s">
        <v>1</v>
      </c>
      <c r="N731" s="234" t="s">
        <v>38</v>
      </c>
      <c r="O731" s="91"/>
      <c r="P731" s="235">
        <f>O731*H731</f>
        <v>0</v>
      </c>
      <c r="Q731" s="235">
        <v>0</v>
      </c>
      <c r="R731" s="235">
        <f>Q731*H731</f>
        <v>0</v>
      </c>
      <c r="S731" s="235">
        <v>0</v>
      </c>
      <c r="T731" s="236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37" t="s">
        <v>274</v>
      </c>
      <c r="AT731" s="237" t="s">
        <v>150</v>
      </c>
      <c r="AU731" s="237" t="s">
        <v>82</v>
      </c>
      <c r="AY731" s="17" t="s">
        <v>147</v>
      </c>
      <c r="BE731" s="238">
        <f>IF(N731="základní",J731,0)</f>
        <v>0</v>
      </c>
      <c r="BF731" s="238">
        <f>IF(N731="snížená",J731,0)</f>
        <v>0</v>
      </c>
      <c r="BG731" s="238">
        <f>IF(N731="zákl. přenesená",J731,0)</f>
        <v>0</v>
      </c>
      <c r="BH731" s="238">
        <f>IF(N731="sníž. přenesená",J731,0)</f>
        <v>0</v>
      </c>
      <c r="BI731" s="238">
        <f>IF(N731="nulová",J731,0)</f>
        <v>0</v>
      </c>
      <c r="BJ731" s="17" t="s">
        <v>80</v>
      </c>
      <c r="BK731" s="238">
        <f>ROUND(I731*H731,2)</f>
        <v>0</v>
      </c>
      <c r="BL731" s="17" t="s">
        <v>274</v>
      </c>
      <c r="BM731" s="237" t="s">
        <v>1173</v>
      </c>
    </row>
    <row r="732" s="2" customFormat="1">
      <c r="A732" s="38"/>
      <c r="B732" s="39"/>
      <c r="C732" s="40"/>
      <c r="D732" s="239" t="s">
        <v>157</v>
      </c>
      <c r="E732" s="40"/>
      <c r="F732" s="240" t="s">
        <v>830</v>
      </c>
      <c r="G732" s="40"/>
      <c r="H732" s="40"/>
      <c r="I732" s="241"/>
      <c r="J732" s="40"/>
      <c r="K732" s="40"/>
      <c r="L732" s="44"/>
      <c r="M732" s="242"/>
      <c r="N732" s="243"/>
      <c r="O732" s="91"/>
      <c r="P732" s="91"/>
      <c r="Q732" s="91"/>
      <c r="R732" s="91"/>
      <c r="S732" s="91"/>
      <c r="T732" s="92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157</v>
      </c>
      <c r="AU732" s="17" t="s">
        <v>82</v>
      </c>
    </row>
    <row r="733" s="2" customFormat="1">
      <c r="A733" s="38"/>
      <c r="B733" s="39"/>
      <c r="C733" s="40"/>
      <c r="D733" s="244" t="s">
        <v>159</v>
      </c>
      <c r="E733" s="40"/>
      <c r="F733" s="245" t="s">
        <v>831</v>
      </c>
      <c r="G733" s="40"/>
      <c r="H733" s="40"/>
      <c r="I733" s="241"/>
      <c r="J733" s="40"/>
      <c r="K733" s="40"/>
      <c r="L733" s="44"/>
      <c r="M733" s="242"/>
      <c r="N733" s="243"/>
      <c r="O733" s="91"/>
      <c r="P733" s="91"/>
      <c r="Q733" s="91"/>
      <c r="R733" s="91"/>
      <c r="S733" s="91"/>
      <c r="T733" s="92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159</v>
      </c>
      <c r="AU733" s="17" t="s">
        <v>82</v>
      </c>
    </row>
    <row r="734" s="2" customFormat="1" ht="37.8" customHeight="1">
      <c r="A734" s="38"/>
      <c r="B734" s="39"/>
      <c r="C734" s="278" t="s">
        <v>815</v>
      </c>
      <c r="D734" s="278" t="s">
        <v>335</v>
      </c>
      <c r="E734" s="279" t="s">
        <v>833</v>
      </c>
      <c r="F734" s="280" t="s">
        <v>834</v>
      </c>
      <c r="G734" s="281" t="s">
        <v>835</v>
      </c>
      <c r="H734" s="282">
        <v>2</v>
      </c>
      <c r="I734" s="283"/>
      <c r="J734" s="284">
        <f>ROUND(I734*H734,2)</f>
        <v>0</v>
      </c>
      <c r="K734" s="280" t="s">
        <v>154</v>
      </c>
      <c r="L734" s="285"/>
      <c r="M734" s="286" t="s">
        <v>1</v>
      </c>
      <c r="N734" s="287" t="s">
        <v>38</v>
      </c>
      <c r="O734" s="91"/>
      <c r="P734" s="235">
        <f>O734*H734</f>
        <v>0</v>
      </c>
      <c r="Q734" s="235">
        <v>0.0076</v>
      </c>
      <c r="R734" s="235">
        <f>Q734*H734</f>
        <v>0.0152</v>
      </c>
      <c r="S734" s="235">
        <v>0</v>
      </c>
      <c r="T734" s="236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7" t="s">
        <v>387</v>
      </c>
      <c r="AT734" s="237" t="s">
        <v>335</v>
      </c>
      <c r="AU734" s="237" t="s">
        <v>82</v>
      </c>
      <c r="AY734" s="17" t="s">
        <v>147</v>
      </c>
      <c r="BE734" s="238">
        <f>IF(N734="základní",J734,0)</f>
        <v>0</v>
      </c>
      <c r="BF734" s="238">
        <f>IF(N734="snížená",J734,0)</f>
        <v>0</v>
      </c>
      <c r="BG734" s="238">
        <f>IF(N734="zákl. přenesená",J734,0)</f>
        <v>0</v>
      </c>
      <c r="BH734" s="238">
        <f>IF(N734="sníž. přenesená",J734,0)</f>
        <v>0</v>
      </c>
      <c r="BI734" s="238">
        <f>IF(N734="nulová",J734,0)</f>
        <v>0</v>
      </c>
      <c r="BJ734" s="17" t="s">
        <v>80</v>
      </c>
      <c r="BK734" s="238">
        <f>ROUND(I734*H734,2)</f>
        <v>0</v>
      </c>
      <c r="BL734" s="17" t="s">
        <v>274</v>
      </c>
      <c r="BM734" s="237" t="s">
        <v>1174</v>
      </c>
    </row>
    <row r="735" s="2" customFormat="1">
      <c r="A735" s="38"/>
      <c r="B735" s="39"/>
      <c r="C735" s="40"/>
      <c r="D735" s="239" t="s">
        <v>157</v>
      </c>
      <c r="E735" s="40"/>
      <c r="F735" s="240" t="s">
        <v>834</v>
      </c>
      <c r="G735" s="40"/>
      <c r="H735" s="40"/>
      <c r="I735" s="241"/>
      <c r="J735" s="40"/>
      <c r="K735" s="40"/>
      <c r="L735" s="44"/>
      <c r="M735" s="242"/>
      <c r="N735" s="243"/>
      <c r="O735" s="91"/>
      <c r="P735" s="91"/>
      <c r="Q735" s="91"/>
      <c r="R735" s="91"/>
      <c r="S735" s="91"/>
      <c r="T735" s="92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157</v>
      </c>
      <c r="AU735" s="17" t="s">
        <v>82</v>
      </c>
    </row>
    <row r="736" s="2" customFormat="1" ht="21.75" customHeight="1">
      <c r="A736" s="38"/>
      <c r="B736" s="39"/>
      <c r="C736" s="226" t="s">
        <v>821</v>
      </c>
      <c r="D736" s="226" t="s">
        <v>150</v>
      </c>
      <c r="E736" s="227" t="s">
        <v>838</v>
      </c>
      <c r="F736" s="228" t="s">
        <v>839</v>
      </c>
      <c r="G736" s="229" t="s">
        <v>248</v>
      </c>
      <c r="H736" s="230">
        <v>336</v>
      </c>
      <c r="I736" s="231"/>
      <c r="J736" s="232">
        <f>ROUND(I736*H736,2)</f>
        <v>0</v>
      </c>
      <c r="K736" s="228" t="s">
        <v>154</v>
      </c>
      <c r="L736" s="44"/>
      <c r="M736" s="233" t="s">
        <v>1</v>
      </c>
      <c r="N736" s="234" t="s">
        <v>38</v>
      </c>
      <c r="O736" s="91"/>
      <c r="P736" s="235">
        <f>O736*H736</f>
        <v>0</v>
      </c>
      <c r="Q736" s="235">
        <v>0</v>
      </c>
      <c r="R736" s="235">
        <f>Q736*H736</f>
        <v>0</v>
      </c>
      <c r="S736" s="235">
        <v>0</v>
      </c>
      <c r="T736" s="236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7" t="s">
        <v>274</v>
      </c>
      <c r="AT736" s="237" t="s">
        <v>150</v>
      </c>
      <c r="AU736" s="237" t="s">
        <v>82</v>
      </c>
      <c r="AY736" s="17" t="s">
        <v>147</v>
      </c>
      <c r="BE736" s="238">
        <f>IF(N736="základní",J736,0)</f>
        <v>0</v>
      </c>
      <c r="BF736" s="238">
        <f>IF(N736="snížená",J736,0)</f>
        <v>0</v>
      </c>
      <c r="BG736" s="238">
        <f>IF(N736="zákl. přenesená",J736,0)</f>
        <v>0</v>
      </c>
      <c r="BH736" s="238">
        <f>IF(N736="sníž. přenesená",J736,0)</f>
        <v>0</v>
      </c>
      <c r="BI736" s="238">
        <f>IF(N736="nulová",J736,0)</f>
        <v>0</v>
      </c>
      <c r="BJ736" s="17" t="s">
        <v>80</v>
      </c>
      <c r="BK736" s="238">
        <f>ROUND(I736*H736,2)</f>
        <v>0</v>
      </c>
      <c r="BL736" s="17" t="s">
        <v>274</v>
      </c>
      <c r="BM736" s="237" t="s">
        <v>1175</v>
      </c>
    </row>
    <row r="737" s="2" customFormat="1">
      <c r="A737" s="38"/>
      <c r="B737" s="39"/>
      <c r="C737" s="40"/>
      <c r="D737" s="239" t="s">
        <v>157</v>
      </c>
      <c r="E737" s="40"/>
      <c r="F737" s="240" t="s">
        <v>841</v>
      </c>
      <c r="G737" s="40"/>
      <c r="H737" s="40"/>
      <c r="I737" s="241"/>
      <c r="J737" s="40"/>
      <c r="K737" s="40"/>
      <c r="L737" s="44"/>
      <c r="M737" s="242"/>
      <c r="N737" s="243"/>
      <c r="O737" s="91"/>
      <c r="P737" s="91"/>
      <c r="Q737" s="91"/>
      <c r="R737" s="91"/>
      <c r="S737" s="91"/>
      <c r="T737" s="92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157</v>
      </c>
      <c r="AU737" s="17" t="s">
        <v>82</v>
      </c>
    </row>
    <row r="738" s="2" customFormat="1">
      <c r="A738" s="38"/>
      <c r="B738" s="39"/>
      <c r="C738" s="40"/>
      <c r="D738" s="244" t="s">
        <v>159</v>
      </c>
      <c r="E738" s="40"/>
      <c r="F738" s="245" t="s">
        <v>842</v>
      </c>
      <c r="G738" s="40"/>
      <c r="H738" s="40"/>
      <c r="I738" s="241"/>
      <c r="J738" s="40"/>
      <c r="K738" s="40"/>
      <c r="L738" s="44"/>
      <c r="M738" s="242"/>
      <c r="N738" s="243"/>
      <c r="O738" s="91"/>
      <c r="P738" s="91"/>
      <c r="Q738" s="91"/>
      <c r="R738" s="91"/>
      <c r="S738" s="91"/>
      <c r="T738" s="92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159</v>
      </c>
      <c r="AU738" s="17" t="s">
        <v>82</v>
      </c>
    </row>
    <row r="739" s="13" customFormat="1">
      <c r="A739" s="13"/>
      <c r="B739" s="246"/>
      <c r="C739" s="247"/>
      <c r="D739" s="239" t="s">
        <v>161</v>
      </c>
      <c r="E739" s="248" t="s">
        <v>1</v>
      </c>
      <c r="F739" s="249" t="s">
        <v>843</v>
      </c>
      <c r="G739" s="247"/>
      <c r="H739" s="248" t="s">
        <v>1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161</v>
      </c>
      <c r="AU739" s="255" t="s">
        <v>82</v>
      </c>
      <c r="AV739" s="13" t="s">
        <v>80</v>
      </c>
      <c r="AW739" s="13" t="s">
        <v>30</v>
      </c>
      <c r="AX739" s="13" t="s">
        <v>73</v>
      </c>
      <c r="AY739" s="255" t="s">
        <v>147</v>
      </c>
    </row>
    <row r="740" s="14" customFormat="1">
      <c r="A740" s="14"/>
      <c r="B740" s="256"/>
      <c r="C740" s="257"/>
      <c r="D740" s="239" t="s">
        <v>161</v>
      </c>
      <c r="E740" s="258" t="s">
        <v>1</v>
      </c>
      <c r="F740" s="259" t="s">
        <v>1176</v>
      </c>
      <c r="G740" s="257"/>
      <c r="H740" s="260">
        <v>336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161</v>
      </c>
      <c r="AU740" s="266" t="s">
        <v>82</v>
      </c>
      <c r="AV740" s="14" t="s">
        <v>82</v>
      </c>
      <c r="AW740" s="14" t="s">
        <v>30</v>
      </c>
      <c r="AX740" s="14" t="s">
        <v>73</v>
      </c>
      <c r="AY740" s="266" t="s">
        <v>147</v>
      </c>
    </row>
    <row r="741" s="15" customFormat="1">
      <c r="A741" s="15"/>
      <c r="B741" s="267"/>
      <c r="C741" s="268"/>
      <c r="D741" s="239" t="s">
        <v>161</v>
      </c>
      <c r="E741" s="269" t="s">
        <v>1</v>
      </c>
      <c r="F741" s="270" t="s">
        <v>164</v>
      </c>
      <c r="G741" s="268"/>
      <c r="H741" s="271">
        <v>336</v>
      </c>
      <c r="I741" s="272"/>
      <c r="J741" s="268"/>
      <c r="K741" s="268"/>
      <c r="L741" s="273"/>
      <c r="M741" s="274"/>
      <c r="N741" s="275"/>
      <c r="O741" s="275"/>
      <c r="P741" s="275"/>
      <c r="Q741" s="275"/>
      <c r="R741" s="275"/>
      <c r="S741" s="275"/>
      <c r="T741" s="276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7" t="s">
        <v>161</v>
      </c>
      <c r="AU741" s="277" t="s">
        <v>82</v>
      </c>
      <c r="AV741" s="15" t="s">
        <v>155</v>
      </c>
      <c r="AW741" s="15" t="s">
        <v>30</v>
      </c>
      <c r="AX741" s="15" t="s">
        <v>80</v>
      </c>
      <c r="AY741" s="277" t="s">
        <v>147</v>
      </c>
    </row>
    <row r="742" s="2" customFormat="1" ht="24.15" customHeight="1">
      <c r="A742" s="38"/>
      <c r="B742" s="39"/>
      <c r="C742" s="278" t="s">
        <v>826</v>
      </c>
      <c r="D742" s="278" t="s">
        <v>335</v>
      </c>
      <c r="E742" s="279" t="s">
        <v>846</v>
      </c>
      <c r="F742" s="280" t="s">
        <v>847</v>
      </c>
      <c r="G742" s="281" t="s">
        <v>248</v>
      </c>
      <c r="H742" s="282">
        <v>336</v>
      </c>
      <c r="I742" s="283"/>
      <c r="J742" s="284">
        <f>ROUND(I742*H742,2)</f>
        <v>0</v>
      </c>
      <c r="K742" s="280" t="s">
        <v>154</v>
      </c>
      <c r="L742" s="285"/>
      <c r="M742" s="286" t="s">
        <v>1</v>
      </c>
      <c r="N742" s="287" t="s">
        <v>38</v>
      </c>
      <c r="O742" s="91"/>
      <c r="P742" s="235">
        <f>O742*H742</f>
        <v>0</v>
      </c>
      <c r="Q742" s="235">
        <v>0.00022000000000000001</v>
      </c>
      <c r="R742" s="235">
        <f>Q742*H742</f>
        <v>0.07392</v>
      </c>
      <c r="S742" s="235">
        <v>0</v>
      </c>
      <c r="T742" s="236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37" t="s">
        <v>387</v>
      </c>
      <c r="AT742" s="237" t="s">
        <v>335</v>
      </c>
      <c r="AU742" s="237" t="s">
        <v>82</v>
      </c>
      <c r="AY742" s="17" t="s">
        <v>147</v>
      </c>
      <c r="BE742" s="238">
        <f>IF(N742="základní",J742,0)</f>
        <v>0</v>
      </c>
      <c r="BF742" s="238">
        <f>IF(N742="snížená",J742,0)</f>
        <v>0</v>
      </c>
      <c r="BG742" s="238">
        <f>IF(N742="zákl. přenesená",J742,0)</f>
        <v>0</v>
      </c>
      <c r="BH742" s="238">
        <f>IF(N742="sníž. přenesená",J742,0)</f>
        <v>0</v>
      </c>
      <c r="BI742" s="238">
        <f>IF(N742="nulová",J742,0)</f>
        <v>0</v>
      </c>
      <c r="BJ742" s="17" t="s">
        <v>80</v>
      </c>
      <c r="BK742" s="238">
        <f>ROUND(I742*H742,2)</f>
        <v>0</v>
      </c>
      <c r="BL742" s="17" t="s">
        <v>274</v>
      </c>
      <c r="BM742" s="237" t="s">
        <v>1177</v>
      </c>
    </row>
    <row r="743" s="2" customFormat="1">
      <c r="A743" s="38"/>
      <c r="B743" s="39"/>
      <c r="C743" s="40"/>
      <c r="D743" s="239" t="s">
        <v>157</v>
      </c>
      <c r="E743" s="40"/>
      <c r="F743" s="240" t="s">
        <v>847</v>
      </c>
      <c r="G743" s="40"/>
      <c r="H743" s="40"/>
      <c r="I743" s="241"/>
      <c r="J743" s="40"/>
      <c r="K743" s="40"/>
      <c r="L743" s="44"/>
      <c r="M743" s="242"/>
      <c r="N743" s="243"/>
      <c r="O743" s="91"/>
      <c r="P743" s="91"/>
      <c r="Q743" s="91"/>
      <c r="R743" s="91"/>
      <c r="S743" s="91"/>
      <c r="T743" s="92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157</v>
      </c>
      <c r="AU743" s="17" t="s">
        <v>82</v>
      </c>
    </row>
    <row r="744" s="2" customFormat="1" ht="16.5" customHeight="1">
      <c r="A744" s="38"/>
      <c r="B744" s="39"/>
      <c r="C744" s="226" t="s">
        <v>832</v>
      </c>
      <c r="D744" s="226" t="s">
        <v>150</v>
      </c>
      <c r="E744" s="227" t="s">
        <v>850</v>
      </c>
      <c r="F744" s="228" t="s">
        <v>851</v>
      </c>
      <c r="G744" s="229" t="s">
        <v>181</v>
      </c>
      <c r="H744" s="230">
        <v>259</v>
      </c>
      <c r="I744" s="231"/>
      <c r="J744" s="232">
        <f>ROUND(I744*H744,2)</f>
        <v>0</v>
      </c>
      <c r="K744" s="228" t="s">
        <v>154</v>
      </c>
      <c r="L744" s="44"/>
      <c r="M744" s="233" t="s">
        <v>1</v>
      </c>
      <c r="N744" s="234" t="s">
        <v>38</v>
      </c>
      <c r="O744" s="91"/>
      <c r="P744" s="235">
        <f>O744*H744</f>
        <v>0</v>
      </c>
      <c r="Q744" s="235">
        <v>0.00025999999999999998</v>
      </c>
      <c r="R744" s="235">
        <f>Q744*H744</f>
        <v>0.067339999999999997</v>
      </c>
      <c r="S744" s="235">
        <v>0.00025999999999999998</v>
      </c>
      <c r="T744" s="236">
        <f>S744*H744</f>
        <v>0.067339999999999997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7" t="s">
        <v>274</v>
      </c>
      <c r="AT744" s="237" t="s">
        <v>150</v>
      </c>
      <c r="AU744" s="237" t="s">
        <v>82</v>
      </c>
      <c r="AY744" s="17" t="s">
        <v>147</v>
      </c>
      <c r="BE744" s="238">
        <f>IF(N744="základní",J744,0)</f>
        <v>0</v>
      </c>
      <c r="BF744" s="238">
        <f>IF(N744="snížená",J744,0)</f>
        <v>0</v>
      </c>
      <c r="BG744" s="238">
        <f>IF(N744="zákl. přenesená",J744,0)</f>
        <v>0</v>
      </c>
      <c r="BH744" s="238">
        <f>IF(N744="sníž. přenesená",J744,0)</f>
        <v>0</v>
      </c>
      <c r="BI744" s="238">
        <f>IF(N744="nulová",J744,0)</f>
        <v>0</v>
      </c>
      <c r="BJ744" s="17" t="s">
        <v>80</v>
      </c>
      <c r="BK744" s="238">
        <f>ROUND(I744*H744,2)</f>
        <v>0</v>
      </c>
      <c r="BL744" s="17" t="s">
        <v>274</v>
      </c>
      <c r="BM744" s="237" t="s">
        <v>1178</v>
      </c>
    </row>
    <row r="745" s="2" customFormat="1">
      <c r="A745" s="38"/>
      <c r="B745" s="39"/>
      <c r="C745" s="40"/>
      <c r="D745" s="239" t="s">
        <v>157</v>
      </c>
      <c r="E745" s="40"/>
      <c r="F745" s="240" t="s">
        <v>853</v>
      </c>
      <c r="G745" s="40"/>
      <c r="H745" s="40"/>
      <c r="I745" s="241"/>
      <c r="J745" s="40"/>
      <c r="K745" s="40"/>
      <c r="L745" s="44"/>
      <c r="M745" s="242"/>
      <c r="N745" s="243"/>
      <c r="O745" s="91"/>
      <c r="P745" s="91"/>
      <c r="Q745" s="91"/>
      <c r="R745" s="91"/>
      <c r="S745" s="91"/>
      <c r="T745" s="92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157</v>
      </c>
      <c r="AU745" s="17" t="s">
        <v>82</v>
      </c>
    </row>
    <row r="746" s="2" customFormat="1">
      <c r="A746" s="38"/>
      <c r="B746" s="39"/>
      <c r="C746" s="40"/>
      <c r="D746" s="244" t="s">
        <v>159</v>
      </c>
      <c r="E746" s="40"/>
      <c r="F746" s="245" t="s">
        <v>854</v>
      </c>
      <c r="G746" s="40"/>
      <c r="H746" s="40"/>
      <c r="I746" s="241"/>
      <c r="J746" s="40"/>
      <c r="K746" s="40"/>
      <c r="L746" s="44"/>
      <c r="M746" s="242"/>
      <c r="N746" s="243"/>
      <c r="O746" s="91"/>
      <c r="P746" s="91"/>
      <c r="Q746" s="91"/>
      <c r="R746" s="91"/>
      <c r="S746" s="91"/>
      <c r="T746" s="92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159</v>
      </c>
      <c r="AU746" s="17" t="s">
        <v>82</v>
      </c>
    </row>
    <row r="747" s="13" customFormat="1">
      <c r="A747" s="13"/>
      <c r="B747" s="246"/>
      <c r="C747" s="247"/>
      <c r="D747" s="239" t="s">
        <v>161</v>
      </c>
      <c r="E747" s="248" t="s">
        <v>1</v>
      </c>
      <c r="F747" s="249" t="s">
        <v>634</v>
      </c>
      <c r="G747" s="247"/>
      <c r="H747" s="248" t="s">
        <v>1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161</v>
      </c>
      <c r="AU747" s="255" t="s">
        <v>82</v>
      </c>
      <c r="AV747" s="13" t="s">
        <v>80</v>
      </c>
      <c r="AW747" s="13" t="s">
        <v>30</v>
      </c>
      <c r="AX747" s="13" t="s">
        <v>73</v>
      </c>
      <c r="AY747" s="255" t="s">
        <v>147</v>
      </c>
    </row>
    <row r="748" s="14" customFormat="1">
      <c r="A748" s="14"/>
      <c r="B748" s="256"/>
      <c r="C748" s="257"/>
      <c r="D748" s="239" t="s">
        <v>161</v>
      </c>
      <c r="E748" s="258" t="s">
        <v>1</v>
      </c>
      <c r="F748" s="259" t="s">
        <v>1086</v>
      </c>
      <c r="G748" s="257"/>
      <c r="H748" s="260">
        <v>259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6" t="s">
        <v>161</v>
      </c>
      <c r="AU748" s="266" t="s">
        <v>82</v>
      </c>
      <c r="AV748" s="14" t="s">
        <v>82</v>
      </c>
      <c r="AW748" s="14" t="s">
        <v>30</v>
      </c>
      <c r="AX748" s="14" t="s">
        <v>73</v>
      </c>
      <c r="AY748" s="266" t="s">
        <v>147</v>
      </c>
    </row>
    <row r="749" s="15" customFormat="1">
      <c r="A749" s="15"/>
      <c r="B749" s="267"/>
      <c r="C749" s="268"/>
      <c r="D749" s="239" t="s">
        <v>161</v>
      </c>
      <c r="E749" s="269" t="s">
        <v>1</v>
      </c>
      <c r="F749" s="270" t="s">
        <v>164</v>
      </c>
      <c r="G749" s="268"/>
      <c r="H749" s="271">
        <v>259</v>
      </c>
      <c r="I749" s="272"/>
      <c r="J749" s="268"/>
      <c r="K749" s="268"/>
      <c r="L749" s="273"/>
      <c r="M749" s="274"/>
      <c r="N749" s="275"/>
      <c r="O749" s="275"/>
      <c r="P749" s="275"/>
      <c r="Q749" s="275"/>
      <c r="R749" s="275"/>
      <c r="S749" s="275"/>
      <c r="T749" s="276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7" t="s">
        <v>161</v>
      </c>
      <c r="AU749" s="277" t="s">
        <v>82</v>
      </c>
      <c r="AV749" s="15" t="s">
        <v>155</v>
      </c>
      <c r="AW749" s="15" t="s">
        <v>30</v>
      </c>
      <c r="AX749" s="15" t="s">
        <v>80</v>
      </c>
      <c r="AY749" s="277" t="s">
        <v>147</v>
      </c>
    </row>
    <row r="750" s="2" customFormat="1" ht="33" customHeight="1">
      <c r="A750" s="38"/>
      <c r="B750" s="39"/>
      <c r="C750" s="226" t="s">
        <v>837</v>
      </c>
      <c r="D750" s="226" t="s">
        <v>150</v>
      </c>
      <c r="E750" s="227" t="s">
        <v>856</v>
      </c>
      <c r="F750" s="228" t="s">
        <v>857</v>
      </c>
      <c r="G750" s="229" t="s">
        <v>357</v>
      </c>
      <c r="H750" s="230">
        <v>19.905999999999999</v>
      </c>
      <c r="I750" s="231"/>
      <c r="J750" s="232">
        <f>ROUND(I750*H750,2)</f>
        <v>0</v>
      </c>
      <c r="K750" s="228" t="s">
        <v>154</v>
      </c>
      <c r="L750" s="44"/>
      <c r="M750" s="233" t="s">
        <v>1</v>
      </c>
      <c r="N750" s="234" t="s">
        <v>38</v>
      </c>
      <c r="O750" s="91"/>
      <c r="P750" s="235">
        <f>O750*H750</f>
        <v>0</v>
      </c>
      <c r="Q750" s="235">
        <v>0</v>
      </c>
      <c r="R750" s="235">
        <f>Q750*H750</f>
        <v>0</v>
      </c>
      <c r="S750" s="235">
        <v>0</v>
      </c>
      <c r="T750" s="236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37" t="s">
        <v>274</v>
      </c>
      <c r="AT750" s="237" t="s">
        <v>150</v>
      </c>
      <c r="AU750" s="237" t="s">
        <v>82</v>
      </c>
      <c r="AY750" s="17" t="s">
        <v>147</v>
      </c>
      <c r="BE750" s="238">
        <f>IF(N750="základní",J750,0)</f>
        <v>0</v>
      </c>
      <c r="BF750" s="238">
        <f>IF(N750="snížená",J750,0)</f>
        <v>0</v>
      </c>
      <c r="BG750" s="238">
        <f>IF(N750="zákl. přenesená",J750,0)</f>
        <v>0</v>
      </c>
      <c r="BH750" s="238">
        <f>IF(N750="sníž. přenesená",J750,0)</f>
        <v>0</v>
      </c>
      <c r="BI750" s="238">
        <f>IF(N750="nulová",J750,0)</f>
        <v>0</v>
      </c>
      <c r="BJ750" s="17" t="s">
        <v>80</v>
      </c>
      <c r="BK750" s="238">
        <f>ROUND(I750*H750,2)</f>
        <v>0</v>
      </c>
      <c r="BL750" s="17" t="s">
        <v>274</v>
      </c>
      <c r="BM750" s="237" t="s">
        <v>1179</v>
      </c>
    </row>
    <row r="751" s="2" customFormat="1">
      <c r="A751" s="38"/>
      <c r="B751" s="39"/>
      <c r="C751" s="40"/>
      <c r="D751" s="239" t="s">
        <v>157</v>
      </c>
      <c r="E751" s="40"/>
      <c r="F751" s="240" t="s">
        <v>859</v>
      </c>
      <c r="G751" s="40"/>
      <c r="H751" s="40"/>
      <c r="I751" s="241"/>
      <c r="J751" s="40"/>
      <c r="K751" s="40"/>
      <c r="L751" s="44"/>
      <c r="M751" s="242"/>
      <c r="N751" s="243"/>
      <c r="O751" s="91"/>
      <c r="P751" s="91"/>
      <c r="Q751" s="91"/>
      <c r="R751" s="91"/>
      <c r="S751" s="91"/>
      <c r="T751" s="92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157</v>
      </c>
      <c r="AU751" s="17" t="s">
        <v>82</v>
      </c>
    </row>
    <row r="752" s="2" customFormat="1">
      <c r="A752" s="38"/>
      <c r="B752" s="39"/>
      <c r="C752" s="40"/>
      <c r="D752" s="244" t="s">
        <v>159</v>
      </c>
      <c r="E752" s="40"/>
      <c r="F752" s="245" t="s">
        <v>860</v>
      </c>
      <c r="G752" s="40"/>
      <c r="H752" s="40"/>
      <c r="I752" s="241"/>
      <c r="J752" s="40"/>
      <c r="K752" s="40"/>
      <c r="L752" s="44"/>
      <c r="M752" s="242"/>
      <c r="N752" s="243"/>
      <c r="O752" s="91"/>
      <c r="P752" s="91"/>
      <c r="Q752" s="91"/>
      <c r="R752" s="91"/>
      <c r="S752" s="91"/>
      <c r="T752" s="92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159</v>
      </c>
      <c r="AU752" s="17" t="s">
        <v>82</v>
      </c>
    </row>
    <row r="753" s="12" customFormat="1" ht="22.8" customHeight="1">
      <c r="A753" s="12"/>
      <c r="B753" s="210"/>
      <c r="C753" s="211"/>
      <c r="D753" s="212" t="s">
        <v>72</v>
      </c>
      <c r="E753" s="224" t="s">
        <v>861</v>
      </c>
      <c r="F753" s="224" t="s">
        <v>862</v>
      </c>
      <c r="G753" s="211"/>
      <c r="H753" s="211"/>
      <c r="I753" s="214"/>
      <c r="J753" s="225">
        <f>BK753</f>
        <v>0</v>
      </c>
      <c r="K753" s="211"/>
      <c r="L753" s="216"/>
      <c r="M753" s="217"/>
      <c r="N753" s="218"/>
      <c r="O753" s="218"/>
      <c r="P753" s="219">
        <f>SUM(P754:P767)</f>
        <v>0</v>
      </c>
      <c r="Q753" s="218"/>
      <c r="R753" s="219">
        <f>SUM(R754:R767)</f>
        <v>0.00025000000000000001</v>
      </c>
      <c r="S753" s="218"/>
      <c r="T753" s="220">
        <f>SUM(T754:T767)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21" t="s">
        <v>82</v>
      </c>
      <c r="AT753" s="222" t="s">
        <v>72</v>
      </c>
      <c r="AU753" s="222" t="s">
        <v>80</v>
      </c>
      <c r="AY753" s="221" t="s">
        <v>147</v>
      </c>
      <c r="BK753" s="223">
        <f>SUM(BK754:BK767)</f>
        <v>0</v>
      </c>
    </row>
    <row r="754" s="2" customFormat="1" ht="24.15" customHeight="1">
      <c r="A754" s="38"/>
      <c r="B754" s="39"/>
      <c r="C754" s="226" t="s">
        <v>845</v>
      </c>
      <c r="D754" s="226" t="s">
        <v>150</v>
      </c>
      <c r="E754" s="227" t="s">
        <v>864</v>
      </c>
      <c r="F754" s="228" t="s">
        <v>865</v>
      </c>
      <c r="G754" s="229" t="s">
        <v>248</v>
      </c>
      <c r="H754" s="230">
        <v>1</v>
      </c>
      <c r="I754" s="231"/>
      <c r="J754" s="232">
        <f>ROUND(I754*H754,2)</f>
        <v>0</v>
      </c>
      <c r="K754" s="228" t="s">
        <v>154</v>
      </c>
      <c r="L754" s="44"/>
      <c r="M754" s="233" t="s">
        <v>1</v>
      </c>
      <c r="N754" s="234" t="s">
        <v>38</v>
      </c>
      <c r="O754" s="91"/>
      <c r="P754" s="235">
        <f>O754*H754</f>
        <v>0</v>
      </c>
      <c r="Q754" s="235">
        <v>0.00025000000000000001</v>
      </c>
      <c r="R754" s="235">
        <f>Q754*H754</f>
        <v>0.00025000000000000001</v>
      </c>
      <c r="S754" s="235">
        <v>0</v>
      </c>
      <c r="T754" s="236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7" t="s">
        <v>274</v>
      </c>
      <c r="AT754" s="237" t="s">
        <v>150</v>
      </c>
      <c r="AU754" s="237" t="s">
        <v>82</v>
      </c>
      <c r="AY754" s="17" t="s">
        <v>147</v>
      </c>
      <c r="BE754" s="238">
        <f>IF(N754="základní",J754,0)</f>
        <v>0</v>
      </c>
      <c r="BF754" s="238">
        <f>IF(N754="snížená",J754,0)</f>
        <v>0</v>
      </c>
      <c r="BG754" s="238">
        <f>IF(N754="zákl. přenesená",J754,0)</f>
        <v>0</v>
      </c>
      <c r="BH754" s="238">
        <f>IF(N754="sníž. přenesená",J754,0)</f>
        <v>0</v>
      </c>
      <c r="BI754" s="238">
        <f>IF(N754="nulová",J754,0)</f>
        <v>0</v>
      </c>
      <c r="BJ754" s="17" t="s">
        <v>80</v>
      </c>
      <c r="BK754" s="238">
        <f>ROUND(I754*H754,2)</f>
        <v>0</v>
      </c>
      <c r="BL754" s="17" t="s">
        <v>274</v>
      </c>
      <c r="BM754" s="237" t="s">
        <v>1180</v>
      </c>
    </row>
    <row r="755" s="2" customFormat="1">
      <c r="A755" s="38"/>
      <c r="B755" s="39"/>
      <c r="C755" s="40"/>
      <c r="D755" s="239" t="s">
        <v>157</v>
      </c>
      <c r="E755" s="40"/>
      <c r="F755" s="240" t="s">
        <v>867</v>
      </c>
      <c r="G755" s="40"/>
      <c r="H755" s="40"/>
      <c r="I755" s="241"/>
      <c r="J755" s="40"/>
      <c r="K755" s="40"/>
      <c r="L755" s="44"/>
      <c r="M755" s="242"/>
      <c r="N755" s="243"/>
      <c r="O755" s="91"/>
      <c r="P755" s="91"/>
      <c r="Q755" s="91"/>
      <c r="R755" s="91"/>
      <c r="S755" s="91"/>
      <c r="T755" s="92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157</v>
      </c>
      <c r="AU755" s="17" t="s">
        <v>82</v>
      </c>
    </row>
    <row r="756" s="2" customFormat="1">
      <c r="A756" s="38"/>
      <c r="B756" s="39"/>
      <c r="C756" s="40"/>
      <c r="D756" s="244" t="s">
        <v>159</v>
      </c>
      <c r="E756" s="40"/>
      <c r="F756" s="245" t="s">
        <v>868</v>
      </c>
      <c r="G756" s="40"/>
      <c r="H756" s="40"/>
      <c r="I756" s="241"/>
      <c r="J756" s="40"/>
      <c r="K756" s="40"/>
      <c r="L756" s="44"/>
      <c r="M756" s="242"/>
      <c r="N756" s="243"/>
      <c r="O756" s="91"/>
      <c r="P756" s="91"/>
      <c r="Q756" s="91"/>
      <c r="R756" s="91"/>
      <c r="S756" s="91"/>
      <c r="T756" s="92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159</v>
      </c>
      <c r="AU756" s="17" t="s">
        <v>82</v>
      </c>
    </row>
    <row r="757" s="13" customFormat="1">
      <c r="A757" s="13"/>
      <c r="B757" s="246"/>
      <c r="C757" s="247"/>
      <c r="D757" s="239" t="s">
        <v>161</v>
      </c>
      <c r="E757" s="248" t="s">
        <v>1</v>
      </c>
      <c r="F757" s="249" t="s">
        <v>1181</v>
      </c>
      <c r="G757" s="247"/>
      <c r="H757" s="248" t="s">
        <v>1</v>
      </c>
      <c r="I757" s="250"/>
      <c r="J757" s="247"/>
      <c r="K757" s="247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161</v>
      </c>
      <c r="AU757" s="255" t="s">
        <v>82</v>
      </c>
      <c r="AV757" s="13" t="s">
        <v>80</v>
      </c>
      <c r="AW757" s="13" t="s">
        <v>30</v>
      </c>
      <c r="AX757" s="13" t="s">
        <v>73</v>
      </c>
      <c r="AY757" s="255" t="s">
        <v>147</v>
      </c>
    </row>
    <row r="758" s="14" customFormat="1">
      <c r="A758" s="14"/>
      <c r="B758" s="256"/>
      <c r="C758" s="257"/>
      <c r="D758" s="239" t="s">
        <v>161</v>
      </c>
      <c r="E758" s="258" t="s">
        <v>1</v>
      </c>
      <c r="F758" s="259" t="s">
        <v>80</v>
      </c>
      <c r="G758" s="257"/>
      <c r="H758" s="260">
        <v>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161</v>
      </c>
      <c r="AU758" s="266" t="s">
        <v>82</v>
      </c>
      <c r="AV758" s="14" t="s">
        <v>82</v>
      </c>
      <c r="AW758" s="14" t="s">
        <v>30</v>
      </c>
      <c r="AX758" s="14" t="s">
        <v>73</v>
      </c>
      <c r="AY758" s="266" t="s">
        <v>147</v>
      </c>
    </row>
    <row r="759" s="15" customFormat="1">
      <c r="A759" s="15"/>
      <c r="B759" s="267"/>
      <c r="C759" s="268"/>
      <c r="D759" s="239" t="s">
        <v>161</v>
      </c>
      <c r="E759" s="269" t="s">
        <v>1</v>
      </c>
      <c r="F759" s="270" t="s">
        <v>164</v>
      </c>
      <c r="G759" s="268"/>
      <c r="H759" s="271">
        <v>1</v>
      </c>
      <c r="I759" s="272"/>
      <c r="J759" s="268"/>
      <c r="K759" s="268"/>
      <c r="L759" s="273"/>
      <c r="M759" s="274"/>
      <c r="N759" s="275"/>
      <c r="O759" s="275"/>
      <c r="P759" s="275"/>
      <c r="Q759" s="275"/>
      <c r="R759" s="275"/>
      <c r="S759" s="275"/>
      <c r="T759" s="27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7" t="s">
        <v>161</v>
      </c>
      <c r="AU759" s="277" t="s">
        <v>82</v>
      </c>
      <c r="AV759" s="15" t="s">
        <v>155</v>
      </c>
      <c r="AW759" s="15" t="s">
        <v>30</v>
      </c>
      <c r="AX759" s="15" t="s">
        <v>80</v>
      </c>
      <c r="AY759" s="277" t="s">
        <v>147</v>
      </c>
    </row>
    <row r="760" s="2" customFormat="1" ht="16.5" customHeight="1">
      <c r="A760" s="38"/>
      <c r="B760" s="39"/>
      <c r="C760" s="278" t="s">
        <v>849</v>
      </c>
      <c r="D760" s="278" t="s">
        <v>335</v>
      </c>
      <c r="E760" s="279" t="s">
        <v>1182</v>
      </c>
      <c r="F760" s="280" t="s">
        <v>1183</v>
      </c>
      <c r="G760" s="281" t="s">
        <v>460</v>
      </c>
      <c r="H760" s="282">
        <v>1</v>
      </c>
      <c r="I760" s="283"/>
      <c r="J760" s="284">
        <f>ROUND(I760*H760,2)</f>
        <v>0</v>
      </c>
      <c r="K760" s="280" t="s">
        <v>1</v>
      </c>
      <c r="L760" s="285"/>
      <c r="M760" s="286" t="s">
        <v>1</v>
      </c>
      <c r="N760" s="287" t="s">
        <v>38</v>
      </c>
      <c r="O760" s="91"/>
      <c r="P760" s="235">
        <f>O760*H760</f>
        <v>0</v>
      </c>
      <c r="Q760" s="235">
        <v>0</v>
      </c>
      <c r="R760" s="235">
        <f>Q760*H760</f>
        <v>0</v>
      </c>
      <c r="S760" s="235">
        <v>0</v>
      </c>
      <c r="T760" s="236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37" t="s">
        <v>387</v>
      </c>
      <c r="AT760" s="237" t="s">
        <v>335</v>
      </c>
      <c r="AU760" s="237" t="s">
        <v>82</v>
      </c>
      <c r="AY760" s="17" t="s">
        <v>147</v>
      </c>
      <c r="BE760" s="238">
        <f>IF(N760="základní",J760,0)</f>
        <v>0</v>
      </c>
      <c r="BF760" s="238">
        <f>IF(N760="snížená",J760,0)</f>
        <v>0</v>
      </c>
      <c r="BG760" s="238">
        <f>IF(N760="zákl. přenesená",J760,0)</f>
        <v>0</v>
      </c>
      <c r="BH760" s="238">
        <f>IF(N760="sníž. přenesená",J760,0)</f>
        <v>0</v>
      </c>
      <c r="BI760" s="238">
        <f>IF(N760="nulová",J760,0)</f>
        <v>0</v>
      </c>
      <c r="BJ760" s="17" t="s">
        <v>80</v>
      </c>
      <c r="BK760" s="238">
        <f>ROUND(I760*H760,2)</f>
        <v>0</v>
      </c>
      <c r="BL760" s="17" t="s">
        <v>274</v>
      </c>
      <c r="BM760" s="237" t="s">
        <v>1184</v>
      </c>
    </row>
    <row r="761" s="2" customFormat="1">
      <c r="A761" s="38"/>
      <c r="B761" s="39"/>
      <c r="C761" s="40"/>
      <c r="D761" s="239" t="s">
        <v>157</v>
      </c>
      <c r="E761" s="40"/>
      <c r="F761" s="240" t="s">
        <v>1183</v>
      </c>
      <c r="G761" s="40"/>
      <c r="H761" s="40"/>
      <c r="I761" s="241"/>
      <c r="J761" s="40"/>
      <c r="K761" s="40"/>
      <c r="L761" s="44"/>
      <c r="M761" s="242"/>
      <c r="N761" s="243"/>
      <c r="O761" s="91"/>
      <c r="P761" s="91"/>
      <c r="Q761" s="91"/>
      <c r="R761" s="91"/>
      <c r="S761" s="91"/>
      <c r="T761" s="92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157</v>
      </c>
      <c r="AU761" s="17" t="s">
        <v>82</v>
      </c>
    </row>
    <row r="762" s="13" customFormat="1">
      <c r="A762" s="13"/>
      <c r="B762" s="246"/>
      <c r="C762" s="247"/>
      <c r="D762" s="239" t="s">
        <v>161</v>
      </c>
      <c r="E762" s="248" t="s">
        <v>1</v>
      </c>
      <c r="F762" s="249" t="s">
        <v>874</v>
      </c>
      <c r="G762" s="247"/>
      <c r="H762" s="248" t="s">
        <v>1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161</v>
      </c>
      <c r="AU762" s="255" t="s">
        <v>82</v>
      </c>
      <c r="AV762" s="13" t="s">
        <v>80</v>
      </c>
      <c r="AW762" s="13" t="s">
        <v>30</v>
      </c>
      <c r="AX762" s="13" t="s">
        <v>73</v>
      </c>
      <c r="AY762" s="255" t="s">
        <v>147</v>
      </c>
    </row>
    <row r="763" s="14" customFormat="1">
      <c r="A763" s="14"/>
      <c r="B763" s="256"/>
      <c r="C763" s="257"/>
      <c r="D763" s="239" t="s">
        <v>161</v>
      </c>
      <c r="E763" s="258" t="s">
        <v>1</v>
      </c>
      <c r="F763" s="259" t="s">
        <v>80</v>
      </c>
      <c r="G763" s="257"/>
      <c r="H763" s="260">
        <v>1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161</v>
      </c>
      <c r="AU763" s="266" t="s">
        <v>82</v>
      </c>
      <c r="AV763" s="14" t="s">
        <v>82</v>
      </c>
      <c r="AW763" s="14" t="s">
        <v>30</v>
      </c>
      <c r="AX763" s="14" t="s">
        <v>73</v>
      </c>
      <c r="AY763" s="266" t="s">
        <v>147</v>
      </c>
    </row>
    <row r="764" s="15" customFormat="1">
      <c r="A764" s="15"/>
      <c r="B764" s="267"/>
      <c r="C764" s="268"/>
      <c r="D764" s="239" t="s">
        <v>161</v>
      </c>
      <c r="E764" s="269" t="s">
        <v>1</v>
      </c>
      <c r="F764" s="270" t="s">
        <v>164</v>
      </c>
      <c r="G764" s="268"/>
      <c r="H764" s="271">
        <v>1</v>
      </c>
      <c r="I764" s="272"/>
      <c r="J764" s="268"/>
      <c r="K764" s="268"/>
      <c r="L764" s="273"/>
      <c r="M764" s="274"/>
      <c r="N764" s="275"/>
      <c r="O764" s="275"/>
      <c r="P764" s="275"/>
      <c r="Q764" s="275"/>
      <c r="R764" s="275"/>
      <c r="S764" s="275"/>
      <c r="T764" s="27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7" t="s">
        <v>161</v>
      </c>
      <c r="AU764" s="277" t="s">
        <v>82</v>
      </c>
      <c r="AV764" s="15" t="s">
        <v>155</v>
      </c>
      <c r="AW764" s="15" t="s">
        <v>30</v>
      </c>
      <c r="AX764" s="15" t="s">
        <v>80</v>
      </c>
      <c r="AY764" s="277" t="s">
        <v>147</v>
      </c>
    </row>
    <row r="765" s="2" customFormat="1" ht="24.15" customHeight="1">
      <c r="A765" s="38"/>
      <c r="B765" s="39"/>
      <c r="C765" s="226" t="s">
        <v>855</v>
      </c>
      <c r="D765" s="226" t="s">
        <v>150</v>
      </c>
      <c r="E765" s="227" t="s">
        <v>876</v>
      </c>
      <c r="F765" s="228" t="s">
        <v>877</v>
      </c>
      <c r="G765" s="229" t="s">
        <v>878</v>
      </c>
      <c r="H765" s="288"/>
      <c r="I765" s="231"/>
      <c r="J765" s="232">
        <f>ROUND(I765*H765,2)</f>
        <v>0</v>
      </c>
      <c r="K765" s="228" t="s">
        <v>154</v>
      </c>
      <c r="L765" s="44"/>
      <c r="M765" s="233" t="s">
        <v>1</v>
      </c>
      <c r="N765" s="234" t="s">
        <v>38</v>
      </c>
      <c r="O765" s="91"/>
      <c r="P765" s="235">
        <f>O765*H765</f>
        <v>0</v>
      </c>
      <c r="Q765" s="235">
        <v>0</v>
      </c>
      <c r="R765" s="235">
        <f>Q765*H765</f>
        <v>0</v>
      </c>
      <c r="S765" s="235">
        <v>0</v>
      </c>
      <c r="T765" s="236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37" t="s">
        <v>274</v>
      </c>
      <c r="AT765" s="237" t="s">
        <v>150</v>
      </c>
      <c r="AU765" s="237" t="s">
        <v>82</v>
      </c>
      <c r="AY765" s="17" t="s">
        <v>147</v>
      </c>
      <c r="BE765" s="238">
        <f>IF(N765="základní",J765,0)</f>
        <v>0</v>
      </c>
      <c r="BF765" s="238">
        <f>IF(N765="snížená",J765,0)</f>
        <v>0</v>
      </c>
      <c r="BG765" s="238">
        <f>IF(N765="zákl. přenesená",J765,0)</f>
        <v>0</v>
      </c>
      <c r="BH765" s="238">
        <f>IF(N765="sníž. přenesená",J765,0)</f>
        <v>0</v>
      </c>
      <c r="BI765" s="238">
        <f>IF(N765="nulová",J765,0)</f>
        <v>0</v>
      </c>
      <c r="BJ765" s="17" t="s">
        <v>80</v>
      </c>
      <c r="BK765" s="238">
        <f>ROUND(I765*H765,2)</f>
        <v>0</v>
      </c>
      <c r="BL765" s="17" t="s">
        <v>274</v>
      </c>
      <c r="BM765" s="237" t="s">
        <v>1185</v>
      </c>
    </row>
    <row r="766" s="2" customFormat="1">
      <c r="A766" s="38"/>
      <c r="B766" s="39"/>
      <c r="C766" s="40"/>
      <c r="D766" s="239" t="s">
        <v>157</v>
      </c>
      <c r="E766" s="40"/>
      <c r="F766" s="240" t="s">
        <v>880</v>
      </c>
      <c r="G766" s="40"/>
      <c r="H766" s="40"/>
      <c r="I766" s="241"/>
      <c r="J766" s="40"/>
      <c r="K766" s="40"/>
      <c r="L766" s="44"/>
      <c r="M766" s="242"/>
      <c r="N766" s="243"/>
      <c r="O766" s="91"/>
      <c r="P766" s="91"/>
      <c r="Q766" s="91"/>
      <c r="R766" s="91"/>
      <c r="S766" s="91"/>
      <c r="T766" s="92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157</v>
      </c>
      <c r="AU766" s="17" t="s">
        <v>82</v>
      </c>
    </row>
    <row r="767" s="2" customFormat="1">
      <c r="A767" s="38"/>
      <c r="B767" s="39"/>
      <c r="C767" s="40"/>
      <c r="D767" s="244" t="s">
        <v>159</v>
      </c>
      <c r="E767" s="40"/>
      <c r="F767" s="245" t="s">
        <v>881</v>
      </c>
      <c r="G767" s="40"/>
      <c r="H767" s="40"/>
      <c r="I767" s="241"/>
      <c r="J767" s="40"/>
      <c r="K767" s="40"/>
      <c r="L767" s="44"/>
      <c r="M767" s="242"/>
      <c r="N767" s="243"/>
      <c r="O767" s="91"/>
      <c r="P767" s="91"/>
      <c r="Q767" s="91"/>
      <c r="R767" s="91"/>
      <c r="S767" s="91"/>
      <c r="T767" s="92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159</v>
      </c>
      <c r="AU767" s="17" t="s">
        <v>82</v>
      </c>
    </row>
    <row r="768" s="12" customFormat="1" ht="22.8" customHeight="1">
      <c r="A768" s="12"/>
      <c r="B768" s="210"/>
      <c r="C768" s="211"/>
      <c r="D768" s="212" t="s">
        <v>72</v>
      </c>
      <c r="E768" s="224" t="s">
        <v>882</v>
      </c>
      <c r="F768" s="224" t="s">
        <v>883</v>
      </c>
      <c r="G768" s="211"/>
      <c r="H768" s="211"/>
      <c r="I768" s="214"/>
      <c r="J768" s="225">
        <f>BK768</f>
        <v>0</v>
      </c>
      <c r="K768" s="211"/>
      <c r="L768" s="216"/>
      <c r="M768" s="217"/>
      <c r="N768" s="218"/>
      <c r="O768" s="218"/>
      <c r="P768" s="219">
        <f>SUM(P769:P784)</f>
        <v>0</v>
      </c>
      <c r="Q768" s="218"/>
      <c r="R768" s="219">
        <f>SUM(R769:R784)</f>
        <v>0.20512800000000001</v>
      </c>
      <c r="S768" s="218"/>
      <c r="T768" s="220">
        <f>SUM(T769:T784)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21" t="s">
        <v>82</v>
      </c>
      <c r="AT768" s="222" t="s">
        <v>72</v>
      </c>
      <c r="AU768" s="222" t="s">
        <v>80</v>
      </c>
      <c r="AY768" s="221" t="s">
        <v>147</v>
      </c>
      <c r="BK768" s="223">
        <f>SUM(BK769:BK784)</f>
        <v>0</v>
      </c>
    </row>
    <row r="769" s="2" customFormat="1" ht="24.15" customHeight="1">
      <c r="A769" s="38"/>
      <c r="B769" s="39"/>
      <c r="C769" s="226" t="s">
        <v>863</v>
      </c>
      <c r="D769" s="226" t="s">
        <v>150</v>
      </c>
      <c r="E769" s="227" t="s">
        <v>885</v>
      </c>
      <c r="F769" s="228" t="s">
        <v>886</v>
      </c>
      <c r="G769" s="229" t="s">
        <v>181</v>
      </c>
      <c r="H769" s="230">
        <v>466.19999999999999</v>
      </c>
      <c r="I769" s="231"/>
      <c r="J769" s="232">
        <f>ROUND(I769*H769,2)</f>
        <v>0</v>
      </c>
      <c r="K769" s="228" t="s">
        <v>154</v>
      </c>
      <c r="L769" s="44"/>
      <c r="M769" s="233" t="s">
        <v>1</v>
      </c>
      <c r="N769" s="234" t="s">
        <v>38</v>
      </c>
      <c r="O769" s="91"/>
      <c r="P769" s="235">
        <f>O769*H769</f>
        <v>0</v>
      </c>
      <c r="Q769" s="235">
        <v>0.00044000000000000002</v>
      </c>
      <c r="R769" s="235">
        <f>Q769*H769</f>
        <v>0.20512800000000001</v>
      </c>
      <c r="S769" s="235">
        <v>0</v>
      </c>
      <c r="T769" s="236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7" t="s">
        <v>274</v>
      </c>
      <c r="AT769" s="237" t="s">
        <v>150</v>
      </c>
      <c r="AU769" s="237" t="s">
        <v>82</v>
      </c>
      <c r="AY769" s="17" t="s">
        <v>147</v>
      </c>
      <c r="BE769" s="238">
        <f>IF(N769="základní",J769,0)</f>
        <v>0</v>
      </c>
      <c r="BF769" s="238">
        <f>IF(N769="snížená",J769,0)</f>
        <v>0</v>
      </c>
      <c r="BG769" s="238">
        <f>IF(N769="zákl. přenesená",J769,0)</f>
        <v>0</v>
      </c>
      <c r="BH769" s="238">
        <f>IF(N769="sníž. přenesená",J769,0)</f>
        <v>0</v>
      </c>
      <c r="BI769" s="238">
        <f>IF(N769="nulová",J769,0)</f>
        <v>0</v>
      </c>
      <c r="BJ769" s="17" t="s">
        <v>80</v>
      </c>
      <c r="BK769" s="238">
        <f>ROUND(I769*H769,2)</f>
        <v>0</v>
      </c>
      <c r="BL769" s="17" t="s">
        <v>274</v>
      </c>
      <c r="BM769" s="237" t="s">
        <v>1186</v>
      </c>
    </row>
    <row r="770" s="2" customFormat="1">
      <c r="A770" s="38"/>
      <c r="B770" s="39"/>
      <c r="C770" s="40"/>
      <c r="D770" s="239" t="s">
        <v>157</v>
      </c>
      <c r="E770" s="40"/>
      <c r="F770" s="240" t="s">
        <v>888</v>
      </c>
      <c r="G770" s="40"/>
      <c r="H770" s="40"/>
      <c r="I770" s="241"/>
      <c r="J770" s="40"/>
      <c r="K770" s="40"/>
      <c r="L770" s="44"/>
      <c r="M770" s="242"/>
      <c r="N770" s="243"/>
      <c r="O770" s="91"/>
      <c r="P770" s="91"/>
      <c r="Q770" s="91"/>
      <c r="R770" s="91"/>
      <c r="S770" s="91"/>
      <c r="T770" s="92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157</v>
      </c>
      <c r="AU770" s="17" t="s">
        <v>82</v>
      </c>
    </row>
    <row r="771" s="2" customFormat="1">
      <c r="A771" s="38"/>
      <c r="B771" s="39"/>
      <c r="C771" s="40"/>
      <c r="D771" s="244" t="s">
        <v>159</v>
      </c>
      <c r="E771" s="40"/>
      <c r="F771" s="245" t="s">
        <v>889</v>
      </c>
      <c r="G771" s="40"/>
      <c r="H771" s="40"/>
      <c r="I771" s="241"/>
      <c r="J771" s="40"/>
      <c r="K771" s="40"/>
      <c r="L771" s="44"/>
      <c r="M771" s="242"/>
      <c r="N771" s="243"/>
      <c r="O771" s="91"/>
      <c r="P771" s="91"/>
      <c r="Q771" s="91"/>
      <c r="R771" s="91"/>
      <c r="S771" s="91"/>
      <c r="T771" s="92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T771" s="17" t="s">
        <v>159</v>
      </c>
      <c r="AU771" s="17" t="s">
        <v>82</v>
      </c>
    </row>
    <row r="772" s="13" customFormat="1">
      <c r="A772" s="13"/>
      <c r="B772" s="246"/>
      <c r="C772" s="247"/>
      <c r="D772" s="239" t="s">
        <v>161</v>
      </c>
      <c r="E772" s="248" t="s">
        <v>1</v>
      </c>
      <c r="F772" s="249" t="s">
        <v>264</v>
      </c>
      <c r="G772" s="247"/>
      <c r="H772" s="248" t="s">
        <v>1</v>
      </c>
      <c r="I772" s="250"/>
      <c r="J772" s="247"/>
      <c r="K772" s="247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161</v>
      </c>
      <c r="AU772" s="255" t="s">
        <v>82</v>
      </c>
      <c r="AV772" s="13" t="s">
        <v>80</v>
      </c>
      <c r="AW772" s="13" t="s">
        <v>30</v>
      </c>
      <c r="AX772" s="13" t="s">
        <v>73</v>
      </c>
      <c r="AY772" s="255" t="s">
        <v>147</v>
      </c>
    </row>
    <row r="773" s="14" customFormat="1">
      <c r="A773" s="14"/>
      <c r="B773" s="256"/>
      <c r="C773" s="257"/>
      <c r="D773" s="239" t="s">
        <v>161</v>
      </c>
      <c r="E773" s="258" t="s">
        <v>1</v>
      </c>
      <c r="F773" s="259" t="s">
        <v>944</v>
      </c>
      <c r="G773" s="257"/>
      <c r="H773" s="260">
        <v>466.19999999999999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6" t="s">
        <v>161</v>
      </c>
      <c r="AU773" s="266" t="s">
        <v>82</v>
      </c>
      <c r="AV773" s="14" t="s">
        <v>82</v>
      </c>
      <c r="AW773" s="14" t="s">
        <v>30</v>
      </c>
      <c r="AX773" s="14" t="s">
        <v>73</v>
      </c>
      <c r="AY773" s="266" t="s">
        <v>147</v>
      </c>
    </row>
    <row r="774" s="15" customFormat="1">
      <c r="A774" s="15"/>
      <c r="B774" s="267"/>
      <c r="C774" s="268"/>
      <c r="D774" s="239" t="s">
        <v>161</v>
      </c>
      <c r="E774" s="269" t="s">
        <v>1</v>
      </c>
      <c r="F774" s="270" t="s">
        <v>164</v>
      </c>
      <c r="G774" s="268"/>
      <c r="H774" s="271">
        <v>466.19999999999999</v>
      </c>
      <c r="I774" s="272"/>
      <c r="J774" s="268"/>
      <c r="K774" s="268"/>
      <c r="L774" s="273"/>
      <c r="M774" s="274"/>
      <c r="N774" s="275"/>
      <c r="O774" s="275"/>
      <c r="P774" s="275"/>
      <c r="Q774" s="275"/>
      <c r="R774" s="275"/>
      <c r="S774" s="275"/>
      <c r="T774" s="27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7" t="s">
        <v>161</v>
      </c>
      <c r="AU774" s="277" t="s">
        <v>82</v>
      </c>
      <c r="AV774" s="15" t="s">
        <v>155</v>
      </c>
      <c r="AW774" s="15" t="s">
        <v>30</v>
      </c>
      <c r="AX774" s="15" t="s">
        <v>80</v>
      </c>
      <c r="AY774" s="277" t="s">
        <v>147</v>
      </c>
    </row>
    <row r="775" s="2" customFormat="1" ht="24.15" customHeight="1">
      <c r="A775" s="38"/>
      <c r="B775" s="39"/>
      <c r="C775" s="226" t="s">
        <v>870</v>
      </c>
      <c r="D775" s="226" t="s">
        <v>150</v>
      </c>
      <c r="E775" s="227" t="s">
        <v>891</v>
      </c>
      <c r="F775" s="228" t="s">
        <v>892</v>
      </c>
      <c r="G775" s="229" t="s">
        <v>181</v>
      </c>
      <c r="H775" s="230">
        <v>4.7999999999999998</v>
      </c>
      <c r="I775" s="231"/>
      <c r="J775" s="232">
        <f>ROUND(I775*H775,2)</f>
        <v>0</v>
      </c>
      <c r="K775" s="228" t="s">
        <v>1</v>
      </c>
      <c r="L775" s="44"/>
      <c r="M775" s="233" t="s">
        <v>1</v>
      </c>
      <c r="N775" s="234" t="s">
        <v>38</v>
      </c>
      <c r="O775" s="91"/>
      <c r="P775" s="235">
        <f>O775*H775</f>
        <v>0</v>
      </c>
      <c r="Q775" s="235">
        <v>0</v>
      </c>
      <c r="R775" s="235">
        <f>Q775*H775</f>
        <v>0</v>
      </c>
      <c r="S775" s="235">
        <v>0</v>
      </c>
      <c r="T775" s="236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37" t="s">
        <v>274</v>
      </c>
      <c r="AT775" s="237" t="s">
        <v>150</v>
      </c>
      <c r="AU775" s="237" t="s">
        <v>82</v>
      </c>
      <c r="AY775" s="17" t="s">
        <v>147</v>
      </c>
      <c r="BE775" s="238">
        <f>IF(N775="základní",J775,0)</f>
        <v>0</v>
      </c>
      <c r="BF775" s="238">
        <f>IF(N775="snížená",J775,0)</f>
        <v>0</v>
      </c>
      <c r="BG775" s="238">
        <f>IF(N775="zákl. přenesená",J775,0)</f>
        <v>0</v>
      </c>
      <c r="BH775" s="238">
        <f>IF(N775="sníž. přenesená",J775,0)</f>
        <v>0</v>
      </c>
      <c r="BI775" s="238">
        <f>IF(N775="nulová",J775,0)</f>
        <v>0</v>
      </c>
      <c r="BJ775" s="17" t="s">
        <v>80</v>
      </c>
      <c r="BK775" s="238">
        <f>ROUND(I775*H775,2)</f>
        <v>0</v>
      </c>
      <c r="BL775" s="17" t="s">
        <v>274</v>
      </c>
      <c r="BM775" s="237" t="s">
        <v>1187</v>
      </c>
    </row>
    <row r="776" s="2" customFormat="1">
      <c r="A776" s="38"/>
      <c r="B776" s="39"/>
      <c r="C776" s="40"/>
      <c r="D776" s="239" t="s">
        <v>157</v>
      </c>
      <c r="E776" s="40"/>
      <c r="F776" s="240" t="s">
        <v>892</v>
      </c>
      <c r="G776" s="40"/>
      <c r="H776" s="40"/>
      <c r="I776" s="241"/>
      <c r="J776" s="40"/>
      <c r="K776" s="40"/>
      <c r="L776" s="44"/>
      <c r="M776" s="242"/>
      <c r="N776" s="243"/>
      <c r="O776" s="91"/>
      <c r="P776" s="91"/>
      <c r="Q776" s="91"/>
      <c r="R776" s="91"/>
      <c r="S776" s="91"/>
      <c r="T776" s="92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157</v>
      </c>
      <c r="AU776" s="17" t="s">
        <v>82</v>
      </c>
    </row>
    <row r="777" s="13" customFormat="1">
      <c r="A777" s="13"/>
      <c r="B777" s="246"/>
      <c r="C777" s="247"/>
      <c r="D777" s="239" t="s">
        <v>161</v>
      </c>
      <c r="E777" s="248" t="s">
        <v>1</v>
      </c>
      <c r="F777" s="249" t="s">
        <v>193</v>
      </c>
      <c r="G777" s="247"/>
      <c r="H777" s="248" t="s">
        <v>1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5" t="s">
        <v>161</v>
      </c>
      <c r="AU777" s="255" t="s">
        <v>82</v>
      </c>
      <c r="AV777" s="13" t="s">
        <v>80</v>
      </c>
      <c r="AW777" s="13" t="s">
        <v>30</v>
      </c>
      <c r="AX777" s="13" t="s">
        <v>73</v>
      </c>
      <c r="AY777" s="255" t="s">
        <v>147</v>
      </c>
    </row>
    <row r="778" s="14" customFormat="1">
      <c r="A778" s="14"/>
      <c r="B778" s="256"/>
      <c r="C778" s="257"/>
      <c r="D778" s="239" t="s">
        <v>161</v>
      </c>
      <c r="E778" s="258" t="s">
        <v>1</v>
      </c>
      <c r="F778" s="259" t="s">
        <v>954</v>
      </c>
      <c r="G778" s="257"/>
      <c r="H778" s="260">
        <v>4.7999999999999998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6" t="s">
        <v>161</v>
      </c>
      <c r="AU778" s="266" t="s">
        <v>82</v>
      </c>
      <c r="AV778" s="14" t="s">
        <v>82</v>
      </c>
      <c r="AW778" s="14" t="s">
        <v>30</v>
      </c>
      <c r="AX778" s="14" t="s">
        <v>73</v>
      </c>
      <c r="AY778" s="266" t="s">
        <v>147</v>
      </c>
    </row>
    <row r="779" s="15" customFormat="1">
      <c r="A779" s="15"/>
      <c r="B779" s="267"/>
      <c r="C779" s="268"/>
      <c r="D779" s="239" t="s">
        <v>161</v>
      </c>
      <c r="E779" s="269" t="s">
        <v>1</v>
      </c>
      <c r="F779" s="270" t="s">
        <v>164</v>
      </c>
      <c r="G779" s="268"/>
      <c r="H779" s="271">
        <v>4.7999999999999998</v>
      </c>
      <c r="I779" s="272"/>
      <c r="J779" s="268"/>
      <c r="K779" s="268"/>
      <c r="L779" s="273"/>
      <c r="M779" s="274"/>
      <c r="N779" s="275"/>
      <c r="O779" s="275"/>
      <c r="P779" s="275"/>
      <c r="Q779" s="275"/>
      <c r="R779" s="275"/>
      <c r="S779" s="275"/>
      <c r="T779" s="27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7" t="s">
        <v>161</v>
      </c>
      <c r="AU779" s="277" t="s">
        <v>82</v>
      </c>
      <c r="AV779" s="15" t="s">
        <v>155</v>
      </c>
      <c r="AW779" s="15" t="s">
        <v>30</v>
      </c>
      <c r="AX779" s="15" t="s">
        <v>80</v>
      </c>
      <c r="AY779" s="277" t="s">
        <v>147</v>
      </c>
    </row>
    <row r="780" s="2" customFormat="1" ht="24.15" customHeight="1">
      <c r="A780" s="38"/>
      <c r="B780" s="39"/>
      <c r="C780" s="226" t="s">
        <v>875</v>
      </c>
      <c r="D780" s="226" t="s">
        <v>150</v>
      </c>
      <c r="E780" s="227" t="s">
        <v>895</v>
      </c>
      <c r="F780" s="228" t="s">
        <v>896</v>
      </c>
      <c r="G780" s="229" t="s">
        <v>181</v>
      </c>
      <c r="H780" s="230">
        <v>64.799999999999997</v>
      </c>
      <c r="I780" s="231"/>
      <c r="J780" s="232">
        <f>ROUND(I780*H780,2)</f>
        <v>0</v>
      </c>
      <c r="K780" s="228" t="s">
        <v>1</v>
      </c>
      <c r="L780" s="44"/>
      <c r="M780" s="233" t="s">
        <v>1</v>
      </c>
      <c r="N780" s="234" t="s">
        <v>38</v>
      </c>
      <c r="O780" s="91"/>
      <c r="P780" s="235">
        <f>O780*H780</f>
        <v>0</v>
      </c>
      <c r="Q780" s="235">
        <v>0</v>
      </c>
      <c r="R780" s="235">
        <f>Q780*H780</f>
        <v>0</v>
      </c>
      <c r="S780" s="235">
        <v>0</v>
      </c>
      <c r="T780" s="236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37" t="s">
        <v>274</v>
      </c>
      <c r="AT780" s="237" t="s">
        <v>150</v>
      </c>
      <c r="AU780" s="237" t="s">
        <v>82</v>
      </c>
      <c r="AY780" s="17" t="s">
        <v>147</v>
      </c>
      <c r="BE780" s="238">
        <f>IF(N780="základní",J780,0)</f>
        <v>0</v>
      </c>
      <c r="BF780" s="238">
        <f>IF(N780="snížená",J780,0)</f>
        <v>0</v>
      </c>
      <c r="BG780" s="238">
        <f>IF(N780="zákl. přenesená",J780,0)</f>
        <v>0</v>
      </c>
      <c r="BH780" s="238">
        <f>IF(N780="sníž. přenesená",J780,0)</f>
        <v>0</v>
      </c>
      <c r="BI780" s="238">
        <f>IF(N780="nulová",J780,0)</f>
        <v>0</v>
      </c>
      <c r="BJ780" s="17" t="s">
        <v>80</v>
      </c>
      <c r="BK780" s="238">
        <f>ROUND(I780*H780,2)</f>
        <v>0</v>
      </c>
      <c r="BL780" s="17" t="s">
        <v>274</v>
      </c>
      <c r="BM780" s="237" t="s">
        <v>1188</v>
      </c>
    </row>
    <row r="781" s="2" customFormat="1">
      <c r="A781" s="38"/>
      <c r="B781" s="39"/>
      <c r="C781" s="40"/>
      <c r="D781" s="239" t="s">
        <v>157</v>
      </c>
      <c r="E781" s="40"/>
      <c r="F781" s="240" t="s">
        <v>896</v>
      </c>
      <c r="G781" s="40"/>
      <c r="H781" s="40"/>
      <c r="I781" s="241"/>
      <c r="J781" s="40"/>
      <c r="K781" s="40"/>
      <c r="L781" s="44"/>
      <c r="M781" s="242"/>
      <c r="N781" s="243"/>
      <c r="O781" s="91"/>
      <c r="P781" s="91"/>
      <c r="Q781" s="91"/>
      <c r="R781" s="91"/>
      <c r="S781" s="91"/>
      <c r="T781" s="92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157</v>
      </c>
      <c r="AU781" s="17" t="s">
        <v>82</v>
      </c>
    </row>
    <row r="782" s="13" customFormat="1">
      <c r="A782" s="13"/>
      <c r="B782" s="246"/>
      <c r="C782" s="247"/>
      <c r="D782" s="239" t="s">
        <v>161</v>
      </c>
      <c r="E782" s="248" t="s">
        <v>1</v>
      </c>
      <c r="F782" s="249" t="s">
        <v>316</v>
      </c>
      <c r="G782" s="247"/>
      <c r="H782" s="248" t="s">
        <v>1</v>
      </c>
      <c r="I782" s="250"/>
      <c r="J782" s="247"/>
      <c r="K782" s="247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161</v>
      </c>
      <c r="AU782" s="255" t="s">
        <v>82</v>
      </c>
      <c r="AV782" s="13" t="s">
        <v>80</v>
      </c>
      <c r="AW782" s="13" t="s">
        <v>30</v>
      </c>
      <c r="AX782" s="13" t="s">
        <v>73</v>
      </c>
      <c r="AY782" s="255" t="s">
        <v>147</v>
      </c>
    </row>
    <row r="783" s="14" customFormat="1">
      <c r="A783" s="14"/>
      <c r="B783" s="256"/>
      <c r="C783" s="257"/>
      <c r="D783" s="239" t="s">
        <v>161</v>
      </c>
      <c r="E783" s="258" t="s">
        <v>1</v>
      </c>
      <c r="F783" s="259" t="s">
        <v>956</v>
      </c>
      <c r="G783" s="257"/>
      <c r="H783" s="260">
        <v>64.799999999999997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6" t="s">
        <v>161</v>
      </c>
      <c r="AU783" s="266" t="s">
        <v>82</v>
      </c>
      <c r="AV783" s="14" t="s">
        <v>82</v>
      </c>
      <c r="AW783" s="14" t="s">
        <v>30</v>
      </c>
      <c r="AX783" s="14" t="s">
        <v>73</v>
      </c>
      <c r="AY783" s="266" t="s">
        <v>147</v>
      </c>
    </row>
    <row r="784" s="15" customFormat="1">
      <c r="A784" s="15"/>
      <c r="B784" s="267"/>
      <c r="C784" s="268"/>
      <c r="D784" s="239" t="s">
        <v>161</v>
      </c>
      <c r="E784" s="269" t="s">
        <v>1</v>
      </c>
      <c r="F784" s="270" t="s">
        <v>164</v>
      </c>
      <c r="G784" s="268"/>
      <c r="H784" s="271">
        <v>64.799999999999997</v>
      </c>
      <c r="I784" s="272"/>
      <c r="J784" s="268"/>
      <c r="K784" s="268"/>
      <c r="L784" s="273"/>
      <c r="M784" s="274"/>
      <c r="N784" s="275"/>
      <c r="O784" s="275"/>
      <c r="P784" s="275"/>
      <c r="Q784" s="275"/>
      <c r="R784" s="275"/>
      <c r="S784" s="275"/>
      <c r="T784" s="276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7" t="s">
        <v>161</v>
      </c>
      <c r="AU784" s="277" t="s">
        <v>82</v>
      </c>
      <c r="AV784" s="15" t="s">
        <v>155</v>
      </c>
      <c r="AW784" s="15" t="s">
        <v>30</v>
      </c>
      <c r="AX784" s="15" t="s">
        <v>80</v>
      </c>
      <c r="AY784" s="277" t="s">
        <v>147</v>
      </c>
    </row>
    <row r="785" s="12" customFormat="1" ht="25.92" customHeight="1">
      <c r="A785" s="12"/>
      <c r="B785" s="210"/>
      <c r="C785" s="211"/>
      <c r="D785" s="212" t="s">
        <v>72</v>
      </c>
      <c r="E785" s="213" t="s">
        <v>898</v>
      </c>
      <c r="F785" s="213" t="s">
        <v>899</v>
      </c>
      <c r="G785" s="211"/>
      <c r="H785" s="211"/>
      <c r="I785" s="214"/>
      <c r="J785" s="215">
        <f>BK785</f>
        <v>0</v>
      </c>
      <c r="K785" s="211"/>
      <c r="L785" s="216"/>
      <c r="M785" s="217"/>
      <c r="N785" s="218"/>
      <c r="O785" s="218"/>
      <c r="P785" s="219">
        <f>SUM(P786:P793)</f>
        <v>0</v>
      </c>
      <c r="Q785" s="218"/>
      <c r="R785" s="219">
        <f>SUM(R786:R793)</f>
        <v>0</v>
      </c>
      <c r="S785" s="218"/>
      <c r="T785" s="220">
        <f>SUM(T786:T793)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21" t="s">
        <v>155</v>
      </c>
      <c r="AT785" s="222" t="s">
        <v>72</v>
      </c>
      <c r="AU785" s="222" t="s">
        <v>73</v>
      </c>
      <c r="AY785" s="221" t="s">
        <v>147</v>
      </c>
      <c r="BK785" s="223">
        <f>SUM(BK786:BK793)</f>
        <v>0</v>
      </c>
    </row>
    <row r="786" s="2" customFormat="1" ht="16.5" customHeight="1">
      <c r="A786" s="38"/>
      <c r="B786" s="39"/>
      <c r="C786" s="226" t="s">
        <v>884</v>
      </c>
      <c r="D786" s="226" t="s">
        <v>150</v>
      </c>
      <c r="E786" s="227" t="s">
        <v>901</v>
      </c>
      <c r="F786" s="228" t="s">
        <v>902</v>
      </c>
      <c r="G786" s="229" t="s">
        <v>903</v>
      </c>
      <c r="H786" s="230">
        <v>24</v>
      </c>
      <c r="I786" s="231"/>
      <c r="J786" s="232">
        <f>ROUND(I786*H786,2)</f>
        <v>0</v>
      </c>
      <c r="K786" s="228" t="s">
        <v>1</v>
      </c>
      <c r="L786" s="44"/>
      <c r="M786" s="233" t="s">
        <v>1</v>
      </c>
      <c r="N786" s="234" t="s">
        <v>38</v>
      </c>
      <c r="O786" s="91"/>
      <c r="P786" s="235">
        <f>O786*H786</f>
        <v>0</v>
      </c>
      <c r="Q786" s="235">
        <v>0</v>
      </c>
      <c r="R786" s="235">
        <f>Q786*H786</f>
        <v>0</v>
      </c>
      <c r="S786" s="235">
        <v>0</v>
      </c>
      <c r="T786" s="236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37" t="s">
        <v>904</v>
      </c>
      <c r="AT786" s="237" t="s">
        <v>150</v>
      </c>
      <c r="AU786" s="237" t="s">
        <v>80</v>
      </c>
      <c r="AY786" s="17" t="s">
        <v>147</v>
      </c>
      <c r="BE786" s="238">
        <f>IF(N786="základní",J786,0)</f>
        <v>0</v>
      </c>
      <c r="BF786" s="238">
        <f>IF(N786="snížená",J786,0)</f>
        <v>0</v>
      </c>
      <c r="BG786" s="238">
        <f>IF(N786="zákl. přenesená",J786,0)</f>
        <v>0</v>
      </c>
      <c r="BH786" s="238">
        <f>IF(N786="sníž. přenesená",J786,0)</f>
        <v>0</v>
      </c>
      <c r="BI786" s="238">
        <f>IF(N786="nulová",J786,0)</f>
        <v>0</v>
      </c>
      <c r="BJ786" s="17" t="s">
        <v>80</v>
      </c>
      <c r="BK786" s="238">
        <f>ROUND(I786*H786,2)</f>
        <v>0</v>
      </c>
      <c r="BL786" s="17" t="s">
        <v>904</v>
      </c>
      <c r="BM786" s="237" t="s">
        <v>1189</v>
      </c>
    </row>
    <row r="787" s="2" customFormat="1">
      <c r="A787" s="38"/>
      <c r="B787" s="39"/>
      <c r="C787" s="40"/>
      <c r="D787" s="239" t="s">
        <v>157</v>
      </c>
      <c r="E787" s="40"/>
      <c r="F787" s="240" t="s">
        <v>902</v>
      </c>
      <c r="G787" s="40"/>
      <c r="H787" s="40"/>
      <c r="I787" s="241"/>
      <c r="J787" s="40"/>
      <c r="K787" s="40"/>
      <c r="L787" s="44"/>
      <c r="M787" s="242"/>
      <c r="N787" s="243"/>
      <c r="O787" s="91"/>
      <c r="P787" s="91"/>
      <c r="Q787" s="91"/>
      <c r="R787" s="91"/>
      <c r="S787" s="91"/>
      <c r="T787" s="92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157</v>
      </c>
      <c r="AU787" s="17" t="s">
        <v>80</v>
      </c>
    </row>
    <row r="788" s="2" customFormat="1" ht="16.5" customHeight="1">
      <c r="A788" s="38"/>
      <c r="B788" s="39"/>
      <c r="C788" s="226" t="s">
        <v>890</v>
      </c>
      <c r="D788" s="226" t="s">
        <v>150</v>
      </c>
      <c r="E788" s="227" t="s">
        <v>907</v>
      </c>
      <c r="F788" s="228" t="s">
        <v>908</v>
      </c>
      <c r="G788" s="229" t="s">
        <v>903</v>
      </c>
      <c r="H788" s="230">
        <v>50</v>
      </c>
      <c r="I788" s="231"/>
      <c r="J788" s="232">
        <f>ROUND(I788*H788,2)</f>
        <v>0</v>
      </c>
      <c r="K788" s="228" t="s">
        <v>154</v>
      </c>
      <c r="L788" s="44"/>
      <c r="M788" s="233" t="s">
        <v>1</v>
      </c>
      <c r="N788" s="234" t="s">
        <v>38</v>
      </c>
      <c r="O788" s="91"/>
      <c r="P788" s="235">
        <f>O788*H788</f>
        <v>0</v>
      </c>
      <c r="Q788" s="235">
        <v>0</v>
      </c>
      <c r="R788" s="235">
        <f>Q788*H788</f>
        <v>0</v>
      </c>
      <c r="S788" s="235">
        <v>0</v>
      </c>
      <c r="T788" s="236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37" t="s">
        <v>904</v>
      </c>
      <c r="AT788" s="237" t="s">
        <v>150</v>
      </c>
      <c r="AU788" s="237" t="s">
        <v>80</v>
      </c>
      <c r="AY788" s="17" t="s">
        <v>147</v>
      </c>
      <c r="BE788" s="238">
        <f>IF(N788="základní",J788,0)</f>
        <v>0</v>
      </c>
      <c r="BF788" s="238">
        <f>IF(N788="snížená",J788,0)</f>
        <v>0</v>
      </c>
      <c r="BG788" s="238">
        <f>IF(N788="zákl. přenesená",J788,0)</f>
        <v>0</v>
      </c>
      <c r="BH788" s="238">
        <f>IF(N788="sníž. přenesená",J788,0)</f>
        <v>0</v>
      </c>
      <c r="BI788" s="238">
        <f>IF(N788="nulová",J788,0)</f>
        <v>0</v>
      </c>
      <c r="BJ788" s="17" t="s">
        <v>80</v>
      </c>
      <c r="BK788" s="238">
        <f>ROUND(I788*H788,2)</f>
        <v>0</v>
      </c>
      <c r="BL788" s="17" t="s">
        <v>904</v>
      </c>
      <c r="BM788" s="237" t="s">
        <v>1190</v>
      </c>
    </row>
    <row r="789" s="2" customFormat="1">
      <c r="A789" s="38"/>
      <c r="B789" s="39"/>
      <c r="C789" s="40"/>
      <c r="D789" s="239" t="s">
        <v>157</v>
      </c>
      <c r="E789" s="40"/>
      <c r="F789" s="240" t="s">
        <v>910</v>
      </c>
      <c r="G789" s="40"/>
      <c r="H789" s="40"/>
      <c r="I789" s="241"/>
      <c r="J789" s="40"/>
      <c r="K789" s="40"/>
      <c r="L789" s="44"/>
      <c r="M789" s="242"/>
      <c r="N789" s="243"/>
      <c r="O789" s="91"/>
      <c r="P789" s="91"/>
      <c r="Q789" s="91"/>
      <c r="R789" s="91"/>
      <c r="S789" s="91"/>
      <c r="T789" s="92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157</v>
      </c>
      <c r="AU789" s="17" t="s">
        <v>80</v>
      </c>
    </row>
    <row r="790" s="2" customFormat="1">
      <c r="A790" s="38"/>
      <c r="B790" s="39"/>
      <c r="C790" s="40"/>
      <c r="D790" s="244" t="s">
        <v>159</v>
      </c>
      <c r="E790" s="40"/>
      <c r="F790" s="245" t="s">
        <v>911</v>
      </c>
      <c r="G790" s="40"/>
      <c r="H790" s="40"/>
      <c r="I790" s="241"/>
      <c r="J790" s="40"/>
      <c r="K790" s="40"/>
      <c r="L790" s="44"/>
      <c r="M790" s="242"/>
      <c r="N790" s="243"/>
      <c r="O790" s="91"/>
      <c r="P790" s="91"/>
      <c r="Q790" s="91"/>
      <c r="R790" s="91"/>
      <c r="S790" s="91"/>
      <c r="T790" s="92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159</v>
      </c>
      <c r="AU790" s="17" t="s">
        <v>80</v>
      </c>
    </row>
    <row r="791" s="13" customFormat="1">
      <c r="A791" s="13"/>
      <c r="B791" s="246"/>
      <c r="C791" s="247"/>
      <c r="D791" s="239" t="s">
        <v>161</v>
      </c>
      <c r="E791" s="248" t="s">
        <v>1</v>
      </c>
      <c r="F791" s="249" t="s">
        <v>912</v>
      </c>
      <c r="G791" s="247"/>
      <c r="H791" s="248" t="s">
        <v>1</v>
      </c>
      <c r="I791" s="250"/>
      <c r="J791" s="247"/>
      <c r="K791" s="247"/>
      <c r="L791" s="251"/>
      <c r="M791" s="252"/>
      <c r="N791" s="253"/>
      <c r="O791" s="253"/>
      <c r="P791" s="253"/>
      <c r="Q791" s="253"/>
      <c r="R791" s="253"/>
      <c r="S791" s="253"/>
      <c r="T791" s="25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5" t="s">
        <v>161</v>
      </c>
      <c r="AU791" s="255" t="s">
        <v>80</v>
      </c>
      <c r="AV791" s="13" t="s">
        <v>80</v>
      </c>
      <c r="AW791" s="13" t="s">
        <v>30</v>
      </c>
      <c r="AX791" s="13" t="s">
        <v>73</v>
      </c>
      <c r="AY791" s="255" t="s">
        <v>147</v>
      </c>
    </row>
    <row r="792" s="14" customFormat="1">
      <c r="A792" s="14"/>
      <c r="B792" s="256"/>
      <c r="C792" s="257"/>
      <c r="D792" s="239" t="s">
        <v>161</v>
      </c>
      <c r="E792" s="258" t="s">
        <v>1</v>
      </c>
      <c r="F792" s="259" t="s">
        <v>913</v>
      </c>
      <c r="G792" s="257"/>
      <c r="H792" s="260">
        <v>50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6" t="s">
        <v>161</v>
      </c>
      <c r="AU792" s="266" t="s">
        <v>80</v>
      </c>
      <c r="AV792" s="14" t="s">
        <v>82</v>
      </c>
      <c r="AW792" s="14" t="s">
        <v>30</v>
      </c>
      <c r="AX792" s="14" t="s">
        <v>73</v>
      </c>
      <c r="AY792" s="266" t="s">
        <v>147</v>
      </c>
    </row>
    <row r="793" s="15" customFormat="1">
      <c r="A793" s="15"/>
      <c r="B793" s="267"/>
      <c r="C793" s="268"/>
      <c r="D793" s="239" t="s">
        <v>161</v>
      </c>
      <c r="E793" s="269" t="s">
        <v>1</v>
      </c>
      <c r="F793" s="270" t="s">
        <v>164</v>
      </c>
      <c r="G793" s="268"/>
      <c r="H793" s="271">
        <v>50</v>
      </c>
      <c r="I793" s="272"/>
      <c r="J793" s="268"/>
      <c r="K793" s="268"/>
      <c r="L793" s="273"/>
      <c r="M793" s="289"/>
      <c r="N793" s="290"/>
      <c r="O793" s="290"/>
      <c r="P793" s="290"/>
      <c r="Q793" s="290"/>
      <c r="R793" s="290"/>
      <c r="S793" s="290"/>
      <c r="T793" s="291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7" t="s">
        <v>161</v>
      </c>
      <c r="AU793" s="277" t="s">
        <v>80</v>
      </c>
      <c r="AV793" s="15" t="s">
        <v>155</v>
      </c>
      <c r="AW793" s="15" t="s">
        <v>30</v>
      </c>
      <c r="AX793" s="15" t="s">
        <v>80</v>
      </c>
      <c r="AY793" s="277" t="s">
        <v>147</v>
      </c>
    </row>
    <row r="794" s="2" customFormat="1" ht="6.96" customHeight="1">
      <c r="A794" s="38"/>
      <c r="B794" s="66"/>
      <c r="C794" s="67"/>
      <c r="D794" s="67"/>
      <c r="E794" s="67"/>
      <c r="F794" s="67"/>
      <c r="G794" s="67"/>
      <c r="H794" s="67"/>
      <c r="I794" s="67"/>
      <c r="J794" s="67"/>
      <c r="K794" s="67"/>
      <c r="L794" s="44"/>
      <c r="M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</row>
  </sheetData>
  <sheetProtection sheet="1" autoFilter="0" formatColumns="0" formatRows="0" objects="1" scenarios="1" spinCount="100000" saltValue="FCeKcDKL+PveNniXqD1VGq0zLs2pugL4D5Cc9CPkBcYKu5cVxQsZEixvuDMB9dQ4RDvuxJAlfEBIDky3K5YcvA==" hashValue="8aoqltvagNT0Lx1ZTXSJrwKe6XZuHOMP78cVFf0LdXF4wG9GrBzm5X9d37re2peHgYXbJjK27p0j9saq/Ps6pQ==" algorithmName="SHA-512" password="CC35"/>
  <autoFilter ref="C132:K7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hyperlinks>
    <hyperlink ref="F138" r:id="rId1" display="https://podminky.urs.cz/item/CS_URS_2024_02/314231511"/>
    <hyperlink ref="F148" r:id="rId2" display="https://podminky.urs.cz/item/CS_URS_2024_02/317235811"/>
    <hyperlink ref="F155" r:id="rId3" display="https://podminky.urs.cz/item/CS_URS_2024_02/622325459"/>
    <hyperlink ref="F161" r:id="rId4" display="https://podminky.urs.cz/item/CS_URS_2024_02/623131100"/>
    <hyperlink ref="F166" r:id="rId5" display="https://podminky.urs.cz/item/CS_URS_2024_02/623311131"/>
    <hyperlink ref="F171" r:id="rId6" display="https://podminky.urs.cz/item/CS_URS_2024_02/623321121"/>
    <hyperlink ref="F174" r:id="rId7" display="https://podminky.urs.cz/item/CS_URS_2024_02/623321191"/>
    <hyperlink ref="F181" r:id="rId8" display="https://podminky.urs.cz/item/CS_URS_2024_02/941111132"/>
    <hyperlink ref="F193" r:id="rId9" display="https://podminky.urs.cz/item/CS_URS_2024_02/941111232"/>
    <hyperlink ref="F197" r:id="rId10" display="https://podminky.urs.cz/item/CS_URS_2024_02/941111832"/>
    <hyperlink ref="F200" r:id="rId11" display="https://podminky.urs.cz/item/CS_URS_2024_02/941121311"/>
    <hyperlink ref="F203" r:id="rId12" display="https://podminky.urs.cz/item/CS_URS_2024_02/949101112"/>
    <hyperlink ref="F209" r:id="rId13" display="https://podminky.urs.cz/item/CS_URS_2024_02/952902601"/>
    <hyperlink ref="F215" r:id="rId14" display="https://podminky.urs.cz/item/CS_URS_2024_02/952902611"/>
    <hyperlink ref="F221" r:id="rId15" display="https://podminky.urs.cz/item/CS_URS_2024_02/952903001"/>
    <hyperlink ref="F227" r:id="rId16" display="https://podminky.urs.cz/item/CS_URS_2024_02/962032641"/>
    <hyperlink ref="F233" r:id="rId17" display="https://podminky.urs.cz/item/CS_URS_2024_02/968062244"/>
    <hyperlink ref="F239" r:id="rId18" display="https://podminky.urs.cz/item/CS_URS_2024_02/978013191"/>
    <hyperlink ref="F245" r:id="rId19" display="https://podminky.urs.cz/item/CS_URS_2024_02/978019391"/>
    <hyperlink ref="F251" r:id="rId20" display="https://podminky.urs.cz/item/CS_URS_2024_02/985221021"/>
    <hyperlink ref="F257" r:id="rId21" display="https://podminky.urs.cz/item/CS_URS_2024_02/993111111"/>
    <hyperlink ref="F260" r:id="rId22" display="https://podminky.urs.cz/item/CS_URS_2024_02/993111119"/>
    <hyperlink ref="F264" r:id="rId23" display="https://podminky.urs.cz/item/CS_URS_2024_02/997013211"/>
    <hyperlink ref="F267" r:id="rId24" display="https://podminky.urs.cz/item/CS_URS_2024_02/997013219"/>
    <hyperlink ref="F271" r:id="rId25" display="https://podminky.urs.cz/item/CS_URS_2024_02/997013312"/>
    <hyperlink ref="F274" r:id="rId26" display="https://podminky.urs.cz/item/CS_URS_2024_02/997013322"/>
    <hyperlink ref="F278" r:id="rId27" display="https://podminky.urs.cz/item/CS_URS_2024_02/997013501"/>
    <hyperlink ref="F281" r:id="rId28" display="https://podminky.urs.cz/item/CS_URS_2024_02/997013509"/>
    <hyperlink ref="F308" r:id="rId29" display="https://podminky.urs.cz/item/CS_URS_2024_02/998011009"/>
    <hyperlink ref="F313" r:id="rId30" display="https://podminky.urs.cz/item/CS_URS_2024_02/762083121"/>
    <hyperlink ref="F319" r:id="rId31" display="https://podminky.urs.cz/item/CS_URS_2024_02/762311003"/>
    <hyperlink ref="F324" r:id="rId32" display="https://podminky.urs.cz/item/CS_URS_2024_02/762311004"/>
    <hyperlink ref="F333" r:id="rId33" display="https://podminky.urs.cz/item/CS_URS_2024_02/762331931"/>
    <hyperlink ref="F360" r:id="rId34" display="https://podminky.urs.cz/item/CS_URS_2024_02/762331941"/>
    <hyperlink ref="F384" r:id="rId35" display="https://podminky.urs.cz/item/CS_URS_2024_02/762332921"/>
    <hyperlink ref="F390" r:id="rId36" display="https://podminky.urs.cz/item/CS_URS_2024_02/762332933"/>
    <hyperlink ref="F448" r:id="rId37" display="https://podminky.urs.cz/item/CS_URS_2024_02/762332934"/>
    <hyperlink ref="F500" r:id="rId38" display="https://podminky.urs.cz/item/CS_URS_2024_02/762333913"/>
    <hyperlink ref="F527" r:id="rId39" display="https://podminky.urs.cz/item/CS_URS_2024_02/762333914"/>
    <hyperlink ref="F551" r:id="rId40" display="https://podminky.urs.cz/item/CS_URS_2024_02/762342311"/>
    <hyperlink ref="F562" r:id="rId41" display="https://podminky.urs.cz/item/CS_URS_2024_02/762342812"/>
    <hyperlink ref="F568" r:id="rId42" display="https://podminky.urs.cz/item/CS_URS_2024_02/762381012"/>
    <hyperlink ref="F573" r:id="rId43" display="https://podminky.urs.cz/item/CS_URS_2024_02/762382012"/>
    <hyperlink ref="F578" r:id="rId44" display="https://podminky.urs.cz/item/CS_URS_2024_02/762395000"/>
    <hyperlink ref="F583" r:id="rId45" display="https://podminky.urs.cz/item/CS_URS_2024_02/762521922"/>
    <hyperlink ref="F588" r:id="rId46" display="https://podminky.urs.cz/item/CS_URS_2024_02/762523914"/>
    <hyperlink ref="F594" r:id="rId47" display="https://podminky.urs.cz/item/CS_URS_2024_02/998762112"/>
    <hyperlink ref="F598" r:id="rId48" display="https://podminky.urs.cz/item/CS_URS_2024_02/764001891"/>
    <hyperlink ref="F604" r:id="rId49" display="https://podminky.urs.cz/item/CS_URS_2024_02/764002801"/>
    <hyperlink ref="F610" r:id="rId50" display="https://podminky.urs.cz/item/CS_URS_2024_02/764002871"/>
    <hyperlink ref="F616" r:id="rId51" display="https://podminky.urs.cz/item/CS_URS_2024_02/764004801"/>
    <hyperlink ref="F622" r:id="rId52" display="https://podminky.urs.cz/item/CS_URS_2024_02/764004861"/>
    <hyperlink ref="F628" r:id="rId53" display="https://podminky.urs.cz/item/CS_URS_2024_02/764111671"/>
    <hyperlink ref="F634" r:id="rId54" display="https://podminky.urs.cz/item/CS_URS_2024_02/764212606"/>
    <hyperlink ref="F641" r:id="rId55" display="https://podminky.urs.cz/item/CS_URS_2024_02/764212634"/>
    <hyperlink ref="F648" r:id="rId56" display="https://podminky.urs.cz/item/CS_URS_2024_02/764311614"/>
    <hyperlink ref="F655" r:id="rId57" display="https://podminky.urs.cz/item/CS_URS_2024_02/764314612"/>
    <hyperlink ref="F664" r:id="rId58" display="https://podminky.urs.cz/item/CS_URS_2024_02/764511405"/>
    <hyperlink ref="F671" r:id="rId59" display="https://podminky.urs.cz/item/CS_URS_2024_02/764511445"/>
    <hyperlink ref="F676" r:id="rId60" display="https://podminky.urs.cz/item/CS_URS_2024_02/764518423"/>
    <hyperlink ref="F683" r:id="rId61" display="https://podminky.urs.cz/item/CS_URS_2024_02/998764122"/>
    <hyperlink ref="F687" r:id="rId62" display="https://podminky.urs.cz/item/CS_URS_2024_02/765111825"/>
    <hyperlink ref="F693" r:id="rId63" display="https://podminky.urs.cz/item/CS_URS_2024_02/765111831"/>
    <hyperlink ref="F696" r:id="rId64" display="https://podminky.urs.cz/item/CS_URS_2024_02/765111865"/>
    <hyperlink ref="F701" r:id="rId65" display="https://podminky.urs.cz/item/CS_URS_2024_02/765111881"/>
    <hyperlink ref="F704" r:id="rId66" display="https://podminky.urs.cz/item/CS_URS_2024_02/765114061"/>
    <hyperlink ref="F710" r:id="rId67" display="https://podminky.urs.cz/item/CS_URS_2024_02/765114351"/>
    <hyperlink ref="F715" r:id="rId68" display="https://podminky.urs.cz/item/CS_URS_2024_02/765114585"/>
    <hyperlink ref="F721" r:id="rId69" display="https://podminky.urs.cz/item/CS_URS_2024_02/765115302"/>
    <hyperlink ref="F733" r:id="rId70" display="https://podminky.urs.cz/item/CS_URS_2024_02/765115352"/>
    <hyperlink ref="F738" r:id="rId71" display="https://podminky.urs.cz/item/CS_URS_2024_02/765115401"/>
    <hyperlink ref="F746" r:id="rId72" display="https://podminky.urs.cz/item/CS_URS_2024_02/765192001"/>
    <hyperlink ref="F752" r:id="rId73" display="https://podminky.urs.cz/item/CS_URS_2024_02/998765112"/>
    <hyperlink ref="F756" r:id="rId74" display="https://podminky.urs.cz/item/CS_URS_2024_02/766621601"/>
    <hyperlink ref="F767" r:id="rId75" display="https://podminky.urs.cz/item/CS_URS_2024_02/998766312"/>
    <hyperlink ref="F771" r:id="rId76" display="https://podminky.urs.cz/item/CS_URS_2024_02/783223121"/>
    <hyperlink ref="F790" r:id="rId77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110</v>
      </c>
      <c r="L8" s="20"/>
    </row>
    <row r="9" s="2" customFormat="1" ht="16.5" customHeight="1">
      <c r="A9" s="38"/>
      <c r="B9" s="44"/>
      <c r="C9" s="38"/>
      <c r="D9" s="38"/>
      <c r="E9" s="151" t="s">
        <v>111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1191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ROUND((SUM(BE132:BE609)),  2)</f>
        <v>0</v>
      </c>
      <c r="G35" s="38"/>
      <c r="H35" s="38"/>
      <c r="I35" s="164">
        <v>0.20999999999999999</v>
      </c>
      <c r="J35" s="163">
        <f>ROUND(((SUM(BE132:BE609))*I35),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ROUND((SUM(BF132:BF609)),  2)</f>
        <v>0</v>
      </c>
      <c r="G36" s="38"/>
      <c r="H36" s="38"/>
      <c r="I36" s="164">
        <v>0.12</v>
      </c>
      <c r="J36" s="163">
        <f>ROUND(((SUM(BF132:BF609))*I36),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ROUND((SUM(BG132:BG609)),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ROUND((SUM(BH132:BH609)),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ROUND((SUM(BI132:BI609)),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003 - Objekt 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115</v>
      </c>
      <c r="D96" s="185"/>
      <c r="E96" s="185"/>
      <c r="F96" s="185"/>
      <c r="G96" s="185"/>
      <c r="H96" s="185"/>
      <c r="I96" s="185"/>
      <c r="J96" s="186" t="s">
        <v>116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117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118</v>
      </c>
    </row>
    <row r="99" s="9" customFormat="1" ht="24.96" customHeight="1">
      <c r="A99" s="9"/>
      <c r="B99" s="188"/>
      <c r="C99" s="189"/>
      <c r="D99" s="190" t="s">
        <v>119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120</v>
      </c>
      <c r="E100" s="196"/>
      <c r="F100" s="196"/>
      <c r="G100" s="196"/>
      <c r="H100" s="196"/>
      <c r="I100" s="196"/>
      <c r="J100" s="197">
        <f>J134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121</v>
      </c>
      <c r="E101" s="196"/>
      <c r="F101" s="196"/>
      <c r="G101" s="196"/>
      <c r="H101" s="196"/>
      <c r="I101" s="196"/>
      <c r="J101" s="197">
        <f>J145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122</v>
      </c>
      <c r="E102" s="196"/>
      <c r="F102" s="196"/>
      <c r="G102" s="196"/>
      <c r="H102" s="196"/>
      <c r="I102" s="196"/>
      <c r="J102" s="197">
        <f>J152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123</v>
      </c>
      <c r="E103" s="196"/>
      <c r="F103" s="196"/>
      <c r="G103" s="196"/>
      <c r="H103" s="196"/>
      <c r="I103" s="196"/>
      <c r="J103" s="197">
        <f>J221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124</v>
      </c>
      <c r="E104" s="196"/>
      <c r="F104" s="196"/>
      <c r="G104" s="196"/>
      <c r="H104" s="196"/>
      <c r="I104" s="196"/>
      <c r="J104" s="197">
        <f>J265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125</v>
      </c>
      <c r="E105" s="191"/>
      <c r="F105" s="191"/>
      <c r="G105" s="191"/>
      <c r="H105" s="191"/>
      <c r="I105" s="191"/>
      <c r="J105" s="192">
        <f>J269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126</v>
      </c>
      <c r="E106" s="196"/>
      <c r="F106" s="196"/>
      <c r="G106" s="196"/>
      <c r="H106" s="196"/>
      <c r="I106" s="196"/>
      <c r="J106" s="197">
        <f>J270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127</v>
      </c>
      <c r="E107" s="196"/>
      <c r="F107" s="196"/>
      <c r="G107" s="196"/>
      <c r="H107" s="196"/>
      <c r="I107" s="196"/>
      <c r="J107" s="197">
        <f>J468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128</v>
      </c>
      <c r="E108" s="196"/>
      <c r="F108" s="196"/>
      <c r="G108" s="196"/>
      <c r="H108" s="196"/>
      <c r="I108" s="196"/>
      <c r="J108" s="197">
        <f>J525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130</v>
      </c>
      <c r="E109" s="196"/>
      <c r="F109" s="196"/>
      <c r="G109" s="196"/>
      <c r="H109" s="196"/>
      <c r="I109" s="196"/>
      <c r="J109" s="197">
        <f>J589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131</v>
      </c>
      <c r="E110" s="191"/>
      <c r="F110" s="191"/>
      <c r="G110" s="191"/>
      <c r="H110" s="191"/>
      <c r="I110" s="191"/>
      <c r="J110" s="192">
        <f>J601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132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Bílina - oprava střech objektů bývalého pivovaru - rev 07.05.25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110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3" t="s">
        <v>111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112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003 - Objekt D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 xml:space="preserve"> </v>
      </c>
      <c r="G126" s="40"/>
      <c r="H126" s="40"/>
      <c r="I126" s="32" t="s">
        <v>22</v>
      </c>
      <c r="J126" s="79" t="str">
        <f>IF(J14="","",J14)</f>
        <v>22. 11. 2024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 xml:space="preserve"> </v>
      </c>
      <c r="G128" s="40"/>
      <c r="H128" s="40"/>
      <c r="I128" s="32" t="s">
        <v>29</v>
      </c>
      <c r="J128" s="36" t="str">
        <f>E23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IF(E20="","",E20)</f>
        <v>Vyplň údaj</v>
      </c>
      <c r="G129" s="40"/>
      <c r="H129" s="40"/>
      <c r="I129" s="32" t="s">
        <v>31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9"/>
      <c r="B131" s="200"/>
      <c r="C131" s="201" t="s">
        <v>133</v>
      </c>
      <c r="D131" s="202" t="s">
        <v>58</v>
      </c>
      <c r="E131" s="202" t="s">
        <v>54</v>
      </c>
      <c r="F131" s="202" t="s">
        <v>55</v>
      </c>
      <c r="G131" s="202" t="s">
        <v>134</v>
      </c>
      <c r="H131" s="202" t="s">
        <v>135</v>
      </c>
      <c r="I131" s="202" t="s">
        <v>136</v>
      </c>
      <c r="J131" s="202" t="s">
        <v>116</v>
      </c>
      <c r="K131" s="203" t="s">
        <v>137</v>
      </c>
      <c r="L131" s="204"/>
      <c r="M131" s="100" t="s">
        <v>1</v>
      </c>
      <c r="N131" s="101" t="s">
        <v>37</v>
      </c>
      <c r="O131" s="101" t="s">
        <v>138</v>
      </c>
      <c r="P131" s="101" t="s">
        <v>139</v>
      </c>
      <c r="Q131" s="101" t="s">
        <v>140</v>
      </c>
      <c r="R131" s="101" t="s">
        <v>141</v>
      </c>
      <c r="S131" s="101" t="s">
        <v>142</v>
      </c>
      <c r="T131" s="102" t="s">
        <v>143</v>
      </c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</row>
    <row r="132" s="2" customFormat="1" ht="22.8" customHeight="1">
      <c r="A132" s="38"/>
      <c r="B132" s="39"/>
      <c r="C132" s="107" t="s">
        <v>144</v>
      </c>
      <c r="D132" s="40"/>
      <c r="E132" s="40"/>
      <c r="F132" s="40"/>
      <c r="G132" s="40"/>
      <c r="H132" s="40"/>
      <c r="I132" s="40"/>
      <c r="J132" s="205">
        <f>BK132</f>
        <v>0</v>
      </c>
      <c r="K132" s="40"/>
      <c r="L132" s="44"/>
      <c r="M132" s="103"/>
      <c r="N132" s="206"/>
      <c r="O132" s="104"/>
      <c r="P132" s="207">
        <f>P133+P269+P601</f>
        <v>0</v>
      </c>
      <c r="Q132" s="104"/>
      <c r="R132" s="207">
        <f>R133+R269+R601</f>
        <v>31.341467770000001</v>
      </c>
      <c r="S132" s="104"/>
      <c r="T132" s="208">
        <f>T133+T269+T601</f>
        <v>21.005623999999997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118</v>
      </c>
      <c r="BK132" s="209">
        <f>BK133+BK269+BK601</f>
        <v>0</v>
      </c>
    </row>
    <row r="133" s="12" customFormat="1" ht="25.92" customHeight="1">
      <c r="A133" s="12"/>
      <c r="B133" s="210"/>
      <c r="C133" s="211"/>
      <c r="D133" s="212" t="s">
        <v>72</v>
      </c>
      <c r="E133" s="213" t="s">
        <v>145</v>
      </c>
      <c r="F133" s="213" t="s">
        <v>146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P134+P145+P152+P221+P265</f>
        <v>0</v>
      </c>
      <c r="Q133" s="218"/>
      <c r="R133" s="219">
        <f>R134+R145+R152+R221+R265</f>
        <v>10.30655945</v>
      </c>
      <c r="S133" s="218"/>
      <c r="T133" s="220">
        <f>T134+T145+T152+T221+T265</f>
        <v>6.7733999999999988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80</v>
      </c>
      <c r="AT133" s="222" t="s">
        <v>72</v>
      </c>
      <c r="AU133" s="222" t="s">
        <v>73</v>
      </c>
      <c r="AY133" s="221" t="s">
        <v>147</v>
      </c>
      <c r="BK133" s="223">
        <f>BK134+BK145+BK152+BK221+BK265</f>
        <v>0</v>
      </c>
    </row>
    <row r="134" s="12" customFormat="1" ht="22.8" customHeight="1">
      <c r="A134" s="12"/>
      <c r="B134" s="210"/>
      <c r="C134" s="211"/>
      <c r="D134" s="212" t="s">
        <v>72</v>
      </c>
      <c r="E134" s="224" t="s">
        <v>148</v>
      </c>
      <c r="F134" s="224" t="s">
        <v>149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SUM(P135:P144)</f>
        <v>0</v>
      </c>
      <c r="Q134" s="218"/>
      <c r="R134" s="219">
        <f>SUM(R135:R144)</f>
        <v>7.2828359999999996</v>
      </c>
      <c r="S134" s="218"/>
      <c r="T134" s="220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80</v>
      </c>
      <c r="AY134" s="221" t="s">
        <v>147</v>
      </c>
      <c r="BK134" s="223">
        <f>SUM(BK135:BK144)</f>
        <v>0</v>
      </c>
    </row>
    <row r="135" s="2" customFormat="1" ht="16.5" customHeight="1">
      <c r="A135" s="38"/>
      <c r="B135" s="39"/>
      <c r="C135" s="226" t="s">
        <v>80</v>
      </c>
      <c r="D135" s="226" t="s">
        <v>150</v>
      </c>
      <c r="E135" s="227" t="s">
        <v>165</v>
      </c>
      <c r="F135" s="228" t="s">
        <v>166</v>
      </c>
      <c r="G135" s="229" t="s">
        <v>167</v>
      </c>
      <c r="H135" s="230">
        <v>21.199999999999999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155</v>
      </c>
      <c r="AT135" s="237" t="s">
        <v>150</v>
      </c>
      <c r="AU135" s="237" t="s">
        <v>82</v>
      </c>
      <c r="AY135" s="17" t="s">
        <v>147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155</v>
      </c>
      <c r="BM135" s="237" t="s">
        <v>1192</v>
      </c>
    </row>
    <row r="136" s="2" customFormat="1">
      <c r="A136" s="38"/>
      <c r="B136" s="39"/>
      <c r="C136" s="40"/>
      <c r="D136" s="239" t="s">
        <v>157</v>
      </c>
      <c r="E136" s="40"/>
      <c r="F136" s="240" t="s">
        <v>166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157</v>
      </c>
      <c r="AU136" s="17" t="s">
        <v>82</v>
      </c>
    </row>
    <row r="137" s="14" customFormat="1">
      <c r="A137" s="14"/>
      <c r="B137" s="256"/>
      <c r="C137" s="257"/>
      <c r="D137" s="239" t="s">
        <v>161</v>
      </c>
      <c r="E137" s="258" t="s">
        <v>1</v>
      </c>
      <c r="F137" s="259" t="s">
        <v>1193</v>
      </c>
      <c r="G137" s="257"/>
      <c r="H137" s="260">
        <v>21.199999999999999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161</v>
      </c>
      <c r="AU137" s="266" t="s">
        <v>82</v>
      </c>
      <c r="AV137" s="14" t="s">
        <v>82</v>
      </c>
      <c r="AW137" s="14" t="s">
        <v>30</v>
      </c>
      <c r="AX137" s="14" t="s">
        <v>73</v>
      </c>
      <c r="AY137" s="266" t="s">
        <v>147</v>
      </c>
    </row>
    <row r="138" s="15" customFormat="1">
      <c r="A138" s="15"/>
      <c r="B138" s="267"/>
      <c r="C138" s="268"/>
      <c r="D138" s="239" t="s">
        <v>161</v>
      </c>
      <c r="E138" s="269" t="s">
        <v>1</v>
      </c>
      <c r="F138" s="270" t="s">
        <v>164</v>
      </c>
      <c r="G138" s="268"/>
      <c r="H138" s="271">
        <v>21.199999999999999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161</v>
      </c>
      <c r="AU138" s="277" t="s">
        <v>82</v>
      </c>
      <c r="AV138" s="15" t="s">
        <v>155</v>
      </c>
      <c r="AW138" s="15" t="s">
        <v>30</v>
      </c>
      <c r="AX138" s="15" t="s">
        <v>80</v>
      </c>
      <c r="AY138" s="277" t="s">
        <v>147</v>
      </c>
    </row>
    <row r="139" s="2" customFormat="1" ht="24.15" customHeight="1">
      <c r="A139" s="38"/>
      <c r="B139" s="39"/>
      <c r="C139" s="226" t="s">
        <v>82</v>
      </c>
      <c r="D139" s="226" t="s">
        <v>150</v>
      </c>
      <c r="E139" s="227" t="s">
        <v>170</v>
      </c>
      <c r="F139" s="228" t="s">
        <v>171</v>
      </c>
      <c r="G139" s="229" t="s">
        <v>153</v>
      </c>
      <c r="H139" s="230">
        <v>3.8159999999999998</v>
      </c>
      <c r="I139" s="231"/>
      <c r="J139" s="232">
        <f>ROUND(I139*H139,2)</f>
        <v>0</v>
      </c>
      <c r="K139" s="228" t="s">
        <v>154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1.9085000000000001</v>
      </c>
      <c r="R139" s="235">
        <f>Q139*H139</f>
        <v>7.2828359999999996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155</v>
      </c>
      <c r="AT139" s="237" t="s">
        <v>150</v>
      </c>
      <c r="AU139" s="237" t="s">
        <v>82</v>
      </c>
      <c r="AY139" s="17" t="s">
        <v>147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155</v>
      </c>
      <c r="BM139" s="237" t="s">
        <v>1194</v>
      </c>
    </row>
    <row r="140" s="2" customFormat="1">
      <c r="A140" s="38"/>
      <c r="B140" s="39"/>
      <c r="C140" s="40"/>
      <c r="D140" s="239" t="s">
        <v>157</v>
      </c>
      <c r="E140" s="40"/>
      <c r="F140" s="240" t="s">
        <v>173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157</v>
      </c>
      <c r="AU140" s="17" t="s">
        <v>82</v>
      </c>
    </row>
    <row r="141" s="2" customFormat="1">
      <c r="A141" s="38"/>
      <c r="B141" s="39"/>
      <c r="C141" s="40"/>
      <c r="D141" s="244" t="s">
        <v>159</v>
      </c>
      <c r="E141" s="40"/>
      <c r="F141" s="245" t="s">
        <v>174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82</v>
      </c>
    </row>
    <row r="142" s="13" customFormat="1">
      <c r="A142" s="13"/>
      <c r="B142" s="246"/>
      <c r="C142" s="247"/>
      <c r="D142" s="239" t="s">
        <v>161</v>
      </c>
      <c r="E142" s="248" t="s">
        <v>1</v>
      </c>
      <c r="F142" s="249" t="s">
        <v>175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161</v>
      </c>
      <c r="AU142" s="255" t="s">
        <v>82</v>
      </c>
      <c r="AV142" s="13" t="s">
        <v>80</v>
      </c>
      <c r="AW142" s="13" t="s">
        <v>30</v>
      </c>
      <c r="AX142" s="13" t="s">
        <v>73</v>
      </c>
      <c r="AY142" s="255" t="s">
        <v>147</v>
      </c>
    </row>
    <row r="143" s="14" customFormat="1">
      <c r="A143" s="14"/>
      <c r="B143" s="256"/>
      <c r="C143" s="257"/>
      <c r="D143" s="239" t="s">
        <v>161</v>
      </c>
      <c r="E143" s="258" t="s">
        <v>1</v>
      </c>
      <c r="F143" s="259" t="s">
        <v>1195</v>
      </c>
      <c r="G143" s="257"/>
      <c r="H143" s="260">
        <v>3.8159999999999998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161</v>
      </c>
      <c r="AU143" s="266" t="s">
        <v>82</v>
      </c>
      <c r="AV143" s="14" t="s">
        <v>82</v>
      </c>
      <c r="AW143" s="14" t="s">
        <v>30</v>
      </c>
      <c r="AX143" s="14" t="s">
        <v>73</v>
      </c>
      <c r="AY143" s="266" t="s">
        <v>147</v>
      </c>
    </row>
    <row r="144" s="15" customFormat="1">
      <c r="A144" s="15"/>
      <c r="B144" s="267"/>
      <c r="C144" s="268"/>
      <c r="D144" s="239" t="s">
        <v>161</v>
      </c>
      <c r="E144" s="269" t="s">
        <v>1</v>
      </c>
      <c r="F144" s="270" t="s">
        <v>164</v>
      </c>
      <c r="G144" s="268"/>
      <c r="H144" s="271">
        <v>3.8159999999999998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161</v>
      </c>
      <c r="AU144" s="277" t="s">
        <v>82</v>
      </c>
      <c r="AV144" s="15" t="s">
        <v>155</v>
      </c>
      <c r="AW144" s="15" t="s">
        <v>30</v>
      </c>
      <c r="AX144" s="15" t="s">
        <v>80</v>
      </c>
      <c r="AY144" s="277" t="s">
        <v>147</v>
      </c>
    </row>
    <row r="145" s="12" customFormat="1" ht="22.8" customHeight="1">
      <c r="A145" s="12"/>
      <c r="B145" s="210"/>
      <c r="C145" s="211"/>
      <c r="D145" s="212" t="s">
        <v>72</v>
      </c>
      <c r="E145" s="224" t="s">
        <v>177</v>
      </c>
      <c r="F145" s="224" t="s">
        <v>178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SUM(P146:P151)</f>
        <v>0</v>
      </c>
      <c r="Q145" s="218"/>
      <c r="R145" s="219">
        <f>SUM(R146:R151)</f>
        <v>3.0014959999999999</v>
      </c>
      <c r="S145" s="218"/>
      <c r="T145" s="22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80</v>
      </c>
      <c r="AT145" s="222" t="s">
        <v>72</v>
      </c>
      <c r="AU145" s="222" t="s">
        <v>80</v>
      </c>
      <c r="AY145" s="221" t="s">
        <v>147</v>
      </c>
      <c r="BK145" s="223">
        <f>SUM(BK146:BK151)</f>
        <v>0</v>
      </c>
    </row>
    <row r="146" s="2" customFormat="1" ht="33" customHeight="1">
      <c r="A146" s="38"/>
      <c r="B146" s="39"/>
      <c r="C146" s="226" t="s">
        <v>148</v>
      </c>
      <c r="D146" s="226" t="s">
        <v>150</v>
      </c>
      <c r="E146" s="227" t="s">
        <v>179</v>
      </c>
      <c r="F146" s="228" t="s">
        <v>180</v>
      </c>
      <c r="G146" s="229" t="s">
        <v>181</v>
      </c>
      <c r="H146" s="230">
        <v>42.399999999999999</v>
      </c>
      <c r="I146" s="231"/>
      <c r="J146" s="232">
        <f>ROUND(I146*H146,2)</f>
        <v>0</v>
      </c>
      <c r="K146" s="228" t="s">
        <v>154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0.070790000000000006</v>
      </c>
      <c r="R146" s="235">
        <f>Q146*H146</f>
        <v>3.0014959999999999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155</v>
      </c>
      <c r="AT146" s="237" t="s">
        <v>150</v>
      </c>
      <c r="AU146" s="237" t="s">
        <v>82</v>
      </c>
      <c r="AY146" s="17" t="s">
        <v>147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155</v>
      </c>
      <c r="BM146" s="237" t="s">
        <v>1196</v>
      </c>
    </row>
    <row r="147" s="2" customFormat="1">
      <c r="A147" s="38"/>
      <c r="B147" s="39"/>
      <c r="C147" s="40"/>
      <c r="D147" s="239" t="s">
        <v>157</v>
      </c>
      <c r="E147" s="40"/>
      <c r="F147" s="240" t="s">
        <v>183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157</v>
      </c>
      <c r="AU147" s="17" t="s">
        <v>82</v>
      </c>
    </row>
    <row r="148" s="2" customFormat="1">
      <c r="A148" s="38"/>
      <c r="B148" s="39"/>
      <c r="C148" s="40"/>
      <c r="D148" s="244" t="s">
        <v>159</v>
      </c>
      <c r="E148" s="40"/>
      <c r="F148" s="245" t="s">
        <v>184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82</v>
      </c>
    </row>
    <row r="149" s="13" customFormat="1">
      <c r="A149" s="13"/>
      <c r="B149" s="246"/>
      <c r="C149" s="247"/>
      <c r="D149" s="239" t="s">
        <v>161</v>
      </c>
      <c r="E149" s="248" t="s">
        <v>1</v>
      </c>
      <c r="F149" s="249" t="s">
        <v>185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161</v>
      </c>
      <c r="AU149" s="255" t="s">
        <v>82</v>
      </c>
      <c r="AV149" s="13" t="s">
        <v>80</v>
      </c>
      <c r="AW149" s="13" t="s">
        <v>30</v>
      </c>
      <c r="AX149" s="13" t="s">
        <v>73</v>
      </c>
      <c r="AY149" s="255" t="s">
        <v>147</v>
      </c>
    </row>
    <row r="150" s="14" customFormat="1">
      <c r="A150" s="14"/>
      <c r="B150" s="256"/>
      <c r="C150" s="257"/>
      <c r="D150" s="239" t="s">
        <v>161</v>
      </c>
      <c r="E150" s="258" t="s">
        <v>1</v>
      </c>
      <c r="F150" s="259" t="s">
        <v>1197</v>
      </c>
      <c r="G150" s="257"/>
      <c r="H150" s="260">
        <v>42.399999999999999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161</v>
      </c>
      <c r="AU150" s="266" t="s">
        <v>82</v>
      </c>
      <c r="AV150" s="14" t="s">
        <v>82</v>
      </c>
      <c r="AW150" s="14" t="s">
        <v>30</v>
      </c>
      <c r="AX150" s="14" t="s">
        <v>73</v>
      </c>
      <c r="AY150" s="266" t="s">
        <v>147</v>
      </c>
    </row>
    <row r="151" s="15" customFormat="1">
      <c r="A151" s="15"/>
      <c r="B151" s="267"/>
      <c r="C151" s="268"/>
      <c r="D151" s="239" t="s">
        <v>161</v>
      </c>
      <c r="E151" s="269" t="s">
        <v>1</v>
      </c>
      <c r="F151" s="270" t="s">
        <v>164</v>
      </c>
      <c r="G151" s="268"/>
      <c r="H151" s="271">
        <v>42.399999999999999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161</v>
      </c>
      <c r="AU151" s="277" t="s">
        <v>82</v>
      </c>
      <c r="AV151" s="15" t="s">
        <v>155</v>
      </c>
      <c r="AW151" s="15" t="s">
        <v>30</v>
      </c>
      <c r="AX151" s="15" t="s">
        <v>80</v>
      </c>
      <c r="AY151" s="277" t="s">
        <v>147</v>
      </c>
    </row>
    <row r="152" s="12" customFormat="1" ht="22.8" customHeight="1">
      <c r="A152" s="12"/>
      <c r="B152" s="210"/>
      <c r="C152" s="211"/>
      <c r="D152" s="212" t="s">
        <v>72</v>
      </c>
      <c r="E152" s="224" t="s">
        <v>215</v>
      </c>
      <c r="F152" s="224" t="s">
        <v>216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SUM(P153:P220)</f>
        <v>0</v>
      </c>
      <c r="Q152" s="218"/>
      <c r="R152" s="219">
        <f>SUM(R153:R220)</f>
        <v>0.022227449999999999</v>
      </c>
      <c r="S152" s="218"/>
      <c r="T152" s="220">
        <f>SUM(T153:T220)</f>
        <v>6.7733999999999988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80</v>
      </c>
      <c r="AT152" s="222" t="s">
        <v>72</v>
      </c>
      <c r="AU152" s="222" t="s">
        <v>80</v>
      </c>
      <c r="AY152" s="221" t="s">
        <v>147</v>
      </c>
      <c r="BK152" s="223">
        <f>SUM(BK153:BK220)</f>
        <v>0</v>
      </c>
    </row>
    <row r="153" s="2" customFormat="1" ht="37.8" customHeight="1">
      <c r="A153" s="38"/>
      <c r="B153" s="39"/>
      <c r="C153" s="226" t="s">
        <v>155</v>
      </c>
      <c r="D153" s="226" t="s">
        <v>150</v>
      </c>
      <c r="E153" s="227" t="s">
        <v>217</v>
      </c>
      <c r="F153" s="228" t="s">
        <v>218</v>
      </c>
      <c r="G153" s="229" t="s">
        <v>181</v>
      </c>
      <c r="H153" s="230">
        <v>396.86399999999998</v>
      </c>
      <c r="I153" s="231"/>
      <c r="J153" s="232">
        <f>ROUND(I153*H153,2)</f>
        <v>0</v>
      </c>
      <c r="K153" s="228" t="s">
        <v>154</v>
      </c>
      <c r="L153" s="44"/>
      <c r="M153" s="233" t="s">
        <v>1</v>
      </c>
      <c r="N153" s="234" t="s">
        <v>38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155</v>
      </c>
      <c r="AT153" s="237" t="s">
        <v>150</v>
      </c>
      <c r="AU153" s="237" t="s">
        <v>82</v>
      </c>
      <c r="AY153" s="17" t="s">
        <v>147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80</v>
      </c>
      <c r="BK153" s="238">
        <f>ROUND(I153*H153,2)</f>
        <v>0</v>
      </c>
      <c r="BL153" s="17" t="s">
        <v>155</v>
      </c>
      <c r="BM153" s="237" t="s">
        <v>1198</v>
      </c>
    </row>
    <row r="154" s="2" customFormat="1">
      <c r="A154" s="38"/>
      <c r="B154" s="39"/>
      <c r="C154" s="40"/>
      <c r="D154" s="239" t="s">
        <v>157</v>
      </c>
      <c r="E154" s="40"/>
      <c r="F154" s="240" t="s">
        <v>220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157</v>
      </c>
      <c r="AU154" s="17" t="s">
        <v>82</v>
      </c>
    </row>
    <row r="155" s="2" customFormat="1">
      <c r="A155" s="38"/>
      <c r="B155" s="39"/>
      <c r="C155" s="40"/>
      <c r="D155" s="244" t="s">
        <v>159</v>
      </c>
      <c r="E155" s="40"/>
      <c r="F155" s="245" t="s">
        <v>221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82</v>
      </c>
    </row>
    <row r="156" s="13" customFormat="1">
      <c r="A156" s="13"/>
      <c r="B156" s="246"/>
      <c r="C156" s="247"/>
      <c r="D156" s="239" t="s">
        <v>161</v>
      </c>
      <c r="E156" s="248" t="s">
        <v>1</v>
      </c>
      <c r="F156" s="249" t="s">
        <v>222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161</v>
      </c>
      <c r="AU156" s="255" t="s">
        <v>82</v>
      </c>
      <c r="AV156" s="13" t="s">
        <v>80</v>
      </c>
      <c r="AW156" s="13" t="s">
        <v>30</v>
      </c>
      <c r="AX156" s="13" t="s">
        <v>73</v>
      </c>
      <c r="AY156" s="255" t="s">
        <v>147</v>
      </c>
    </row>
    <row r="157" s="14" customFormat="1">
      <c r="A157" s="14"/>
      <c r="B157" s="256"/>
      <c r="C157" s="257"/>
      <c r="D157" s="239" t="s">
        <v>161</v>
      </c>
      <c r="E157" s="258" t="s">
        <v>1</v>
      </c>
      <c r="F157" s="259" t="s">
        <v>1199</v>
      </c>
      <c r="G157" s="257"/>
      <c r="H157" s="260">
        <v>254.40000000000001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161</v>
      </c>
      <c r="AU157" s="266" t="s">
        <v>82</v>
      </c>
      <c r="AV157" s="14" t="s">
        <v>82</v>
      </c>
      <c r="AW157" s="14" t="s">
        <v>30</v>
      </c>
      <c r="AX157" s="14" t="s">
        <v>73</v>
      </c>
      <c r="AY157" s="266" t="s">
        <v>147</v>
      </c>
    </row>
    <row r="158" s="13" customFormat="1">
      <c r="A158" s="13"/>
      <c r="B158" s="246"/>
      <c r="C158" s="247"/>
      <c r="D158" s="239" t="s">
        <v>161</v>
      </c>
      <c r="E158" s="248" t="s">
        <v>1</v>
      </c>
      <c r="F158" s="249" t="s">
        <v>224</v>
      </c>
      <c r="G158" s="247"/>
      <c r="H158" s="248" t="s">
        <v>1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161</v>
      </c>
      <c r="AU158" s="255" t="s">
        <v>82</v>
      </c>
      <c r="AV158" s="13" t="s">
        <v>80</v>
      </c>
      <c r="AW158" s="13" t="s">
        <v>30</v>
      </c>
      <c r="AX158" s="13" t="s">
        <v>73</v>
      </c>
      <c r="AY158" s="255" t="s">
        <v>147</v>
      </c>
    </row>
    <row r="159" s="14" customFormat="1">
      <c r="A159" s="14"/>
      <c r="B159" s="256"/>
      <c r="C159" s="257"/>
      <c r="D159" s="239" t="s">
        <v>161</v>
      </c>
      <c r="E159" s="258" t="s">
        <v>1</v>
      </c>
      <c r="F159" s="259" t="s">
        <v>1200</v>
      </c>
      <c r="G159" s="257"/>
      <c r="H159" s="260">
        <v>50.880000000000003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161</v>
      </c>
      <c r="AU159" s="266" t="s">
        <v>82</v>
      </c>
      <c r="AV159" s="14" t="s">
        <v>82</v>
      </c>
      <c r="AW159" s="14" t="s">
        <v>30</v>
      </c>
      <c r="AX159" s="14" t="s">
        <v>73</v>
      </c>
      <c r="AY159" s="266" t="s">
        <v>147</v>
      </c>
    </row>
    <row r="160" s="13" customFormat="1">
      <c r="A160" s="13"/>
      <c r="B160" s="246"/>
      <c r="C160" s="247"/>
      <c r="D160" s="239" t="s">
        <v>161</v>
      </c>
      <c r="E160" s="248" t="s">
        <v>1</v>
      </c>
      <c r="F160" s="249" t="s">
        <v>1201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161</v>
      </c>
      <c r="AU160" s="255" t="s">
        <v>82</v>
      </c>
      <c r="AV160" s="13" t="s">
        <v>80</v>
      </c>
      <c r="AW160" s="13" t="s">
        <v>30</v>
      </c>
      <c r="AX160" s="13" t="s">
        <v>73</v>
      </c>
      <c r="AY160" s="255" t="s">
        <v>147</v>
      </c>
    </row>
    <row r="161" s="14" customFormat="1">
      <c r="A161" s="14"/>
      <c r="B161" s="256"/>
      <c r="C161" s="257"/>
      <c r="D161" s="239" t="s">
        <v>161</v>
      </c>
      <c r="E161" s="258" t="s">
        <v>1</v>
      </c>
      <c r="F161" s="259" t="s">
        <v>1202</v>
      </c>
      <c r="G161" s="257"/>
      <c r="H161" s="260">
        <v>91.584000000000003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161</v>
      </c>
      <c r="AU161" s="266" t="s">
        <v>82</v>
      </c>
      <c r="AV161" s="14" t="s">
        <v>82</v>
      </c>
      <c r="AW161" s="14" t="s">
        <v>30</v>
      </c>
      <c r="AX161" s="14" t="s">
        <v>73</v>
      </c>
      <c r="AY161" s="266" t="s">
        <v>147</v>
      </c>
    </row>
    <row r="162" s="15" customFormat="1">
      <c r="A162" s="15"/>
      <c r="B162" s="267"/>
      <c r="C162" s="268"/>
      <c r="D162" s="239" t="s">
        <v>161</v>
      </c>
      <c r="E162" s="269" t="s">
        <v>1</v>
      </c>
      <c r="F162" s="270" t="s">
        <v>164</v>
      </c>
      <c r="G162" s="268"/>
      <c r="H162" s="271">
        <v>396.86400000000003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161</v>
      </c>
      <c r="AU162" s="277" t="s">
        <v>82</v>
      </c>
      <c r="AV162" s="15" t="s">
        <v>155</v>
      </c>
      <c r="AW162" s="15" t="s">
        <v>30</v>
      </c>
      <c r="AX162" s="15" t="s">
        <v>80</v>
      </c>
      <c r="AY162" s="277" t="s">
        <v>147</v>
      </c>
    </row>
    <row r="163" s="2" customFormat="1" ht="37.8" customHeight="1">
      <c r="A163" s="38"/>
      <c r="B163" s="39"/>
      <c r="C163" s="226" t="s">
        <v>187</v>
      </c>
      <c r="D163" s="226" t="s">
        <v>150</v>
      </c>
      <c r="E163" s="227" t="s">
        <v>234</v>
      </c>
      <c r="F163" s="228" t="s">
        <v>235</v>
      </c>
      <c r="G163" s="229" t="s">
        <v>181</v>
      </c>
      <c r="H163" s="230">
        <v>35717.760000000002</v>
      </c>
      <c r="I163" s="231"/>
      <c r="J163" s="232">
        <f>ROUND(I163*H163,2)</f>
        <v>0</v>
      </c>
      <c r="K163" s="228" t="s">
        <v>154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155</v>
      </c>
      <c r="AT163" s="237" t="s">
        <v>150</v>
      </c>
      <c r="AU163" s="237" t="s">
        <v>82</v>
      </c>
      <c r="AY163" s="17" t="s">
        <v>147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80</v>
      </c>
      <c r="BK163" s="238">
        <f>ROUND(I163*H163,2)</f>
        <v>0</v>
      </c>
      <c r="BL163" s="17" t="s">
        <v>155</v>
      </c>
      <c r="BM163" s="237" t="s">
        <v>1203</v>
      </c>
    </row>
    <row r="164" s="2" customFormat="1">
      <c r="A164" s="38"/>
      <c r="B164" s="39"/>
      <c r="C164" s="40"/>
      <c r="D164" s="239" t="s">
        <v>157</v>
      </c>
      <c r="E164" s="40"/>
      <c r="F164" s="240" t="s">
        <v>237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157</v>
      </c>
      <c r="AU164" s="17" t="s">
        <v>82</v>
      </c>
    </row>
    <row r="165" s="2" customFormat="1">
      <c r="A165" s="38"/>
      <c r="B165" s="39"/>
      <c r="C165" s="40"/>
      <c r="D165" s="244" t="s">
        <v>159</v>
      </c>
      <c r="E165" s="40"/>
      <c r="F165" s="245" t="s">
        <v>238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159</v>
      </c>
      <c r="AU165" s="17" t="s">
        <v>82</v>
      </c>
    </row>
    <row r="166" s="14" customFormat="1">
      <c r="A166" s="14"/>
      <c r="B166" s="256"/>
      <c r="C166" s="257"/>
      <c r="D166" s="239" t="s">
        <v>161</v>
      </c>
      <c r="E166" s="257"/>
      <c r="F166" s="259" t="s">
        <v>1204</v>
      </c>
      <c r="G166" s="257"/>
      <c r="H166" s="260">
        <v>35717.760000000002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161</v>
      </c>
      <c r="AU166" s="266" t="s">
        <v>82</v>
      </c>
      <c r="AV166" s="14" t="s">
        <v>82</v>
      </c>
      <c r="AW166" s="14" t="s">
        <v>4</v>
      </c>
      <c r="AX166" s="14" t="s">
        <v>80</v>
      </c>
      <c r="AY166" s="266" t="s">
        <v>147</v>
      </c>
    </row>
    <row r="167" s="2" customFormat="1" ht="37.8" customHeight="1">
      <c r="A167" s="38"/>
      <c r="B167" s="39"/>
      <c r="C167" s="226" t="s">
        <v>177</v>
      </c>
      <c r="D167" s="226" t="s">
        <v>150</v>
      </c>
      <c r="E167" s="227" t="s">
        <v>241</v>
      </c>
      <c r="F167" s="228" t="s">
        <v>242</v>
      </c>
      <c r="G167" s="229" t="s">
        <v>181</v>
      </c>
      <c r="H167" s="230">
        <v>396.86399999999998</v>
      </c>
      <c r="I167" s="231"/>
      <c r="J167" s="232">
        <f>ROUND(I167*H167,2)</f>
        <v>0</v>
      </c>
      <c r="K167" s="228" t="s">
        <v>154</v>
      </c>
      <c r="L167" s="44"/>
      <c r="M167" s="233" t="s">
        <v>1</v>
      </c>
      <c r="N167" s="234" t="s">
        <v>38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155</v>
      </c>
      <c r="AT167" s="237" t="s">
        <v>150</v>
      </c>
      <c r="AU167" s="237" t="s">
        <v>82</v>
      </c>
      <c r="AY167" s="17" t="s">
        <v>147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80</v>
      </c>
      <c r="BK167" s="238">
        <f>ROUND(I167*H167,2)</f>
        <v>0</v>
      </c>
      <c r="BL167" s="17" t="s">
        <v>155</v>
      </c>
      <c r="BM167" s="237" t="s">
        <v>1205</v>
      </c>
    </row>
    <row r="168" s="2" customFormat="1">
      <c r="A168" s="38"/>
      <c r="B168" s="39"/>
      <c r="C168" s="40"/>
      <c r="D168" s="239" t="s">
        <v>157</v>
      </c>
      <c r="E168" s="40"/>
      <c r="F168" s="240" t="s">
        <v>244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157</v>
      </c>
      <c r="AU168" s="17" t="s">
        <v>82</v>
      </c>
    </row>
    <row r="169" s="2" customFormat="1">
      <c r="A169" s="38"/>
      <c r="B169" s="39"/>
      <c r="C169" s="40"/>
      <c r="D169" s="244" t="s">
        <v>159</v>
      </c>
      <c r="E169" s="40"/>
      <c r="F169" s="245" t="s">
        <v>245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82</v>
      </c>
    </row>
    <row r="170" s="2" customFormat="1" ht="44.25" customHeight="1">
      <c r="A170" s="38"/>
      <c r="B170" s="39"/>
      <c r="C170" s="226" t="s">
        <v>201</v>
      </c>
      <c r="D170" s="226" t="s">
        <v>150</v>
      </c>
      <c r="E170" s="227" t="s">
        <v>246</v>
      </c>
      <c r="F170" s="228" t="s">
        <v>247</v>
      </c>
      <c r="G170" s="229" t="s">
        <v>248</v>
      </c>
      <c r="H170" s="230">
        <v>2</v>
      </c>
      <c r="I170" s="231"/>
      <c r="J170" s="232">
        <f>ROUND(I170*H170,2)</f>
        <v>0</v>
      </c>
      <c r="K170" s="228" t="s">
        <v>154</v>
      </c>
      <c r="L170" s="44"/>
      <c r="M170" s="233" t="s">
        <v>1</v>
      </c>
      <c r="N170" s="234" t="s">
        <v>38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155</v>
      </c>
      <c r="AT170" s="237" t="s">
        <v>150</v>
      </c>
      <c r="AU170" s="237" t="s">
        <v>82</v>
      </c>
      <c r="AY170" s="17" t="s">
        <v>147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80</v>
      </c>
      <c r="BK170" s="238">
        <f>ROUND(I170*H170,2)</f>
        <v>0</v>
      </c>
      <c r="BL170" s="17" t="s">
        <v>155</v>
      </c>
      <c r="BM170" s="237" t="s">
        <v>1206</v>
      </c>
    </row>
    <row r="171" s="2" customFormat="1">
      <c r="A171" s="38"/>
      <c r="B171" s="39"/>
      <c r="C171" s="40"/>
      <c r="D171" s="239" t="s">
        <v>157</v>
      </c>
      <c r="E171" s="40"/>
      <c r="F171" s="240" t="s">
        <v>250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157</v>
      </c>
      <c r="AU171" s="17" t="s">
        <v>82</v>
      </c>
    </row>
    <row r="172" s="2" customFormat="1">
      <c r="A172" s="38"/>
      <c r="B172" s="39"/>
      <c r="C172" s="40"/>
      <c r="D172" s="244" t="s">
        <v>159</v>
      </c>
      <c r="E172" s="40"/>
      <c r="F172" s="245" t="s">
        <v>251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82</v>
      </c>
    </row>
    <row r="173" s="2" customFormat="1" ht="37.8" customHeight="1">
      <c r="A173" s="38"/>
      <c r="B173" s="39"/>
      <c r="C173" s="226" t="s">
        <v>207</v>
      </c>
      <c r="D173" s="226" t="s">
        <v>150</v>
      </c>
      <c r="E173" s="227" t="s">
        <v>253</v>
      </c>
      <c r="F173" s="228" t="s">
        <v>254</v>
      </c>
      <c r="G173" s="229" t="s">
        <v>181</v>
      </c>
      <c r="H173" s="230">
        <v>105.845</v>
      </c>
      <c r="I173" s="231"/>
      <c r="J173" s="232">
        <f>ROUND(I173*H173,2)</f>
        <v>0</v>
      </c>
      <c r="K173" s="228" t="s">
        <v>154</v>
      </c>
      <c r="L173" s="44"/>
      <c r="M173" s="233" t="s">
        <v>1</v>
      </c>
      <c r="N173" s="234" t="s">
        <v>38</v>
      </c>
      <c r="O173" s="91"/>
      <c r="P173" s="235">
        <f>O173*H173</f>
        <v>0</v>
      </c>
      <c r="Q173" s="235">
        <v>0.00021000000000000001</v>
      </c>
      <c r="R173" s="235">
        <f>Q173*H173</f>
        <v>0.022227449999999999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155</v>
      </c>
      <c r="AT173" s="237" t="s">
        <v>150</v>
      </c>
      <c r="AU173" s="237" t="s">
        <v>82</v>
      </c>
      <c r="AY173" s="17" t="s">
        <v>147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80</v>
      </c>
      <c r="BK173" s="238">
        <f>ROUND(I173*H173,2)</f>
        <v>0</v>
      </c>
      <c r="BL173" s="17" t="s">
        <v>155</v>
      </c>
      <c r="BM173" s="237" t="s">
        <v>1207</v>
      </c>
    </row>
    <row r="174" s="2" customFormat="1">
      <c r="A174" s="38"/>
      <c r="B174" s="39"/>
      <c r="C174" s="40"/>
      <c r="D174" s="239" t="s">
        <v>157</v>
      </c>
      <c r="E174" s="40"/>
      <c r="F174" s="240" t="s">
        <v>256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157</v>
      </c>
      <c r="AU174" s="17" t="s">
        <v>82</v>
      </c>
    </row>
    <row r="175" s="2" customFormat="1">
      <c r="A175" s="38"/>
      <c r="B175" s="39"/>
      <c r="C175" s="40"/>
      <c r="D175" s="244" t="s">
        <v>159</v>
      </c>
      <c r="E175" s="40"/>
      <c r="F175" s="245" t="s">
        <v>257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82</v>
      </c>
    </row>
    <row r="176" s="13" customFormat="1">
      <c r="A176" s="13"/>
      <c r="B176" s="246"/>
      <c r="C176" s="247"/>
      <c r="D176" s="239" t="s">
        <v>161</v>
      </c>
      <c r="E176" s="248" t="s">
        <v>1</v>
      </c>
      <c r="F176" s="249" t="s">
        <v>1208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161</v>
      </c>
      <c r="AU176" s="255" t="s">
        <v>82</v>
      </c>
      <c r="AV176" s="13" t="s">
        <v>80</v>
      </c>
      <c r="AW176" s="13" t="s">
        <v>30</v>
      </c>
      <c r="AX176" s="13" t="s">
        <v>73</v>
      </c>
      <c r="AY176" s="255" t="s">
        <v>147</v>
      </c>
    </row>
    <row r="177" s="14" customFormat="1">
      <c r="A177" s="14"/>
      <c r="B177" s="256"/>
      <c r="C177" s="257"/>
      <c r="D177" s="239" t="s">
        <v>161</v>
      </c>
      <c r="E177" s="258" t="s">
        <v>1</v>
      </c>
      <c r="F177" s="259" t="s">
        <v>1209</v>
      </c>
      <c r="G177" s="257"/>
      <c r="H177" s="260">
        <v>105.845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161</v>
      </c>
      <c r="AU177" s="266" t="s">
        <v>82</v>
      </c>
      <c r="AV177" s="14" t="s">
        <v>82</v>
      </c>
      <c r="AW177" s="14" t="s">
        <v>30</v>
      </c>
      <c r="AX177" s="14" t="s">
        <v>73</v>
      </c>
      <c r="AY177" s="266" t="s">
        <v>147</v>
      </c>
    </row>
    <row r="178" s="15" customFormat="1">
      <c r="A178" s="15"/>
      <c r="B178" s="267"/>
      <c r="C178" s="268"/>
      <c r="D178" s="239" t="s">
        <v>161</v>
      </c>
      <c r="E178" s="269" t="s">
        <v>1</v>
      </c>
      <c r="F178" s="270" t="s">
        <v>164</v>
      </c>
      <c r="G178" s="268"/>
      <c r="H178" s="271">
        <v>105.845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161</v>
      </c>
      <c r="AU178" s="277" t="s">
        <v>82</v>
      </c>
      <c r="AV178" s="15" t="s">
        <v>155</v>
      </c>
      <c r="AW178" s="15" t="s">
        <v>30</v>
      </c>
      <c r="AX178" s="15" t="s">
        <v>80</v>
      </c>
      <c r="AY178" s="277" t="s">
        <v>147</v>
      </c>
    </row>
    <row r="179" s="2" customFormat="1" ht="16.5" customHeight="1">
      <c r="A179" s="38"/>
      <c r="B179" s="39"/>
      <c r="C179" s="226" t="s">
        <v>215</v>
      </c>
      <c r="D179" s="226" t="s">
        <v>150</v>
      </c>
      <c r="E179" s="227" t="s">
        <v>259</v>
      </c>
      <c r="F179" s="228" t="s">
        <v>260</v>
      </c>
      <c r="G179" s="229" t="s">
        <v>181</v>
      </c>
      <c r="H179" s="230">
        <v>277.488</v>
      </c>
      <c r="I179" s="231"/>
      <c r="J179" s="232">
        <f>ROUND(I179*H179,2)</f>
        <v>0</v>
      </c>
      <c r="K179" s="228" t="s">
        <v>154</v>
      </c>
      <c r="L179" s="44"/>
      <c r="M179" s="233" t="s">
        <v>1</v>
      </c>
      <c r="N179" s="234" t="s">
        <v>38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155</v>
      </c>
      <c r="AT179" s="237" t="s">
        <v>150</v>
      </c>
      <c r="AU179" s="237" t="s">
        <v>82</v>
      </c>
      <c r="AY179" s="17" t="s">
        <v>147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80</v>
      </c>
      <c r="BK179" s="238">
        <f>ROUND(I179*H179,2)</f>
        <v>0</v>
      </c>
      <c r="BL179" s="17" t="s">
        <v>155</v>
      </c>
      <c r="BM179" s="237" t="s">
        <v>1210</v>
      </c>
    </row>
    <row r="180" s="2" customFormat="1">
      <c r="A180" s="38"/>
      <c r="B180" s="39"/>
      <c r="C180" s="40"/>
      <c r="D180" s="239" t="s">
        <v>157</v>
      </c>
      <c r="E180" s="40"/>
      <c r="F180" s="240" t="s">
        <v>262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157</v>
      </c>
      <c r="AU180" s="17" t="s">
        <v>82</v>
      </c>
    </row>
    <row r="181" s="2" customFormat="1">
      <c r="A181" s="38"/>
      <c r="B181" s="39"/>
      <c r="C181" s="40"/>
      <c r="D181" s="244" t="s">
        <v>159</v>
      </c>
      <c r="E181" s="40"/>
      <c r="F181" s="245" t="s">
        <v>263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82</v>
      </c>
    </row>
    <row r="182" s="13" customFormat="1">
      <c r="A182" s="13"/>
      <c r="B182" s="246"/>
      <c r="C182" s="247"/>
      <c r="D182" s="239" t="s">
        <v>161</v>
      </c>
      <c r="E182" s="248" t="s">
        <v>1</v>
      </c>
      <c r="F182" s="249" t="s">
        <v>264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161</v>
      </c>
      <c r="AU182" s="255" t="s">
        <v>82</v>
      </c>
      <c r="AV182" s="13" t="s">
        <v>80</v>
      </c>
      <c r="AW182" s="13" t="s">
        <v>30</v>
      </c>
      <c r="AX182" s="13" t="s">
        <v>73</v>
      </c>
      <c r="AY182" s="255" t="s">
        <v>147</v>
      </c>
    </row>
    <row r="183" s="14" customFormat="1">
      <c r="A183" s="14"/>
      <c r="B183" s="256"/>
      <c r="C183" s="257"/>
      <c r="D183" s="239" t="s">
        <v>161</v>
      </c>
      <c r="E183" s="258" t="s">
        <v>1</v>
      </c>
      <c r="F183" s="259" t="s">
        <v>1211</v>
      </c>
      <c r="G183" s="257"/>
      <c r="H183" s="260">
        <v>277.488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161</v>
      </c>
      <c r="AU183" s="266" t="s">
        <v>82</v>
      </c>
      <c r="AV183" s="14" t="s">
        <v>82</v>
      </c>
      <c r="AW183" s="14" t="s">
        <v>30</v>
      </c>
      <c r="AX183" s="14" t="s">
        <v>73</v>
      </c>
      <c r="AY183" s="266" t="s">
        <v>147</v>
      </c>
    </row>
    <row r="184" s="15" customFormat="1">
      <c r="A184" s="15"/>
      <c r="B184" s="267"/>
      <c r="C184" s="268"/>
      <c r="D184" s="239" t="s">
        <v>161</v>
      </c>
      <c r="E184" s="269" t="s">
        <v>1</v>
      </c>
      <c r="F184" s="270" t="s">
        <v>164</v>
      </c>
      <c r="G184" s="268"/>
      <c r="H184" s="271">
        <v>277.488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161</v>
      </c>
      <c r="AU184" s="277" t="s">
        <v>82</v>
      </c>
      <c r="AV184" s="15" t="s">
        <v>155</v>
      </c>
      <c r="AW184" s="15" t="s">
        <v>30</v>
      </c>
      <c r="AX184" s="15" t="s">
        <v>80</v>
      </c>
      <c r="AY184" s="277" t="s">
        <v>147</v>
      </c>
    </row>
    <row r="185" s="2" customFormat="1" ht="16.5" customHeight="1">
      <c r="A185" s="38"/>
      <c r="B185" s="39"/>
      <c r="C185" s="226" t="s">
        <v>233</v>
      </c>
      <c r="D185" s="226" t="s">
        <v>150</v>
      </c>
      <c r="E185" s="227" t="s">
        <v>267</v>
      </c>
      <c r="F185" s="228" t="s">
        <v>268</v>
      </c>
      <c r="G185" s="229" t="s">
        <v>181</v>
      </c>
      <c r="H185" s="230">
        <v>81</v>
      </c>
      <c r="I185" s="231"/>
      <c r="J185" s="232">
        <f>ROUND(I185*H185,2)</f>
        <v>0</v>
      </c>
      <c r="K185" s="228" t="s">
        <v>154</v>
      </c>
      <c r="L185" s="44"/>
      <c r="M185" s="233" t="s">
        <v>1</v>
      </c>
      <c r="N185" s="234" t="s">
        <v>38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155</v>
      </c>
      <c r="AT185" s="237" t="s">
        <v>150</v>
      </c>
      <c r="AU185" s="237" t="s">
        <v>82</v>
      </c>
      <c r="AY185" s="17" t="s">
        <v>147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80</v>
      </c>
      <c r="BK185" s="238">
        <f>ROUND(I185*H185,2)</f>
        <v>0</v>
      </c>
      <c r="BL185" s="17" t="s">
        <v>155</v>
      </c>
      <c r="BM185" s="237" t="s">
        <v>1212</v>
      </c>
    </row>
    <row r="186" s="2" customFormat="1">
      <c r="A186" s="38"/>
      <c r="B186" s="39"/>
      <c r="C186" s="40"/>
      <c r="D186" s="239" t="s">
        <v>157</v>
      </c>
      <c r="E186" s="40"/>
      <c r="F186" s="240" t="s">
        <v>270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157</v>
      </c>
      <c r="AU186" s="17" t="s">
        <v>82</v>
      </c>
    </row>
    <row r="187" s="2" customFormat="1">
      <c r="A187" s="38"/>
      <c r="B187" s="39"/>
      <c r="C187" s="40"/>
      <c r="D187" s="244" t="s">
        <v>159</v>
      </c>
      <c r="E187" s="40"/>
      <c r="F187" s="245" t="s">
        <v>271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82</v>
      </c>
    </row>
    <row r="188" s="13" customFormat="1">
      <c r="A188" s="13"/>
      <c r="B188" s="246"/>
      <c r="C188" s="247"/>
      <c r="D188" s="239" t="s">
        <v>161</v>
      </c>
      <c r="E188" s="248" t="s">
        <v>1</v>
      </c>
      <c r="F188" s="249" t="s">
        <v>272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161</v>
      </c>
      <c r="AU188" s="255" t="s">
        <v>82</v>
      </c>
      <c r="AV188" s="13" t="s">
        <v>80</v>
      </c>
      <c r="AW188" s="13" t="s">
        <v>30</v>
      </c>
      <c r="AX188" s="13" t="s">
        <v>73</v>
      </c>
      <c r="AY188" s="255" t="s">
        <v>147</v>
      </c>
    </row>
    <row r="189" s="14" customFormat="1">
      <c r="A189" s="14"/>
      <c r="B189" s="256"/>
      <c r="C189" s="257"/>
      <c r="D189" s="239" t="s">
        <v>161</v>
      </c>
      <c r="E189" s="258" t="s">
        <v>1</v>
      </c>
      <c r="F189" s="259" t="s">
        <v>1213</v>
      </c>
      <c r="G189" s="257"/>
      <c r="H189" s="260">
        <v>81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161</v>
      </c>
      <c r="AU189" s="266" t="s">
        <v>82</v>
      </c>
      <c r="AV189" s="14" t="s">
        <v>82</v>
      </c>
      <c r="AW189" s="14" t="s">
        <v>30</v>
      </c>
      <c r="AX189" s="14" t="s">
        <v>73</v>
      </c>
      <c r="AY189" s="266" t="s">
        <v>147</v>
      </c>
    </row>
    <row r="190" s="15" customFormat="1">
      <c r="A190" s="15"/>
      <c r="B190" s="267"/>
      <c r="C190" s="268"/>
      <c r="D190" s="239" t="s">
        <v>161</v>
      </c>
      <c r="E190" s="269" t="s">
        <v>1</v>
      </c>
      <c r="F190" s="270" t="s">
        <v>164</v>
      </c>
      <c r="G190" s="268"/>
      <c r="H190" s="271">
        <v>81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161</v>
      </c>
      <c r="AU190" s="277" t="s">
        <v>82</v>
      </c>
      <c r="AV190" s="15" t="s">
        <v>155</v>
      </c>
      <c r="AW190" s="15" t="s">
        <v>30</v>
      </c>
      <c r="AX190" s="15" t="s">
        <v>80</v>
      </c>
      <c r="AY190" s="277" t="s">
        <v>147</v>
      </c>
    </row>
    <row r="191" s="2" customFormat="1" ht="24.15" customHeight="1">
      <c r="A191" s="38"/>
      <c r="B191" s="39"/>
      <c r="C191" s="226" t="s">
        <v>240</v>
      </c>
      <c r="D191" s="226" t="s">
        <v>150</v>
      </c>
      <c r="E191" s="227" t="s">
        <v>275</v>
      </c>
      <c r="F191" s="228" t="s">
        <v>276</v>
      </c>
      <c r="G191" s="229" t="s">
        <v>181</v>
      </c>
      <c r="H191" s="230">
        <v>1048.288</v>
      </c>
      <c r="I191" s="231"/>
      <c r="J191" s="232">
        <f>ROUND(I191*H191,2)</f>
        <v>0</v>
      </c>
      <c r="K191" s="228" t="s">
        <v>154</v>
      </c>
      <c r="L191" s="44"/>
      <c r="M191" s="233" t="s">
        <v>1</v>
      </c>
      <c r="N191" s="234" t="s">
        <v>38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155</v>
      </c>
      <c r="AT191" s="237" t="s">
        <v>150</v>
      </c>
      <c r="AU191" s="237" t="s">
        <v>82</v>
      </c>
      <c r="AY191" s="17" t="s">
        <v>147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80</v>
      </c>
      <c r="BK191" s="238">
        <f>ROUND(I191*H191,2)</f>
        <v>0</v>
      </c>
      <c r="BL191" s="17" t="s">
        <v>155</v>
      </c>
      <c r="BM191" s="237" t="s">
        <v>1214</v>
      </c>
    </row>
    <row r="192" s="2" customFormat="1">
      <c r="A192" s="38"/>
      <c r="B192" s="39"/>
      <c r="C192" s="40"/>
      <c r="D192" s="239" t="s">
        <v>157</v>
      </c>
      <c r="E192" s="40"/>
      <c r="F192" s="240" t="s">
        <v>278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157</v>
      </c>
      <c r="AU192" s="17" t="s">
        <v>82</v>
      </c>
    </row>
    <row r="193" s="2" customFormat="1">
      <c r="A193" s="38"/>
      <c r="B193" s="39"/>
      <c r="C193" s="40"/>
      <c r="D193" s="244" t="s">
        <v>159</v>
      </c>
      <c r="E193" s="40"/>
      <c r="F193" s="245" t="s">
        <v>279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82</v>
      </c>
    </row>
    <row r="194" s="13" customFormat="1">
      <c r="A194" s="13"/>
      <c r="B194" s="246"/>
      <c r="C194" s="247"/>
      <c r="D194" s="239" t="s">
        <v>161</v>
      </c>
      <c r="E194" s="248" t="s">
        <v>1</v>
      </c>
      <c r="F194" s="249" t="s">
        <v>280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161</v>
      </c>
      <c r="AU194" s="255" t="s">
        <v>82</v>
      </c>
      <c r="AV194" s="13" t="s">
        <v>80</v>
      </c>
      <c r="AW194" s="13" t="s">
        <v>30</v>
      </c>
      <c r="AX194" s="13" t="s">
        <v>73</v>
      </c>
      <c r="AY194" s="255" t="s">
        <v>147</v>
      </c>
    </row>
    <row r="195" s="14" customFormat="1">
      <c r="A195" s="14"/>
      <c r="B195" s="256"/>
      <c r="C195" s="257"/>
      <c r="D195" s="239" t="s">
        <v>161</v>
      </c>
      <c r="E195" s="258" t="s">
        <v>1</v>
      </c>
      <c r="F195" s="259" t="s">
        <v>1215</v>
      </c>
      <c r="G195" s="257"/>
      <c r="H195" s="260">
        <v>1048.288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161</v>
      </c>
      <c r="AU195" s="266" t="s">
        <v>82</v>
      </c>
      <c r="AV195" s="14" t="s">
        <v>82</v>
      </c>
      <c r="AW195" s="14" t="s">
        <v>30</v>
      </c>
      <c r="AX195" s="14" t="s">
        <v>73</v>
      </c>
      <c r="AY195" s="266" t="s">
        <v>147</v>
      </c>
    </row>
    <row r="196" s="15" customFormat="1">
      <c r="A196" s="15"/>
      <c r="B196" s="267"/>
      <c r="C196" s="268"/>
      <c r="D196" s="239" t="s">
        <v>161</v>
      </c>
      <c r="E196" s="269" t="s">
        <v>1</v>
      </c>
      <c r="F196" s="270" t="s">
        <v>164</v>
      </c>
      <c r="G196" s="268"/>
      <c r="H196" s="271">
        <v>1048.288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161</v>
      </c>
      <c r="AU196" s="277" t="s">
        <v>82</v>
      </c>
      <c r="AV196" s="15" t="s">
        <v>155</v>
      </c>
      <c r="AW196" s="15" t="s">
        <v>30</v>
      </c>
      <c r="AX196" s="15" t="s">
        <v>80</v>
      </c>
      <c r="AY196" s="277" t="s">
        <v>147</v>
      </c>
    </row>
    <row r="197" s="2" customFormat="1" ht="24.15" customHeight="1">
      <c r="A197" s="38"/>
      <c r="B197" s="39"/>
      <c r="C197" s="226" t="s">
        <v>8</v>
      </c>
      <c r="D197" s="226" t="s">
        <v>150</v>
      </c>
      <c r="E197" s="227" t="s">
        <v>283</v>
      </c>
      <c r="F197" s="228" t="s">
        <v>284</v>
      </c>
      <c r="G197" s="229" t="s">
        <v>181</v>
      </c>
      <c r="H197" s="230">
        <v>55.497999999999998</v>
      </c>
      <c r="I197" s="231"/>
      <c r="J197" s="232">
        <f>ROUND(I197*H197,2)</f>
        <v>0</v>
      </c>
      <c r="K197" s="228" t="s">
        <v>154</v>
      </c>
      <c r="L197" s="44"/>
      <c r="M197" s="233" t="s">
        <v>1</v>
      </c>
      <c r="N197" s="234" t="s">
        <v>38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155</v>
      </c>
      <c r="AT197" s="237" t="s">
        <v>150</v>
      </c>
      <c r="AU197" s="237" t="s">
        <v>82</v>
      </c>
      <c r="AY197" s="17" t="s">
        <v>147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80</v>
      </c>
      <c r="BK197" s="238">
        <f>ROUND(I197*H197,2)</f>
        <v>0</v>
      </c>
      <c r="BL197" s="17" t="s">
        <v>155</v>
      </c>
      <c r="BM197" s="237" t="s">
        <v>1216</v>
      </c>
    </row>
    <row r="198" s="2" customFormat="1">
      <c r="A198" s="38"/>
      <c r="B198" s="39"/>
      <c r="C198" s="40"/>
      <c r="D198" s="239" t="s">
        <v>157</v>
      </c>
      <c r="E198" s="40"/>
      <c r="F198" s="240" t="s">
        <v>286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157</v>
      </c>
      <c r="AU198" s="17" t="s">
        <v>82</v>
      </c>
    </row>
    <row r="199" s="2" customFormat="1">
      <c r="A199" s="38"/>
      <c r="B199" s="39"/>
      <c r="C199" s="40"/>
      <c r="D199" s="244" t="s">
        <v>159</v>
      </c>
      <c r="E199" s="40"/>
      <c r="F199" s="245" t="s">
        <v>287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82</v>
      </c>
    </row>
    <row r="200" s="13" customFormat="1">
      <c r="A200" s="13"/>
      <c r="B200" s="246"/>
      <c r="C200" s="247"/>
      <c r="D200" s="239" t="s">
        <v>161</v>
      </c>
      <c r="E200" s="248" t="s">
        <v>1</v>
      </c>
      <c r="F200" s="249" t="s">
        <v>288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161</v>
      </c>
      <c r="AU200" s="255" t="s">
        <v>82</v>
      </c>
      <c r="AV200" s="13" t="s">
        <v>80</v>
      </c>
      <c r="AW200" s="13" t="s">
        <v>30</v>
      </c>
      <c r="AX200" s="13" t="s">
        <v>73</v>
      </c>
      <c r="AY200" s="255" t="s">
        <v>147</v>
      </c>
    </row>
    <row r="201" s="14" customFormat="1">
      <c r="A201" s="14"/>
      <c r="B201" s="256"/>
      <c r="C201" s="257"/>
      <c r="D201" s="239" t="s">
        <v>161</v>
      </c>
      <c r="E201" s="258" t="s">
        <v>1</v>
      </c>
      <c r="F201" s="259" t="s">
        <v>1217</v>
      </c>
      <c r="G201" s="257"/>
      <c r="H201" s="260">
        <v>55.497999999999998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161</v>
      </c>
      <c r="AU201" s="266" t="s">
        <v>82</v>
      </c>
      <c r="AV201" s="14" t="s">
        <v>82</v>
      </c>
      <c r="AW201" s="14" t="s">
        <v>30</v>
      </c>
      <c r="AX201" s="14" t="s">
        <v>73</v>
      </c>
      <c r="AY201" s="266" t="s">
        <v>147</v>
      </c>
    </row>
    <row r="202" s="15" customFormat="1">
      <c r="A202" s="15"/>
      <c r="B202" s="267"/>
      <c r="C202" s="268"/>
      <c r="D202" s="239" t="s">
        <v>161</v>
      </c>
      <c r="E202" s="269" t="s">
        <v>1</v>
      </c>
      <c r="F202" s="270" t="s">
        <v>164</v>
      </c>
      <c r="G202" s="268"/>
      <c r="H202" s="271">
        <v>55.497999999999998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161</v>
      </c>
      <c r="AU202" s="277" t="s">
        <v>82</v>
      </c>
      <c r="AV202" s="15" t="s">
        <v>155</v>
      </c>
      <c r="AW202" s="15" t="s">
        <v>30</v>
      </c>
      <c r="AX202" s="15" t="s">
        <v>80</v>
      </c>
      <c r="AY202" s="277" t="s">
        <v>147</v>
      </c>
    </row>
    <row r="203" s="2" customFormat="1" ht="37.8" customHeight="1">
      <c r="A203" s="38"/>
      <c r="B203" s="39"/>
      <c r="C203" s="226" t="s">
        <v>252</v>
      </c>
      <c r="D203" s="226" t="s">
        <v>150</v>
      </c>
      <c r="E203" s="227" t="s">
        <v>311</v>
      </c>
      <c r="F203" s="228" t="s">
        <v>312</v>
      </c>
      <c r="G203" s="229" t="s">
        <v>181</v>
      </c>
      <c r="H203" s="230">
        <v>42.399999999999999</v>
      </c>
      <c r="I203" s="231"/>
      <c r="J203" s="232">
        <f>ROUND(I203*H203,2)</f>
        <v>0</v>
      </c>
      <c r="K203" s="228" t="s">
        <v>154</v>
      </c>
      <c r="L203" s="44"/>
      <c r="M203" s="233" t="s">
        <v>1</v>
      </c>
      <c r="N203" s="234" t="s">
        <v>38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0.071999999999999995</v>
      </c>
      <c r="T203" s="236">
        <f>S203*H203</f>
        <v>3.0527999999999995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155</v>
      </c>
      <c r="AT203" s="237" t="s">
        <v>150</v>
      </c>
      <c r="AU203" s="237" t="s">
        <v>82</v>
      </c>
      <c r="AY203" s="17" t="s">
        <v>147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80</v>
      </c>
      <c r="BK203" s="238">
        <f>ROUND(I203*H203,2)</f>
        <v>0</v>
      </c>
      <c r="BL203" s="17" t="s">
        <v>155</v>
      </c>
      <c r="BM203" s="237" t="s">
        <v>1218</v>
      </c>
    </row>
    <row r="204" s="2" customFormat="1">
      <c r="A204" s="38"/>
      <c r="B204" s="39"/>
      <c r="C204" s="40"/>
      <c r="D204" s="239" t="s">
        <v>157</v>
      </c>
      <c r="E204" s="40"/>
      <c r="F204" s="240" t="s">
        <v>314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157</v>
      </c>
      <c r="AU204" s="17" t="s">
        <v>82</v>
      </c>
    </row>
    <row r="205" s="2" customFormat="1">
      <c r="A205" s="38"/>
      <c r="B205" s="39"/>
      <c r="C205" s="40"/>
      <c r="D205" s="244" t="s">
        <v>159</v>
      </c>
      <c r="E205" s="40"/>
      <c r="F205" s="245" t="s">
        <v>315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82</v>
      </c>
    </row>
    <row r="206" s="13" customFormat="1">
      <c r="A206" s="13"/>
      <c r="B206" s="246"/>
      <c r="C206" s="247"/>
      <c r="D206" s="239" t="s">
        <v>161</v>
      </c>
      <c r="E206" s="248" t="s">
        <v>1</v>
      </c>
      <c r="F206" s="249" t="s">
        <v>316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161</v>
      </c>
      <c r="AU206" s="255" t="s">
        <v>82</v>
      </c>
      <c r="AV206" s="13" t="s">
        <v>80</v>
      </c>
      <c r="AW206" s="13" t="s">
        <v>30</v>
      </c>
      <c r="AX206" s="13" t="s">
        <v>73</v>
      </c>
      <c r="AY206" s="255" t="s">
        <v>147</v>
      </c>
    </row>
    <row r="207" s="14" customFormat="1">
      <c r="A207" s="14"/>
      <c r="B207" s="256"/>
      <c r="C207" s="257"/>
      <c r="D207" s="239" t="s">
        <v>161</v>
      </c>
      <c r="E207" s="258" t="s">
        <v>1</v>
      </c>
      <c r="F207" s="259" t="s">
        <v>1219</v>
      </c>
      <c r="G207" s="257"/>
      <c r="H207" s="260">
        <v>42.399999999999999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161</v>
      </c>
      <c r="AU207" s="266" t="s">
        <v>82</v>
      </c>
      <c r="AV207" s="14" t="s">
        <v>82</v>
      </c>
      <c r="AW207" s="14" t="s">
        <v>30</v>
      </c>
      <c r="AX207" s="14" t="s">
        <v>73</v>
      </c>
      <c r="AY207" s="266" t="s">
        <v>147</v>
      </c>
    </row>
    <row r="208" s="15" customFormat="1">
      <c r="A208" s="15"/>
      <c r="B208" s="267"/>
      <c r="C208" s="268"/>
      <c r="D208" s="239" t="s">
        <v>161</v>
      </c>
      <c r="E208" s="269" t="s">
        <v>1</v>
      </c>
      <c r="F208" s="270" t="s">
        <v>164</v>
      </c>
      <c r="G208" s="268"/>
      <c r="H208" s="271">
        <v>42.399999999999999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7" t="s">
        <v>161</v>
      </c>
      <c r="AU208" s="277" t="s">
        <v>82</v>
      </c>
      <c r="AV208" s="15" t="s">
        <v>155</v>
      </c>
      <c r="AW208" s="15" t="s">
        <v>30</v>
      </c>
      <c r="AX208" s="15" t="s">
        <v>80</v>
      </c>
      <c r="AY208" s="277" t="s">
        <v>147</v>
      </c>
    </row>
    <row r="209" s="2" customFormat="1" ht="24.15" customHeight="1">
      <c r="A209" s="38"/>
      <c r="B209" s="39"/>
      <c r="C209" s="226" t="s">
        <v>258</v>
      </c>
      <c r="D209" s="226" t="s">
        <v>150</v>
      </c>
      <c r="E209" s="227" t="s">
        <v>319</v>
      </c>
      <c r="F209" s="228" t="s">
        <v>320</v>
      </c>
      <c r="G209" s="229" t="s">
        <v>153</v>
      </c>
      <c r="H209" s="230">
        <v>1.9079999999999999</v>
      </c>
      <c r="I209" s="231"/>
      <c r="J209" s="232">
        <f>ROUND(I209*H209,2)</f>
        <v>0</v>
      </c>
      <c r="K209" s="228" t="s">
        <v>154</v>
      </c>
      <c r="L209" s="44"/>
      <c r="M209" s="233" t="s">
        <v>1</v>
      </c>
      <c r="N209" s="234" t="s">
        <v>38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1.95</v>
      </c>
      <c r="T209" s="236">
        <f>S209*H209</f>
        <v>3.7205999999999997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155</v>
      </c>
      <c r="AT209" s="237" t="s">
        <v>150</v>
      </c>
      <c r="AU209" s="237" t="s">
        <v>82</v>
      </c>
      <c r="AY209" s="17" t="s">
        <v>147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80</v>
      </c>
      <c r="BK209" s="238">
        <f>ROUND(I209*H209,2)</f>
        <v>0</v>
      </c>
      <c r="BL209" s="17" t="s">
        <v>155</v>
      </c>
      <c r="BM209" s="237" t="s">
        <v>1220</v>
      </c>
    </row>
    <row r="210" s="2" customFormat="1">
      <c r="A210" s="38"/>
      <c r="B210" s="39"/>
      <c r="C210" s="40"/>
      <c r="D210" s="239" t="s">
        <v>157</v>
      </c>
      <c r="E210" s="40"/>
      <c r="F210" s="240" t="s">
        <v>322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157</v>
      </c>
      <c r="AU210" s="17" t="s">
        <v>82</v>
      </c>
    </row>
    <row r="211" s="2" customFormat="1">
      <c r="A211" s="38"/>
      <c r="B211" s="39"/>
      <c r="C211" s="40"/>
      <c r="D211" s="244" t="s">
        <v>159</v>
      </c>
      <c r="E211" s="40"/>
      <c r="F211" s="245" t="s">
        <v>323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159</v>
      </c>
      <c r="AU211" s="17" t="s">
        <v>82</v>
      </c>
    </row>
    <row r="212" s="13" customFormat="1">
      <c r="A212" s="13"/>
      <c r="B212" s="246"/>
      <c r="C212" s="247"/>
      <c r="D212" s="239" t="s">
        <v>161</v>
      </c>
      <c r="E212" s="248" t="s">
        <v>1</v>
      </c>
      <c r="F212" s="249" t="s">
        <v>175</v>
      </c>
      <c r="G212" s="247"/>
      <c r="H212" s="248" t="s">
        <v>1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161</v>
      </c>
      <c r="AU212" s="255" t="s">
        <v>82</v>
      </c>
      <c r="AV212" s="13" t="s">
        <v>80</v>
      </c>
      <c r="AW212" s="13" t="s">
        <v>30</v>
      </c>
      <c r="AX212" s="13" t="s">
        <v>73</v>
      </c>
      <c r="AY212" s="255" t="s">
        <v>147</v>
      </c>
    </row>
    <row r="213" s="14" customFormat="1">
      <c r="A213" s="14"/>
      <c r="B213" s="256"/>
      <c r="C213" s="257"/>
      <c r="D213" s="239" t="s">
        <v>161</v>
      </c>
      <c r="E213" s="258" t="s">
        <v>1</v>
      </c>
      <c r="F213" s="259" t="s">
        <v>1221</v>
      </c>
      <c r="G213" s="257"/>
      <c r="H213" s="260">
        <v>1.9079999999999999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161</v>
      </c>
      <c r="AU213" s="266" t="s">
        <v>82</v>
      </c>
      <c r="AV213" s="14" t="s">
        <v>82</v>
      </c>
      <c r="AW213" s="14" t="s">
        <v>30</v>
      </c>
      <c r="AX213" s="14" t="s">
        <v>73</v>
      </c>
      <c r="AY213" s="266" t="s">
        <v>147</v>
      </c>
    </row>
    <row r="214" s="15" customFormat="1">
      <c r="A214" s="15"/>
      <c r="B214" s="267"/>
      <c r="C214" s="268"/>
      <c r="D214" s="239" t="s">
        <v>161</v>
      </c>
      <c r="E214" s="269" t="s">
        <v>1</v>
      </c>
      <c r="F214" s="270" t="s">
        <v>164</v>
      </c>
      <c r="G214" s="268"/>
      <c r="H214" s="271">
        <v>1.9079999999999999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7" t="s">
        <v>161</v>
      </c>
      <c r="AU214" s="277" t="s">
        <v>82</v>
      </c>
      <c r="AV214" s="15" t="s">
        <v>155</v>
      </c>
      <c r="AW214" s="15" t="s">
        <v>30</v>
      </c>
      <c r="AX214" s="15" t="s">
        <v>80</v>
      </c>
      <c r="AY214" s="277" t="s">
        <v>147</v>
      </c>
    </row>
    <row r="215" s="2" customFormat="1" ht="24.15" customHeight="1">
      <c r="A215" s="38"/>
      <c r="B215" s="39"/>
      <c r="C215" s="226" t="s">
        <v>266</v>
      </c>
      <c r="D215" s="226" t="s">
        <v>150</v>
      </c>
      <c r="E215" s="227" t="s">
        <v>341</v>
      </c>
      <c r="F215" s="228" t="s">
        <v>342</v>
      </c>
      <c r="G215" s="229" t="s">
        <v>181</v>
      </c>
      <c r="H215" s="230">
        <v>396.86399999999998</v>
      </c>
      <c r="I215" s="231"/>
      <c r="J215" s="232">
        <f>ROUND(I215*H215,2)</f>
        <v>0</v>
      </c>
      <c r="K215" s="228" t="s">
        <v>154</v>
      </c>
      <c r="L215" s="44"/>
      <c r="M215" s="233" t="s">
        <v>1</v>
      </c>
      <c r="N215" s="234" t="s">
        <v>38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155</v>
      </c>
      <c r="AT215" s="237" t="s">
        <v>150</v>
      </c>
      <c r="AU215" s="237" t="s">
        <v>82</v>
      </c>
      <c r="AY215" s="17" t="s">
        <v>147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80</v>
      </c>
      <c r="BK215" s="238">
        <f>ROUND(I215*H215,2)</f>
        <v>0</v>
      </c>
      <c r="BL215" s="17" t="s">
        <v>155</v>
      </c>
      <c r="BM215" s="237" t="s">
        <v>1222</v>
      </c>
    </row>
    <row r="216" s="2" customFormat="1">
      <c r="A216" s="38"/>
      <c r="B216" s="39"/>
      <c r="C216" s="40"/>
      <c r="D216" s="239" t="s">
        <v>157</v>
      </c>
      <c r="E216" s="40"/>
      <c r="F216" s="240" t="s">
        <v>344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157</v>
      </c>
      <c r="AU216" s="17" t="s">
        <v>82</v>
      </c>
    </row>
    <row r="217" s="2" customFormat="1">
      <c r="A217" s="38"/>
      <c r="B217" s="39"/>
      <c r="C217" s="40"/>
      <c r="D217" s="244" t="s">
        <v>159</v>
      </c>
      <c r="E217" s="40"/>
      <c r="F217" s="245" t="s">
        <v>345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82</v>
      </c>
    </row>
    <row r="218" s="2" customFormat="1" ht="24.15" customHeight="1">
      <c r="A218" s="38"/>
      <c r="B218" s="39"/>
      <c r="C218" s="226" t="s">
        <v>274</v>
      </c>
      <c r="D218" s="226" t="s">
        <v>150</v>
      </c>
      <c r="E218" s="227" t="s">
        <v>347</v>
      </c>
      <c r="F218" s="228" t="s">
        <v>348</v>
      </c>
      <c r="G218" s="229" t="s">
        <v>181</v>
      </c>
      <c r="H218" s="230">
        <v>396.86399999999998</v>
      </c>
      <c r="I218" s="231"/>
      <c r="J218" s="232">
        <f>ROUND(I218*H218,2)</f>
        <v>0</v>
      </c>
      <c r="K218" s="228" t="s">
        <v>154</v>
      </c>
      <c r="L218" s="44"/>
      <c r="M218" s="233" t="s">
        <v>1</v>
      </c>
      <c r="N218" s="234" t="s">
        <v>38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155</v>
      </c>
      <c r="AT218" s="237" t="s">
        <v>150</v>
      </c>
      <c r="AU218" s="237" t="s">
        <v>82</v>
      </c>
      <c r="AY218" s="17" t="s">
        <v>147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80</v>
      </c>
      <c r="BK218" s="238">
        <f>ROUND(I218*H218,2)</f>
        <v>0</v>
      </c>
      <c r="BL218" s="17" t="s">
        <v>155</v>
      </c>
      <c r="BM218" s="237" t="s">
        <v>1223</v>
      </c>
    </row>
    <row r="219" s="2" customFormat="1">
      <c r="A219" s="38"/>
      <c r="B219" s="39"/>
      <c r="C219" s="40"/>
      <c r="D219" s="239" t="s">
        <v>157</v>
      </c>
      <c r="E219" s="40"/>
      <c r="F219" s="240" t="s">
        <v>350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157</v>
      </c>
      <c r="AU219" s="17" t="s">
        <v>82</v>
      </c>
    </row>
    <row r="220" s="2" customFormat="1">
      <c r="A220" s="38"/>
      <c r="B220" s="39"/>
      <c r="C220" s="40"/>
      <c r="D220" s="244" t="s">
        <v>159</v>
      </c>
      <c r="E220" s="40"/>
      <c r="F220" s="245" t="s">
        <v>351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82</v>
      </c>
    </row>
    <row r="221" s="12" customFormat="1" ht="22.8" customHeight="1">
      <c r="A221" s="12"/>
      <c r="B221" s="210"/>
      <c r="C221" s="211"/>
      <c r="D221" s="212" t="s">
        <v>72</v>
      </c>
      <c r="E221" s="224" t="s">
        <v>352</v>
      </c>
      <c r="F221" s="224" t="s">
        <v>353</v>
      </c>
      <c r="G221" s="211"/>
      <c r="H221" s="211"/>
      <c r="I221" s="214"/>
      <c r="J221" s="225">
        <f>BK221</f>
        <v>0</v>
      </c>
      <c r="K221" s="211"/>
      <c r="L221" s="216"/>
      <c r="M221" s="217"/>
      <c r="N221" s="218"/>
      <c r="O221" s="218"/>
      <c r="P221" s="219">
        <f>SUM(P222:P264)</f>
        <v>0</v>
      </c>
      <c r="Q221" s="218"/>
      <c r="R221" s="219">
        <f>SUM(R222:R264)</f>
        <v>0</v>
      </c>
      <c r="S221" s="218"/>
      <c r="T221" s="220">
        <f>SUM(T222:T264)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1" t="s">
        <v>80</v>
      </c>
      <c r="AT221" s="222" t="s">
        <v>72</v>
      </c>
      <c r="AU221" s="222" t="s">
        <v>80</v>
      </c>
      <c r="AY221" s="221" t="s">
        <v>147</v>
      </c>
      <c r="BK221" s="223">
        <f>SUM(BK222:BK264)</f>
        <v>0</v>
      </c>
    </row>
    <row r="222" s="2" customFormat="1" ht="24.15" customHeight="1">
      <c r="A222" s="38"/>
      <c r="B222" s="39"/>
      <c r="C222" s="226" t="s">
        <v>282</v>
      </c>
      <c r="D222" s="226" t="s">
        <v>150</v>
      </c>
      <c r="E222" s="227" t="s">
        <v>355</v>
      </c>
      <c r="F222" s="228" t="s">
        <v>356</v>
      </c>
      <c r="G222" s="229" t="s">
        <v>357</v>
      </c>
      <c r="H222" s="230">
        <v>21.006</v>
      </c>
      <c r="I222" s="231"/>
      <c r="J222" s="232">
        <f>ROUND(I222*H222,2)</f>
        <v>0</v>
      </c>
      <c r="K222" s="228" t="s">
        <v>154</v>
      </c>
      <c r="L222" s="44"/>
      <c r="M222" s="233" t="s">
        <v>1</v>
      </c>
      <c r="N222" s="234" t="s">
        <v>38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155</v>
      </c>
      <c r="AT222" s="237" t="s">
        <v>150</v>
      </c>
      <c r="AU222" s="237" t="s">
        <v>82</v>
      </c>
      <c r="AY222" s="17" t="s">
        <v>147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80</v>
      </c>
      <c r="BK222" s="238">
        <f>ROUND(I222*H222,2)</f>
        <v>0</v>
      </c>
      <c r="BL222" s="17" t="s">
        <v>155</v>
      </c>
      <c r="BM222" s="237" t="s">
        <v>1224</v>
      </c>
    </row>
    <row r="223" s="2" customFormat="1">
      <c r="A223" s="38"/>
      <c r="B223" s="39"/>
      <c r="C223" s="40"/>
      <c r="D223" s="239" t="s">
        <v>157</v>
      </c>
      <c r="E223" s="40"/>
      <c r="F223" s="240" t="s">
        <v>359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157</v>
      </c>
      <c r="AU223" s="17" t="s">
        <v>82</v>
      </c>
    </row>
    <row r="224" s="2" customFormat="1">
      <c r="A224" s="38"/>
      <c r="B224" s="39"/>
      <c r="C224" s="40"/>
      <c r="D224" s="244" t="s">
        <v>159</v>
      </c>
      <c r="E224" s="40"/>
      <c r="F224" s="245" t="s">
        <v>360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82</v>
      </c>
    </row>
    <row r="225" s="2" customFormat="1" ht="33" customHeight="1">
      <c r="A225" s="38"/>
      <c r="B225" s="39"/>
      <c r="C225" s="226" t="s">
        <v>290</v>
      </c>
      <c r="D225" s="226" t="s">
        <v>150</v>
      </c>
      <c r="E225" s="227" t="s">
        <v>362</v>
      </c>
      <c r="F225" s="228" t="s">
        <v>363</v>
      </c>
      <c r="G225" s="229" t="s">
        <v>357</v>
      </c>
      <c r="H225" s="230">
        <v>42.012</v>
      </c>
      <c r="I225" s="231"/>
      <c r="J225" s="232">
        <f>ROUND(I225*H225,2)</f>
        <v>0</v>
      </c>
      <c r="K225" s="228" t="s">
        <v>154</v>
      </c>
      <c r="L225" s="44"/>
      <c r="M225" s="233" t="s">
        <v>1</v>
      </c>
      <c r="N225" s="234" t="s">
        <v>38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155</v>
      </c>
      <c r="AT225" s="237" t="s">
        <v>150</v>
      </c>
      <c r="AU225" s="237" t="s">
        <v>82</v>
      </c>
      <c r="AY225" s="17" t="s">
        <v>147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80</v>
      </c>
      <c r="BK225" s="238">
        <f>ROUND(I225*H225,2)</f>
        <v>0</v>
      </c>
      <c r="BL225" s="17" t="s">
        <v>155</v>
      </c>
      <c r="BM225" s="237" t="s">
        <v>1225</v>
      </c>
    </row>
    <row r="226" s="2" customFormat="1">
      <c r="A226" s="38"/>
      <c r="B226" s="39"/>
      <c r="C226" s="40"/>
      <c r="D226" s="239" t="s">
        <v>157</v>
      </c>
      <c r="E226" s="40"/>
      <c r="F226" s="240" t="s">
        <v>365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157</v>
      </c>
      <c r="AU226" s="17" t="s">
        <v>82</v>
      </c>
    </row>
    <row r="227" s="2" customFormat="1">
      <c r="A227" s="38"/>
      <c r="B227" s="39"/>
      <c r="C227" s="40"/>
      <c r="D227" s="244" t="s">
        <v>159</v>
      </c>
      <c r="E227" s="40"/>
      <c r="F227" s="245" t="s">
        <v>366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82</v>
      </c>
    </row>
    <row r="228" s="14" customFormat="1">
      <c r="A228" s="14"/>
      <c r="B228" s="256"/>
      <c r="C228" s="257"/>
      <c r="D228" s="239" t="s">
        <v>161</v>
      </c>
      <c r="E228" s="257"/>
      <c r="F228" s="259" t="s">
        <v>1226</v>
      </c>
      <c r="G228" s="257"/>
      <c r="H228" s="260">
        <v>42.012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161</v>
      </c>
      <c r="AU228" s="266" t="s">
        <v>82</v>
      </c>
      <c r="AV228" s="14" t="s">
        <v>82</v>
      </c>
      <c r="AW228" s="14" t="s">
        <v>4</v>
      </c>
      <c r="AX228" s="14" t="s">
        <v>80</v>
      </c>
      <c r="AY228" s="266" t="s">
        <v>147</v>
      </c>
    </row>
    <row r="229" s="2" customFormat="1" ht="21.75" customHeight="1">
      <c r="A229" s="38"/>
      <c r="B229" s="39"/>
      <c r="C229" s="226" t="s">
        <v>297</v>
      </c>
      <c r="D229" s="226" t="s">
        <v>150</v>
      </c>
      <c r="E229" s="227" t="s">
        <v>369</v>
      </c>
      <c r="F229" s="228" t="s">
        <v>370</v>
      </c>
      <c r="G229" s="229" t="s">
        <v>167</v>
      </c>
      <c r="H229" s="230">
        <v>12</v>
      </c>
      <c r="I229" s="231"/>
      <c r="J229" s="232">
        <f>ROUND(I229*H229,2)</f>
        <v>0</v>
      </c>
      <c r="K229" s="228" t="s">
        <v>154</v>
      </c>
      <c r="L229" s="44"/>
      <c r="M229" s="233" t="s">
        <v>1</v>
      </c>
      <c r="N229" s="234" t="s">
        <v>38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155</v>
      </c>
      <c r="AT229" s="237" t="s">
        <v>150</v>
      </c>
      <c r="AU229" s="237" t="s">
        <v>82</v>
      </c>
      <c r="AY229" s="17" t="s">
        <v>147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80</v>
      </c>
      <c r="BK229" s="238">
        <f>ROUND(I229*H229,2)</f>
        <v>0</v>
      </c>
      <c r="BL229" s="17" t="s">
        <v>155</v>
      </c>
      <c r="BM229" s="237" t="s">
        <v>1227</v>
      </c>
    </row>
    <row r="230" s="2" customFormat="1">
      <c r="A230" s="38"/>
      <c r="B230" s="39"/>
      <c r="C230" s="40"/>
      <c r="D230" s="239" t="s">
        <v>157</v>
      </c>
      <c r="E230" s="40"/>
      <c r="F230" s="240" t="s">
        <v>372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157</v>
      </c>
      <c r="AU230" s="17" t="s">
        <v>82</v>
      </c>
    </row>
    <row r="231" s="2" customFormat="1">
      <c r="A231" s="38"/>
      <c r="B231" s="39"/>
      <c r="C231" s="40"/>
      <c r="D231" s="244" t="s">
        <v>159</v>
      </c>
      <c r="E231" s="40"/>
      <c r="F231" s="245" t="s">
        <v>373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82</v>
      </c>
    </row>
    <row r="232" s="2" customFormat="1" ht="24.15" customHeight="1">
      <c r="A232" s="38"/>
      <c r="B232" s="39"/>
      <c r="C232" s="226" t="s">
        <v>305</v>
      </c>
      <c r="D232" s="226" t="s">
        <v>150</v>
      </c>
      <c r="E232" s="227" t="s">
        <v>375</v>
      </c>
      <c r="F232" s="228" t="s">
        <v>376</v>
      </c>
      <c r="G232" s="229" t="s">
        <v>167</v>
      </c>
      <c r="H232" s="230">
        <v>720</v>
      </c>
      <c r="I232" s="231"/>
      <c r="J232" s="232">
        <f>ROUND(I232*H232,2)</f>
        <v>0</v>
      </c>
      <c r="K232" s="228" t="s">
        <v>154</v>
      </c>
      <c r="L232" s="44"/>
      <c r="M232" s="233" t="s">
        <v>1</v>
      </c>
      <c r="N232" s="234" t="s">
        <v>38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155</v>
      </c>
      <c r="AT232" s="237" t="s">
        <v>150</v>
      </c>
      <c r="AU232" s="237" t="s">
        <v>82</v>
      </c>
      <c r="AY232" s="17" t="s">
        <v>147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80</v>
      </c>
      <c r="BK232" s="238">
        <f>ROUND(I232*H232,2)</f>
        <v>0</v>
      </c>
      <c r="BL232" s="17" t="s">
        <v>155</v>
      </c>
      <c r="BM232" s="237" t="s">
        <v>1228</v>
      </c>
    </row>
    <row r="233" s="2" customFormat="1">
      <c r="A233" s="38"/>
      <c r="B233" s="39"/>
      <c r="C233" s="40"/>
      <c r="D233" s="239" t="s">
        <v>157</v>
      </c>
      <c r="E233" s="40"/>
      <c r="F233" s="240" t="s">
        <v>378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157</v>
      </c>
      <c r="AU233" s="17" t="s">
        <v>82</v>
      </c>
    </row>
    <row r="234" s="2" customFormat="1">
      <c r="A234" s="38"/>
      <c r="B234" s="39"/>
      <c r="C234" s="40"/>
      <c r="D234" s="244" t="s">
        <v>159</v>
      </c>
      <c r="E234" s="40"/>
      <c r="F234" s="245" t="s">
        <v>379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82</v>
      </c>
    </row>
    <row r="235" s="14" customFormat="1">
      <c r="A235" s="14"/>
      <c r="B235" s="256"/>
      <c r="C235" s="257"/>
      <c r="D235" s="239" t="s">
        <v>161</v>
      </c>
      <c r="E235" s="257"/>
      <c r="F235" s="259" t="s">
        <v>380</v>
      </c>
      <c r="G235" s="257"/>
      <c r="H235" s="260">
        <v>720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161</v>
      </c>
      <c r="AU235" s="266" t="s">
        <v>82</v>
      </c>
      <c r="AV235" s="14" t="s">
        <v>82</v>
      </c>
      <c r="AW235" s="14" t="s">
        <v>4</v>
      </c>
      <c r="AX235" s="14" t="s">
        <v>80</v>
      </c>
      <c r="AY235" s="266" t="s">
        <v>147</v>
      </c>
    </row>
    <row r="236" s="2" customFormat="1" ht="24.15" customHeight="1">
      <c r="A236" s="38"/>
      <c r="B236" s="39"/>
      <c r="C236" s="226" t="s">
        <v>7</v>
      </c>
      <c r="D236" s="226" t="s">
        <v>150</v>
      </c>
      <c r="E236" s="227" t="s">
        <v>382</v>
      </c>
      <c r="F236" s="228" t="s">
        <v>383</v>
      </c>
      <c r="G236" s="229" t="s">
        <v>357</v>
      </c>
      <c r="H236" s="230">
        <v>21.006</v>
      </c>
      <c r="I236" s="231"/>
      <c r="J236" s="232">
        <f>ROUND(I236*H236,2)</f>
        <v>0</v>
      </c>
      <c r="K236" s="228" t="s">
        <v>154</v>
      </c>
      <c r="L236" s="44"/>
      <c r="M236" s="233" t="s">
        <v>1</v>
      </c>
      <c r="N236" s="234" t="s">
        <v>38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155</v>
      </c>
      <c r="AT236" s="237" t="s">
        <v>150</v>
      </c>
      <c r="AU236" s="237" t="s">
        <v>82</v>
      </c>
      <c r="AY236" s="17" t="s">
        <v>147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80</v>
      </c>
      <c r="BK236" s="238">
        <f>ROUND(I236*H236,2)</f>
        <v>0</v>
      </c>
      <c r="BL236" s="17" t="s">
        <v>155</v>
      </c>
      <c r="BM236" s="237" t="s">
        <v>1229</v>
      </c>
    </row>
    <row r="237" s="2" customFormat="1">
      <c r="A237" s="38"/>
      <c r="B237" s="39"/>
      <c r="C237" s="40"/>
      <c r="D237" s="239" t="s">
        <v>157</v>
      </c>
      <c r="E237" s="40"/>
      <c r="F237" s="240" t="s">
        <v>385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157</v>
      </c>
      <c r="AU237" s="17" t="s">
        <v>82</v>
      </c>
    </row>
    <row r="238" s="2" customFormat="1">
      <c r="A238" s="38"/>
      <c r="B238" s="39"/>
      <c r="C238" s="40"/>
      <c r="D238" s="244" t="s">
        <v>159</v>
      </c>
      <c r="E238" s="40"/>
      <c r="F238" s="245" t="s">
        <v>386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159</v>
      </c>
      <c r="AU238" s="17" t="s">
        <v>82</v>
      </c>
    </row>
    <row r="239" s="2" customFormat="1" ht="24.15" customHeight="1">
      <c r="A239" s="38"/>
      <c r="B239" s="39"/>
      <c r="C239" s="226" t="s">
        <v>318</v>
      </c>
      <c r="D239" s="226" t="s">
        <v>150</v>
      </c>
      <c r="E239" s="227" t="s">
        <v>388</v>
      </c>
      <c r="F239" s="228" t="s">
        <v>389</v>
      </c>
      <c r="G239" s="229" t="s">
        <v>357</v>
      </c>
      <c r="H239" s="230">
        <v>315.08999999999997</v>
      </c>
      <c r="I239" s="231"/>
      <c r="J239" s="232">
        <f>ROUND(I239*H239,2)</f>
        <v>0</v>
      </c>
      <c r="K239" s="228" t="s">
        <v>154</v>
      </c>
      <c r="L239" s="44"/>
      <c r="M239" s="233" t="s">
        <v>1</v>
      </c>
      <c r="N239" s="234" t="s">
        <v>38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155</v>
      </c>
      <c r="AT239" s="237" t="s">
        <v>150</v>
      </c>
      <c r="AU239" s="237" t="s">
        <v>82</v>
      </c>
      <c r="AY239" s="17" t="s">
        <v>147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80</v>
      </c>
      <c r="BK239" s="238">
        <f>ROUND(I239*H239,2)</f>
        <v>0</v>
      </c>
      <c r="BL239" s="17" t="s">
        <v>155</v>
      </c>
      <c r="BM239" s="237" t="s">
        <v>1230</v>
      </c>
    </row>
    <row r="240" s="2" customFormat="1">
      <c r="A240" s="38"/>
      <c r="B240" s="39"/>
      <c r="C240" s="40"/>
      <c r="D240" s="239" t="s">
        <v>157</v>
      </c>
      <c r="E240" s="40"/>
      <c r="F240" s="240" t="s">
        <v>391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157</v>
      </c>
      <c r="AU240" s="17" t="s">
        <v>82</v>
      </c>
    </row>
    <row r="241" s="2" customFormat="1">
      <c r="A241" s="38"/>
      <c r="B241" s="39"/>
      <c r="C241" s="40"/>
      <c r="D241" s="244" t="s">
        <v>159</v>
      </c>
      <c r="E241" s="40"/>
      <c r="F241" s="245" t="s">
        <v>392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82</v>
      </c>
    </row>
    <row r="242" s="14" customFormat="1">
      <c r="A242" s="14"/>
      <c r="B242" s="256"/>
      <c r="C242" s="257"/>
      <c r="D242" s="239" t="s">
        <v>161</v>
      </c>
      <c r="E242" s="257"/>
      <c r="F242" s="259" t="s">
        <v>1231</v>
      </c>
      <c r="G242" s="257"/>
      <c r="H242" s="260">
        <v>315.08999999999997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161</v>
      </c>
      <c r="AU242" s="266" t="s">
        <v>82</v>
      </c>
      <c r="AV242" s="14" t="s">
        <v>82</v>
      </c>
      <c r="AW242" s="14" t="s">
        <v>4</v>
      </c>
      <c r="AX242" s="14" t="s">
        <v>80</v>
      </c>
      <c r="AY242" s="266" t="s">
        <v>147</v>
      </c>
    </row>
    <row r="243" s="2" customFormat="1" ht="24.15" customHeight="1">
      <c r="A243" s="38"/>
      <c r="B243" s="39"/>
      <c r="C243" s="278" t="s">
        <v>327</v>
      </c>
      <c r="D243" s="278" t="s">
        <v>335</v>
      </c>
      <c r="E243" s="279" t="s">
        <v>395</v>
      </c>
      <c r="F243" s="280" t="s">
        <v>396</v>
      </c>
      <c r="G243" s="281" t="s">
        <v>357</v>
      </c>
      <c r="H243" s="282">
        <v>2.206</v>
      </c>
      <c r="I243" s="283"/>
      <c r="J243" s="284">
        <f>ROUND(I243*H243,2)</f>
        <v>0</v>
      </c>
      <c r="K243" s="280" t="s">
        <v>154</v>
      </c>
      <c r="L243" s="285"/>
      <c r="M243" s="286" t="s">
        <v>1</v>
      </c>
      <c r="N243" s="287" t="s">
        <v>38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207</v>
      </c>
      <c r="AT243" s="237" t="s">
        <v>335</v>
      </c>
      <c r="AU243" s="237" t="s">
        <v>82</v>
      </c>
      <c r="AY243" s="17" t="s">
        <v>147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80</v>
      </c>
      <c r="BK243" s="238">
        <f>ROUND(I243*H243,2)</f>
        <v>0</v>
      </c>
      <c r="BL243" s="17" t="s">
        <v>155</v>
      </c>
      <c r="BM243" s="237" t="s">
        <v>1232</v>
      </c>
    </row>
    <row r="244" s="2" customFormat="1">
      <c r="A244" s="38"/>
      <c r="B244" s="39"/>
      <c r="C244" s="40"/>
      <c r="D244" s="239" t="s">
        <v>157</v>
      </c>
      <c r="E244" s="40"/>
      <c r="F244" s="240" t="s">
        <v>396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157</v>
      </c>
      <c r="AU244" s="17" t="s">
        <v>82</v>
      </c>
    </row>
    <row r="245" s="14" customFormat="1">
      <c r="A245" s="14"/>
      <c r="B245" s="256"/>
      <c r="C245" s="257"/>
      <c r="D245" s="239" t="s">
        <v>161</v>
      </c>
      <c r="E245" s="258" t="s">
        <v>1</v>
      </c>
      <c r="F245" s="259" t="s">
        <v>1233</v>
      </c>
      <c r="G245" s="257"/>
      <c r="H245" s="260">
        <v>2.206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161</v>
      </c>
      <c r="AU245" s="266" t="s">
        <v>82</v>
      </c>
      <c r="AV245" s="14" t="s">
        <v>82</v>
      </c>
      <c r="AW245" s="14" t="s">
        <v>30</v>
      </c>
      <c r="AX245" s="14" t="s">
        <v>73</v>
      </c>
      <c r="AY245" s="266" t="s">
        <v>147</v>
      </c>
    </row>
    <row r="246" s="15" customFormat="1">
      <c r="A246" s="15"/>
      <c r="B246" s="267"/>
      <c r="C246" s="268"/>
      <c r="D246" s="239" t="s">
        <v>161</v>
      </c>
      <c r="E246" s="269" t="s">
        <v>1</v>
      </c>
      <c r="F246" s="270" t="s">
        <v>164</v>
      </c>
      <c r="G246" s="268"/>
      <c r="H246" s="271">
        <v>2.206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161</v>
      </c>
      <c r="AU246" s="277" t="s">
        <v>82</v>
      </c>
      <c r="AV246" s="15" t="s">
        <v>155</v>
      </c>
      <c r="AW246" s="15" t="s">
        <v>30</v>
      </c>
      <c r="AX246" s="15" t="s">
        <v>80</v>
      </c>
      <c r="AY246" s="277" t="s">
        <v>147</v>
      </c>
    </row>
    <row r="247" s="2" customFormat="1" ht="33" customHeight="1">
      <c r="A247" s="38"/>
      <c r="B247" s="39"/>
      <c r="C247" s="278" t="s">
        <v>334</v>
      </c>
      <c r="D247" s="278" t="s">
        <v>335</v>
      </c>
      <c r="E247" s="279" t="s">
        <v>400</v>
      </c>
      <c r="F247" s="280" t="s">
        <v>401</v>
      </c>
      <c r="G247" s="281" t="s">
        <v>357</v>
      </c>
      <c r="H247" s="282">
        <v>0.91600000000000004</v>
      </c>
      <c r="I247" s="283"/>
      <c r="J247" s="284">
        <f>ROUND(I247*H247,2)</f>
        <v>0</v>
      </c>
      <c r="K247" s="280" t="s">
        <v>154</v>
      </c>
      <c r="L247" s="285"/>
      <c r="M247" s="286" t="s">
        <v>1</v>
      </c>
      <c r="N247" s="287" t="s">
        <v>38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207</v>
      </c>
      <c r="AT247" s="237" t="s">
        <v>335</v>
      </c>
      <c r="AU247" s="237" t="s">
        <v>82</v>
      </c>
      <c r="AY247" s="17" t="s">
        <v>147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80</v>
      </c>
      <c r="BK247" s="238">
        <f>ROUND(I247*H247,2)</f>
        <v>0</v>
      </c>
      <c r="BL247" s="17" t="s">
        <v>155</v>
      </c>
      <c r="BM247" s="237" t="s">
        <v>1234</v>
      </c>
    </row>
    <row r="248" s="2" customFormat="1">
      <c r="A248" s="38"/>
      <c r="B248" s="39"/>
      <c r="C248" s="40"/>
      <c r="D248" s="239" t="s">
        <v>157</v>
      </c>
      <c r="E248" s="40"/>
      <c r="F248" s="240" t="s">
        <v>401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157</v>
      </c>
      <c r="AU248" s="17" t="s">
        <v>82</v>
      </c>
    </row>
    <row r="249" s="14" customFormat="1">
      <c r="A249" s="14"/>
      <c r="B249" s="256"/>
      <c r="C249" s="257"/>
      <c r="D249" s="239" t="s">
        <v>161</v>
      </c>
      <c r="E249" s="258" t="s">
        <v>1</v>
      </c>
      <c r="F249" s="259" t="s">
        <v>1235</v>
      </c>
      <c r="G249" s="257"/>
      <c r="H249" s="260">
        <v>0.91600000000000004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161</v>
      </c>
      <c r="AU249" s="266" t="s">
        <v>82</v>
      </c>
      <c r="AV249" s="14" t="s">
        <v>82</v>
      </c>
      <c r="AW249" s="14" t="s">
        <v>30</v>
      </c>
      <c r="AX249" s="14" t="s">
        <v>73</v>
      </c>
      <c r="AY249" s="266" t="s">
        <v>147</v>
      </c>
    </row>
    <row r="250" s="15" customFormat="1">
      <c r="A250" s="15"/>
      <c r="B250" s="267"/>
      <c r="C250" s="268"/>
      <c r="D250" s="239" t="s">
        <v>161</v>
      </c>
      <c r="E250" s="269" t="s">
        <v>1</v>
      </c>
      <c r="F250" s="270" t="s">
        <v>164</v>
      </c>
      <c r="G250" s="268"/>
      <c r="H250" s="271">
        <v>0.91600000000000004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7" t="s">
        <v>161</v>
      </c>
      <c r="AU250" s="277" t="s">
        <v>82</v>
      </c>
      <c r="AV250" s="15" t="s">
        <v>155</v>
      </c>
      <c r="AW250" s="15" t="s">
        <v>30</v>
      </c>
      <c r="AX250" s="15" t="s">
        <v>80</v>
      </c>
      <c r="AY250" s="277" t="s">
        <v>147</v>
      </c>
    </row>
    <row r="251" s="2" customFormat="1" ht="24.15" customHeight="1">
      <c r="A251" s="38"/>
      <c r="B251" s="39"/>
      <c r="C251" s="278" t="s">
        <v>340</v>
      </c>
      <c r="D251" s="278" t="s">
        <v>335</v>
      </c>
      <c r="E251" s="279" t="s">
        <v>405</v>
      </c>
      <c r="F251" s="280" t="s">
        <v>406</v>
      </c>
      <c r="G251" s="281" t="s">
        <v>357</v>
      </c>
      <c r="H251" s="282">
        <v>4.6920000000000002</v>
      </c>
      <c r="I251" s="283"/>
      <c r="J251" s="284">
        <f>ROUND(I251*H251,2)</f>
        <v>0</v>
      </c>
      <c r="K251" s="280" t="s">
        <v>154</v>
      </c>
      <c r="L251" s="285"/>
      <c r="M251" s="286" t="s">
        <v>1</v>
      </c>
      <c r="N251" s="287" t="s">
        <v>38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207</v>
      </c>
      <c r="AT251" s="237" t="s">
        <v>335</v>
      </c>
      <c r="AU251" s="237" t="s">
        <v>82</v>
      </c>
      <c r="AY251" s="17" t="s">
        <v>147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80</v>
      </c>
      <c r="BK251" s="238">
        <f>ROUND(I251*H251,2)</f>
        <v>0</v>
      </c>
      <c r="BL251" s="17" t="s">
        <v>155</v>
      </c>
      <c r="BM251" s="237" t="s">
        <v>1236</v>
      </c>
    </row>
    <row r="252" s="2" customFormat="1">
      <c r="A252" s="38"/>
      <c r="B252" s="39"/>
      <c r="C252" s="40"/>
      <c r="D252" s="239" t="s">
        <v>157</v>
      </c>
      <c r="E252" s="40"/>
      <c r="F252" s="240" t="s">
        <v>406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157</v>
      </c>
      <c r="AU252" s="17" t="s">
        <v>82</v>
      </c>
    </row>
    <row r="253" s="14" customFormat="1">
      <c r="A253" s="14"/>
      <c r="B253" s="256"/>
      <c r="C253" s="257"/>
      <c r="D253" s="239" t="s">
        <v>161</v>
      </c>
      <c r="E253" s="258" t="s">
        <v>1</v>
      </c>
      <c r="F253" s="259" t="s">
        <v>1237</v>
      </c>
      <c r="G253" s="257"/>
      <c r="H253" s="260">
        <v>4.6920000000000002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161</v>
      </c>
      <c r="AU253" s="266" t="s">
        <v>82</v>
      </c>
      <c r="AV253" s="14" t="s">
        <v>82</v>
      </c>
      <c r="AW253" s="14" t="s">
        <v>30</v>
      </c>
      <c r="AX253" s="14" t="s">
        <v>73</v>
      </c>
      <c r="AY253" s="266" t="s">
        <v>147</v>
      </c>
    </row>
    <row r="254" s="15" customFormat="1">
      <c r="A254" s="15"/>
      <c r="B254" s="267"/>
      <c r="C254" s="268"/>
      <c r="D254" s="239" t="s">
        <v>161</v>
      </c>
      <c r="E254" s="269" t="s">
        <v>1</v>
      </c>
      <c r="F254" s="270" t="s">
        <v>164</v>
      </c>
      <c r="G254" s="268"/>
      <c r="H254" s="271">
        <v>4.6920000000000002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7" t="s">
        <v>161</v>
      </c>
      <c r="AU254" s="277" t="s">
        <v>82</v>
      </c>
      <c r="AV254" s="15" t="s">
        <v>155</v>
      </c>
      <c r="AW254" s="15" t="s">
        <v>30</v>
      </c>
      <c r="AX254" s="15" t="s">
        <v>80</v>
      </c>
      <c r="AY254" s="277" t="s">
        <v>147</v>
      </c>
    </row>
    <row r="255" s="2" customFormat="1" ht="33" customHeight="1">
      <c r="A255" s="38"/>
      <c r="B255" s="39"/>
      <c r="C255" s="278" t="s">
        <v>346</v>
      </c>
      <c r="D255" s="278" t="s">
        <v>335</v>
      </c>
      <c r="E255" s="279" t="s">
        <v>410</v>
      </c>
      <c r="F255" s="280" t="s">
        <v>411</v>
      </c>
      <c r="G255" s="281" t="s">
        <v>357</v>
      </c>
      <c r="H255" s="282">
        <v>10.948</v>
      </c>
      <c r="I255" s="283"/>
      <c r="J255" s="284">
        <f>ROUND(I255*H255,2)</f>
        <v>0</v>
      </c>
      <c r="K255" s="280" t="s">
        <v>154</v>
      </c>
      <c r="L255" s="285"/>
      <c r="M255" s="286" t="s">
        <v>1</v>
      </c>
      <c r="N255" s="287" t="s">
        <v>38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207</v>
      </c>
      <c r="AT255" s="237" t="s">
        <v>335</v>
      </c>
      <c r="AU255" s="237" t="s">
        <v>82</v>
      </c>
      <c r="AY255" s="17" t="s">
        <v>147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80</v>
      </c>
      <c r="BK255" s="238">
        <f>ROUND(I255*H255,2)</f>
        <v>0</v>
      </c>
      <c r="BL255" s="17" t="s">
        <v>155</v>
      </c>
      <c r="BM255" s="237" t="s">
        <v>1238</v>
      </c>
    </row>
    <row r="256" s="2" customFormat="1">
      <c r="A256" s="38"/>
      <c r="B256" s="39"/>
      <c r="C256" s="40"/>
      <c r="D256" s="239" t="s">
        <v>157</v>
      </c>
      <c r="E256" s="40"/>
      <c r="F256" s="240" t="s">
        <v>411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157</v>
      </c>
      <c r="AU256" s="17" t="s">
        <v>82</v>
      </c>
    </row>
    <row r="257" s="14" customFormat="1">
      <c r="A257" s="14"/>
      <c r="B257" s="256"/>
      <c r="C257" s="257"/>
      <c r="D257" s="239" t="s">
        <v>161</v>
      </c>
      <c r="E257" s="258" t="s">
        <v>1</v>
      </c>
      <c r="F257" s="259" t="s">
        <v>1239</v>
      </c>
      <c r="G257" s="257"/>
      <c r="H257" s="260">
        <v>10.948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161</v>
      </c>
      <c r="AU257" s="266" t="s">
        <v>82</v>
      </c>
      <c r="AV257" s="14" t="s">
        <v>82</v>
      </c>
      <c r="AW257" s="14" t="s">
        <v>30</v>
      </c>
      <c r="AX257" s="14" t="s">
        <v>73</v>
      </c>
      <c r="AY257" s="266" t="s">
        <v>147</v>
      </c>
    </row>
    <row r="258" s="15" customFormat="1">
      <c r="A258" s="15"/>
      <c r="B258" s="267"/>
      <c r="C258" s="268"/>
      <c r="D258" s="239" t="s">
        <v>161</v>
      </c>
      <c r="E258" s="269" t="s">
        <v>1</v>
      </c>
      <c r="F258" s="270" t="s">
        <v>164</v>
      </c>
      <c r="G258" s="268"/>
      <c r="H258" s="271">
        <v>10.948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7" t="s">
        <v>161</v>
      </c>
      <c r="AU258" s="277" t="s">
        <v>82</v>
      </c>
      <c r="AV258" s="15" t="s">
        <v>155</v>
      </c>
      <c r="AW258" s="15" t="s">
        <v>30</v>
      </c>
      <c r="AX258" s="15" t="s">
        <v>80</v>
      </c>
      <c r="AY258" s="277" t="s">
        <v>147</v>
      </c>
    </row>
    <row r="259" s="2" customFormat="1" ht="37.8" customHeight="1">
      <c r="A259" s="38"/>
      <c r="B259" s="39"/>
      <c r="C259" s="278" t="s">
        <v>354</v>
      </c>
      <c r="D259" s="278" t="s">
        <v>335</v>
      </c>
      <c r="E259" s="279" t="s">
        <v>415</v>
      </c>
      <c r="F259" s="280" t="s">
        <v>416</v>
      </c>
      <c r="G259" s="281" t="s">
        <v>357</v>
      </c>
      <c r="H259" s="282">
        <v>2.137</v>
      </c>
      <c r="I259" s="283"/>
      <c r="J259" s="284">
        <f>ROUND(I259*H259,2)</f>
        <v>0</v>
      </c>
      <c r="K259" s="280" t="s">
        <v>154</v>
      </c>
      <c r="L259" s="285"/>
      <c r="M259" s="286" t="s">
        <v>1</v>
      </c>
      <c r="N259" s="287" t="s">
        <v>38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207</v>
      </c>
      <c r="AT259" s="237" t="s">
        <v>335</v>
      </c>
      <c r="AU259" s="237" t="s">
        <v>82</v>
      </c>
      <c r="AY259" s="17" t="s">
        <v>147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80</v>
      </c>
      <c r="BK259" s="238">
        <f>ROUND(I259*H259,2)</f>
        <v>0</v>
      </c>
      <c r="BL259" s="17" t="s">
        <v>155</v>
      </c>
      <c r="BM259" s="237" t="s">
        <v>1240</v>
      </c>
    </row>
    <row r="260" s="2" customFormat="1">
      <c r="A260" s="38"/>
      <c r="B260" s="39"/>
      <c r="C260" s="40"/>
      <c r="D260" s="239" t="s">
        <v>157</v>
      </c>
      <c r="E260" s="40"/>
      <c r="F260" s="240" t="s">
        <v>416</v>
      </c>
      <c r="G260" s="40"/>
      <c r="H260" s="40"/>
      <c r="I260" s="241"/>
      <c r="J260" s="40"/>
      <c r="K260" s="40"/>
      <c r="L260" s="44"/>
      <c r="M260" s="242"/>
      <c r="N260" s="24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157</v>
      </c>
      <c r="AU260" s="17" t="s">
        <v>82</v>
      </c>
    </row>
    <row r="261" s="14" customFormat="1">
      <c r="A261" s="14"/>
      <c r="B261" s="256"/>
      <c r="C261" s="257"/>
      <c r="D261" s="239" t="s">
        <v>161</v>
      </c>
      <c r="E261" s="258" t="s">
        <v>1</v>
      </c>
      <c r="F261" s="259" t="s">
        <v>1241</v>
      </c>
      <c r="G261" s="257"/>
      <c r="H261" s="260">
        <v>2.137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161</v>
      </c>
      <c r="AU261" s="266" t="s">
        <v>82</v>
      </c>
      <c r="AV261" s="14" t="s">
        <v>82</v>
      </c>
      <c r="AW261" s="14" t="s">
        <v>30</v>
      </c>
      <c r="AX261" s="14" t="s">
        <v>73</v>
      </c>
      <c r="AY261" s="266" t="s">
        <v>147</v>
      </c>
    </row>
    <row r="262" s="15" customFormat="1">
      <c r="A262" s="15"/>
      <c r="B262" s="267"/>
      <c r="C262" s="268"/>
      <c r="D262" s="239" t="s">
        <v>161</v>
      </c>
      <c r="E262" s="269" t="s">
        <v>1</v>
      </c>
      <c r="F262" s="270" t="s">
        <v>164</v>
      </c>
      <c r="G262" s="268"/>
      <c r="H262" s="271">
        <v>2.137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7" t="s">
        <v>161</v>
      </c>
      <c r="AU262" s="277" t="s">
        <v>82</v>
      </c>
      <c r="AV262" s="15" t="s">
        <v>155</v>
      </c>
      <c r="AW262" s="15" t="s">
        <v>30</v>
      </c>
      <c r="AX262" s="15" t="s">
        <v>80</v>
      </c>
      <c r="AY262" s="277" t="s">
        <v>147</v>
      </c>
    </row>
    <row r="263" s="2" customFormat="1" ht="16.5" customHeight="1">
      <c r="A263" s="38"/>
      <c r="B263" s="39"/>
      <c r="C263" s="278" t="s">
        <v>361</v>
      </c>
      <c r="D263" s="278" t="s">
        <v>335</v>
      </c>
      <c r="E263" s="279" t="s">
        <v>420</v>
      </c>
      <c r="F263" s="280" t="s">
        <v>421</v>
      </c>
      <c r="G263" s="281" t="s">
        <v>357</v>
      </c>
      <c r="H263" s="282">
        <v>0.107</v>
      </c>
      <c r="I263" s="283"/>
      <c r="J263" s="284">
        <f>ROUND(I263*H263,2)</f>
        <v>0</v>
      </c>
      <c r="K263" s="280" t="s">
        <v>1</v>
      </c>
      <c r="L263" s="285"/>
      <c r="M263" s="286" t="s">
        <v>1</v>
      </c>
      <c r="N263" s="287" t="s">
        <v>38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207</v>
      </c>
      <c r="AT263" s="237" t="s">
        <v>335</v>
      </c>
      <c r="AU263" s="237" t="s">
        <v>82</v>
      </c>
      <c r="AY263" s="17" t="s">
        <v>147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80</v>
      </c>
      <c r="BK263" s="238">
        <f>ROUND(I263*H263,2)</f>
        <v>0</v>
      </c>
      <c r="BL263" s="17" t="s">
        <v>155</v>
      </c>
      <c r="BM263" s="237" t="s">
        <v>1242</v>
      </c>
    </row>
    <row r="264" s="2" customFormat="1">
      <c r="A264" s="38"/>
      <c r="B264" s="39"/>
      <c r="C264" s="40"/>
      <c r="D264" s="239" t="s">
        <v>157</v>
      </c>
      <c r="E264" s="40"/>
      <c r="F264" s="240" t="s">
        <v>421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157</v>
      </c>
      <c r="AU264" s="17" t="s">
        <v>82</v>
      </c>
    </row>
    <row r="265" s="12" customFormat="1" ht="22.8" customHeight="1">
      <c r="A265" s="12"/>
      <c r="B265" s="210"/>
      <c r="C265" s="211"/>
      <c r="D265" s="212" t="s">
        <v>72</v>
      </c>
      <c r="E265" s="224" t="s">
        <v>423</v>
      </c>
      <c r="F265" s="224" t="s">
        <v>424</v>
      </c>
      <c r="G265" s="211"/>
      <c r="H265" s="211"/>
      <c r="I265" s="214"/>
      <c r="J265" s="225">
        <f>BK265</f>
        <v>0</v>
      </c>
      <c r="K265" s="211"/>
      <c r="L265" s="216"/>
      <c r="M265" s="217"/>
      <c r="N265" s="218"/>
      <c r="O265" s="218"/>
      <c r="P265" s="219">
        <f>SUM(P266:P268)</f>
        <v>0</v>
      </c>
      <c r="Q265" s="218"/>
      <c r="R265" s="219">
        <f>SUM(R266:R268)</f>
        <v>0</v>
      </c>
      <c r="S265" s="218"/>
      <c r="T265" s="220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1" t="s">
        <v>80</v>
      </c>
      <c r="AT265" s="222" t="s">
        <v>72</v>
      </c>
      <c r="AU265" s="222" t="s">
        <v>80</v>
      </c>
      <c r="AY265" s="221" t="s">
        <v>147</v>
      </c>
      <c r="BK265" s="223">
        <f>SUM(BK266:BK268)</f>
        <v>0</v>
      </c>
    </row>
    <row r="266" s="2" customFormat="1" ht="24.15" customHeight="1">
      <c r="A266" s="38"/>
      <c r="B266" s="39"/>
      <c r="C266" s="226" t="s">
        <v>368</v>
      </c>
      <c r="D266" s="226" t="s">
        <v>150</v>
      </c>
      <c r="E266" s="227" t="s">
        <v>426</v>
      </c>
      <c r="F266" s="228" t="s">
        <v>427</v>
      </c>
      <c r="G266" s="229" t="s">
        <v>357</v>
      </c>
      <c r="H266" s="230">
        <v>10.307</v>
      </c>
      <c r="I266" s="231"/>
      <c r="J266" s="232">
        <f>ROUND(I266*H266,2)</f>
        <v>0</v>
      </c>
      <c r="K266" s="228" t="s">
        <v>154</v>
      </c>
      <c r="L266" s="44"/>
      <c r="M266" s="233" t="s">
        <v>1</v>
      </c>
      <c r="N266" s="234" t="s">
        <v>38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155</v>
      </c>
      <c r="AT266" s="237" t="s">
        <v>150</v>
      </c>
      <c r="AU266" s="237" t="s">
        <v>82</v>
      </c>
      <c r="AY266" s="17" t="s">
        <v>147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80</v>
      </c>
      <c r="BK266" s="238">
        <f>ROUND(I266*H266,2)</f>
        <v>0</v>
      </c>
      <c r="BL266" s="17" t="s">
        <v>155</v>
      </c>
      <c r="BM266" s="237" t="s">
        <v>1243</v>
      </c>
    </row>
    <row r="267" s="2" customFormat="1">
      <c r="A267" s="38"/>
      <c r="B267" s="39"/>
      <c r="C267" s="40"/>
      <c r="D267" s="239" t="s">
        <v>157</v>
      </c>
      <c r="E267" s="40"/>
      <c r="F267" s="240" t="s">
        <v>429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157</v>
      </c>
      <c r="AU267" s="17" t="s">
        <v>82</v>
      </c>
    </row>
    <row r="268" s="2" customFormat="1">
      <c r="A268" s="38"/>
      <c r="B268" s="39"/>
      <c r="C268" s="40"/>
      <c r="D268" s="244" t="s">
        <v>159</v>
      </c>
      <c r="E268" s="40"/>
      <c r="F268" s="245" t="s">
        <v>430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82</v>
      </c>
    </row>
    <row r="269" s="12" customFormat="1" ht="25.92" customHeight="1">
      <c r="A269" s="12"/>
      <c r="B269" s="210"/>
      <c r="C269" s="211"/>
      <c r="D269" s="212" t="s">
        <v>72</v>
      </c>
      <c r="E269" s="213" t="s">
        <v>431</v>
      </c>
      <c r="F269" s="213" t="s">
        <v>432</v>
      </c>
      <c r="G269" s="211"/>
      <c r="H269" s="211"/>
      <c r="I269" s="214"/>
      <c r="J269" s="215">
        <f>BK269</f>
        <v>0</v>
      </c>
      <c r="K269" s="211"/>
      <c r="L269" s="216"/>
      <c r="M269" s="217"/>
      <c r="N269" s="218"/>
      <c r="O269" s="218"/>
      <c r="P269" s="219">
        <f>P270+P468+P525+P589</f>
        <v>0</v>
      </c>
      <c r="Q269" s="218"/>
      <c r="R269" s="219">
        <f>R270+R468+R525+R589</f>
        <v>21.03490832</v>
      </c>
      <c r="S269" s="218"/>
      <c r="T269" s="220">
        <f>T270+T468+T525+T589</f>
        <v>14.232224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1" t="s">
        <v>82</v>
      </c>
      <c r="AT269" s="222" t="s">
        <v>72</v>
      </c>
      <c r="AU269" s="222" t="s">
        <v>73</v>
      </c>
      <c r="AY269" s="221" t="s">
        <v>147</v>
      </c>
      <c r="BK269" s="223">
        <f>BK270+BK468+BK525+BK589</f>
        <v>0</v>
      </c>
    </row>
    <row r="270" s="12" customFormat="1" ht="22.8" customHeight="1">
      <c r="A270" s="12"/>
      <c r="B270" s="210"/>
      <c r="C270" s="211"/>
      <c r="D270" s="212" t="s">
        <v>72</v>
      </c>
      <c r="E270" s="224" t="s">
        <v>433</v>
      </c>
      <c r="F270" s="224" t="s">
        <v>434</v>
      </c>
      <c r="G270" s="211"/>
      <c r="H270" s="211"/>
      <c r="I270" s="214"/>
      <c r="J270" s="225">
        <f>BK270</f>
        <v>0</v>
      </c>
      <c r="K270" s="211"/>
      <c r="L270" s="216"/>
      <c r="M270" s="217"/>
      <c r="N270" s="218"/>
      <c r="O270" s="218"/>
      <c r="P270" s="219">
        <f>SUM(P271:P467)</f>
        <v>0</v>
      </c>
      <c r="Q270" s="218"/>
      <c r="R270" s="219">
        <f>SUM(R271:R467)</f>
        <v>8.735142800000002</v>
      </c>
      <c r="S270" s="218"/>
      <c r="T270" s="220">
        <f>SUM(T271:T467)</f>
        <v>2.2063000000000002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1" t="s">
        <v>82</v>
      </c>
      <c r="AT270" s="222" t="s">
        <v>72</v>
      </c>
      <c r="AU270" s="222" t="s">
        <v>80</v>
      </c>
      <c r="AY270" s="221" t="s">
        <v>147</v>
      </c>
      <c r="BK270" s="223">
        <f>SUM(BK271:BK467)</f>
        <v>0</v>
      </c>
    </row>
    <row r="271" s="2" customFormat="1" ht="33" customHeight="1">
      <c r="A271" s="38"/>
      <c r="B271" s="39"/>
      <c r="C271" s="226" t="s">
        <v>374</v>
      </c>
      <c r="D271" s="226" t="s">
        <v>150</v>
      </c>
      <c r="E271" s="227" t="s">
        <v>436</v>
      </c>
      <c r="F271" s="228" t="s">
        <v>437</v>
      </c>
      <c r="G271" s="229" t="s">
        <v>153</v>
      </c>
      <c r="H271" s="230">
        <v>4.5460000000000003</v>
      </c>
      <c r="I271" s="231"/>
      <c r="J271" s="232">
        <f>ROUND(I271*H271,2)</f>
        <v>0</v>
      </c>
      <c r="K271" s="228" t="s">
        <v>154</v>
      </c>
      <c r="L271" s="44"/>
      <c r="M271" s="233" t="s">
        <v>1</v>
      </c>
      <c r="N271" s="234" t="s">
        <v>38</v>
      </c>
      <c r="O271" s="91"/>
      <c r="P271" s="235">
        <f>O271*H271</f>
        <v>0</v>
      </c>
      <c r="Q271" s="235">
        <v>0.00108</v>
      </c>
      <c r="R271" s="235">
        <f>Q271*H271</f>
        <v>0.0049096800000000005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274</v>
      </c>
      <c r="AT271" s="237" t="s">
        <v>150</v>
      </c>
      <c r="AU271" s="237" t="s">
        <v>82</v>
      </c>
      <c r="AY271" s="17" t="s">
        <v>147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80</v>
      </c>
      <c r="BK271" s="238">
        <f>ROUND(I271*H271,2)</f>
        <v>0</v>
      </c>
      <c r="BL271" s="17" t="s">
        <v>274</v>
      </c>
      <c r="BM271" s="237" t="s">
        <v>1244</v>
      </c>
    </row>
    <row r="272" s="2" customFormat="1">
      <c r="A272" s="38"/>
      <c r="B272" s="39"/>
      <c r="C272" s="40"/>
      <c r="D272" s="239" t="s">
        <v>157</v>
      </c>
      <c r="E272" s="40"/>
      <c r="F272" s="240" t="s">
        <v>439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157</v>
      </c>
      <c r="AU272" s="17" t="s">
        <v>82</v>
      </c>
    </row>
    <row r="273" s="2" customFormat="1">
      <c r="A273" s="38"/>
      <c r="B273" s="39"/>
      <c r="C273" s="40"/>
      <c r="D273" s="244" t="s">
        <v>159</v>
      </c>
      <c r="E273" s="40"/>
      <c r="F273" s="245" t="s">
        <v>440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159</v>
      </c>
      <c r="AU273" s="17" t="s">
        <v>82</v>
      </c>
    </row>
    <row r="274" s="13" customFormat="1">
      <c r="A274" s="13"/>
      <c r="B274" s="246"/>
      <c r="C274" s="247"/>
      <c r="D274" s="239" t="s">
        <v>161</v>
      </c>
      <c r="E274" s="248" t="s">
        <v>1</v>
      </c>
      <c r="F274" s="249" t="s">
        <v>441</v>
      </c>
      <c r="G274" s="247"/>
      <c r="H274" s="248" t="s">
        <v>1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161</v>
      </c>
      <c r="AU274" s="255" t="s">
        <v>82</v>
      </c>
      <c r="AV274" s="13" t="s">
        <v>80</v>
      </c>
      <c r="AW274" s="13" t="s">
        <v>30</v>
      </c>
      <c r="AX274" s="13" t="s">
        <v>73</v>
      </c>
      <c r="AY274" s="255" t="s">
        <v>147</v>
      </c>
    </row>
    <row r="275" s="14" customFormat="1">
      <c r="A275" s="14"/>
      <c r="B275" s="256"/>
      <c r="C275" s="257"/>
      <c r="D275" s="239" t="s">
        <v>161</v>
      </c>
      <c r="E275" s="258" t="s">
        <v>1</v>
      </c>
      <c r="F275" s="259" t="s">
        <v>1245</v>
      </c>
      <c r="G275" s="257"/>
      <c r="H275" s="260">
        <v>4.5460000000000003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161</v>
      </c>
      <c r="AU275" s="266" t="s">
        <v>82</v>
      </c>
      <c r="AV275" s="14" t="s">
        <v>82</v>
      </c>
      <c r="AW275" s="14" t="s">
        <v>30</v>
      </c>
      <c r="AX275" s="14" t="s">
        <v>73</v>
      </c>
      <c r="AY275" s="266" t="s">
        <v>147</v>
      </c>
    </row>
    <row r="276" s="15" customFormat="1">
      <c r="A276" s="15"/>
      <c r="B276" s="267"/>
      <c r="C276" s="268"/>
      <c r="D276" s="239" t="s">
        <v>161</v>
      </c>
      <c r="E276" s="269" t="s">
        <v>1</v>
      </c>
      <c r="F276" s="270" t="s">
        <v>164</v>
      </c>
      <c r="G276" s="268"/>
      <c r="H276" s="271">
        <v>4.5460000000000003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161</v>
      </c>
      <c r="AU276" s="277" t="s">
        <v>82</v>
      </c>
      <c r="AV276" s="15" t="s">
        <v>155</v>
      </c>
      <c r="AW276" s="15" t="s">
        <v>30</v>
      </c>
      <c r="AX276" s="15" t="s">
        <v>80</v>
      </c>
      <c r="AY276" s="277" t="s">
        <v>147</v>
      </c>
    </row>
    <row r="277" s="2" customFormat="1" ht="24.15" customHeight="1">
      <c r="A277" s="38"/>
      <c r="B277" s="39"/>
      <c r="C277" s="226" t="s">
        <v>381</v>
      </c>
      <c r="D277" s="226" t="s">
        <v>150</v>
      </c>
      <c r="E277" s="227" t="s">
        <v>444</v>
      </c>
      <c r="F277" s="228" t="s">
        <v>445</v>
      </c>
      <c r="G277" s="229" t="s">
        <v>248</v>
      </c>
      <c r="H277" s="230">
        <v>33</v>
      </c>
      <c r="I277" s="231"/>
      <c r="J277" s="232">
        <f>ROUND(I277*H277,2)</f>
        <v>0</v>
      </c>
      <c r="K277" s="228" t="s">
        <v>154</v>
      </c>
      <c r="L277" s="44"/>
      <c r="M277" s="233" t="s">
        <v>1</v>
      </c>
      <c r="N277" s="234" t="s">
        <v>38</v>
      </c>
      <c r="O277" s="91"/>
      <c r="P277" s="235">
        <f>O277*H277</f>
        <v>0</v>
      </c>
      <c r="Q277" s="235">
        <v>0.00029999999999999997</v>
      </c>
      <c r="R277" s="235">
        <f>Q277*H277</f>
        <v>0.0098999999999999991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274</v>
      </c>
      <c r="AT277" s="237" t="s">
        <v>150</v>
      </c>
      <c r="AU277" s="237" t="s">
        <v>82</v>
      </c>
      <c r="AY277" s="17" t="s">
        <v>147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80</v>
      </c>
      <c r="BK277" s="238">
        <f>ROUND(I277*H277,2)</f>
        <v>0</v>
      </c>
      <c r="BL277" s="17" t="s">
        <v>274</v>
      </c>
      <c r="BM277" s="237" t="s">
        <v>1246</v>
      </c>
    </row>
    <row r="278" s="2" customFormat="1">
      <c r="A278" s="38"/>
      <c r="B278" s="39"/>
      <c r="C278" s="40"/>
      <c r="D278" s="239" t="s">
        <v>157</v>
      </c>
      <c r="E278" s="40"/>
      <c r="F278" s="240" t="s">
        <v>447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157</v>
      </c>
      <c r="AU278" s="17" t="s">
        <v>82</v>
      </c>
    </row>
    <row r="279" s="2" customFormat="1">
      <c r="A279" s="38"/>
      <c r="B279" s="39"/>
      <c r="C279" s="40"/>
      <c r="D279" s="244" t="s">
        <v>159</v>
      </c>
      <c r="E279" s="40"/>
      <c r="F279" s="245" t="s">
        <v>448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159</v>
      </c>
      <c r="AU279" s="17" t="s">
        <v>82</v>
      </c>
    </row>
    <row r="280" s="14" customFormat="1">
      <c r="A280" s="14"/>
      <c r="B280" s="256"/>
      <c r="C280" s="257"/>
      <c r="D280" s="239" t="s">
        <v>161</v>
      </c>
      <c r="E280" s="258" t="s">
        <v>1</v>
      </c>
      <c r="F280" s="259" t="s">
        <v>1247</v>
      </c>
      <c r="G280" s="257"/>
      <c r="H280" s="260">
        <v>33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161</v>
      </c>
      <c r="AU280" s="266" t="s">
        <v>82</v>
      </c>
      <c r="AV280" s="14" t="s">
        <v>82</v>
      </c>
      <c r="AW280" s="14" t="s">
        <v>30</v>
      </c>
      <c r="AX280" s="14" t="s">
        <v>73</v>
      </c>
      <c r="AY280" s="266" t="s">
        <v>147</v>
      </c>
    </row>
    <row r="281" s="15" customFormat="1">
      <c r="A281" s="15"/>
      <c r="B281" s="267"/>
      <c r="C281" s="268"/>
      <c r="D281" s="239" t="s">
        <v>161</v>
      </c>
      <c r="E281" s="269" t="s">
        <v>1</v>
      </c>
      <c r="F281" s="270" t="s">
        <v>164</v>
      </c>
      <c r="G281" s="268"/>
      <c r="H281" s="271">
        <v>33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161</v>
      </c>
      <c r="AU281" s="277" t="s">
        <v>82</v>
      </c>
      <c r="AV281" s="15" t="s">
        <v>155</v>
      </c>
      <c r="AW281" s="15" t="s">
        <v>30</v>
      </c>
      <c r="AX281" s="15" t="s">
        <v>80</v>
      </c>
      <c r="AY281" s="277" t="s">
        <v>147</v>
      </c>
    </row>
    <row r="282" s="2" customFormat="1" ht="24.15" customHeight="1">
      <c r="A282" s="38"/>
      <c r="B282" s="39"/>
      <c r="C282" s="226" t="s">
        <v>387</v>
      </c>
      <c r="D282" s="226" t="s">
        <v>150</v>
      </c>
      <c r="E282" s="227" t="s">
        <v>1248</v>
      </c>
      <c r="F282" s="228" t="s">
        <v>1249</v>
      </c>
      <c r="G282" s="229" t="s">
        <v>248</v>
      </c>
      <c r="H282" s="230">
        <v>2</v>
      </c>
      <c r="I282" s="231"/>
      <c r="J282" s="232">
        <f>ROUND(I282*H282,2)</f>
        <v>0</v>
      </c>
      <c r="K282" s="228" t="s">
        <v>154</v>
      </c>
      <c r="L282" s="44"/>
      <c r="M282" s="233" t="s">
        <v>1</v>
      </c>
      <c r="N282" s="234" t="s">
        <v>38</v>
      </c>
      <c r="O282" s="91"/>
      <c r="P282" s="235">
        <f>O282*H282</f>
        <v>0</v>
      </c>
      <c r="Q282" s="235">
        <v>0.00029999999999999997</v>
      </c>
      <c r="R282" s="235">
        <f>Q282*H282</f>
        <v>0.00059999999999999995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274</v>
      </c>
      <c r="AT282" s="237" t="s">
        <v>150</v>
      </c>
      <c r="AU282" s="237" t="s">
        <v>82</v>
      </c>
      <c r="AY282" s="17" t="s">
        <v>147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80</v>
      </c>
      <c r="BK282" s="238">
        <f>ROUND(I282*H282,2)</f>
        <v>0</v>
      </c>
      <c r="BL282" s="17" t="s">
        <v>274</v>
      </c>
      <c r="BM282" s="237" t="s">
        <v>1250</v>
      </c>
    </row>
    <row r="283" s="2" customFormat="1">
      <c r="A283" s="38"/>
      <c r="B283" s="39"/>
      <c r="C283" s="40"/>
      <c r="D283" s="239" t="s">
        <v>157</v>
      </c>
      <c r="E283" s="40"/>
      <c r="F283" s="240" t="s">
        <v>1251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157</v>
      </c>
      <c r="AU283" s="17" t="s">
        <v>82</v>
      </c>
    </row>
    <row r="284" s="2" customFormat="1">
      <c r="A284" s="38"/>
      <c r="B284" s="39"/>
      <c r="C284" s="40"/>
      <c r="D284" s="244" t="s">
        <v>159</v>
      </c>
      <c r="E284" s="40"/>
      <c r="F284" s="245" t="s">
        <v>1252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82</v>
      </c>
    </row>
    <row r="285" s="14" customFormat="1">
      <c r="A285" s="14"/>
      <c r="B285" s="256"/>
      <c r="C285" s="257"/>
      <c r="D285" s="239" t="s">
        <v>161</v>
      </c>
      <c r="E285" s="258" t="s">
        <v>1</v>
      </c>
      <c r="F285" s="259" t="s">
        <v>1169</v>
      </c>
      <c r="G285" s="257"/>
      <c r="H285" s="260">
        <v>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161</v>
      </c>
      <c r="AU285" s="266" t="s">
        <v>82</v>
      </c>
      <c r="AV285" s="14" t="s">
        <v>82</v>
      </c>
      <c r="AW285" s="14" t="s">
        <v>30</v>
      </c>
      <c r="AX285" s="14" t="s">
        <v>73</v>
      </c>
      <c r="AY285" s="266" t="s">
        <v>147</v>
      </c>
    </row>
    <row r="286" s="15" customFormat="1">
      <c r="A286" s="15"/>
      <c r="B286" s="267"/>
      <c r="C286" s="268"/>
      <c r="D286" s="239" t="s">
        <v>161</v>
      </c>
      <c r="E286" s="269" t="s">
        <v>1</v>
      </c>
      <c r="F286" s="270" t="s">
        <v>164</v>
      </c>
      <c r="G286" s="268"/>
      <c r="H286" s="271">
        <v>2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7" t="s">
        <v>161</v>
      </c>
      <c r="AU286" s="277" t="s">
        <v>82</v>
      </c>
      <c r="AV286" s="15" t="s">
        <v>155</v>
      </c>
      <c r="AW286" s="15" t="s">
        <v>30</v>
      </c>
      <c r="AX286" s="15" t="s">
        <v>80</v>
      </c>
      <c r="AY286" s="277" t="s">
        <v>147</v>
      </c>
    </row>
    <row r="287" s="2" customFormat="1" ht="16.5" customHeight="1">
      <c r="A287" s="38"/>
      <c r="B287" s="39"/>
      <c r="C287" s="226" t="s">
        <v>394</v>
      </c>
      <c r="D287" s="226" t="s">
        <v>150</v>
      </c>
      <c r="E287" s="227" t="s">
        <v>458</v>
      </c>
      <c r="F287" s="228" t="s">
        <v>459</v>
      </c>
      <c r="G287" s="229" t="s">
        <v>460</v>
      </c>
      <c r="H287" s="230">
        <v>6</v>
      </c>
      <c r="I287" s="231"/>
      <c r="J287" s="232">
        <f>ROUND(I287*H287,2)</f>
        <v>0</v>
      </c>
      <c r="K287" s="228" t="s">
        <v>1</v>
      </c>
      <c r="L287" s="44"/>
      <c r="M287" s="233" t="s">
        <v>1</v>
      </c>
      <c r="N287" s="234" t="s">
        <v>38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274</v>
      </c>
      <c r="AT287" s="237" t="s">
        <v>150</v>
      </c>
      <c r="AU287" s="237" t="s">
        <v>82</v>
      </c>
      <c r="AY287" s="17" t="s">
        <v>147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80</v>
      </c>
      <c r="BK287" s="238">
        <f>ROUND(I287*H287,2)</f>
        <v>0</v>
      </c>
      <c r="BL287" s="17" t="s">
        <v>274</v>
      </c>
      <c r="BM287" s="237" t="s">
        <v>1253</v>
      </c>
    </row>
    <row r="288" s="2" customFormat="1">
      <c r="A288" s="38"/>
      <c r="B288" s="39"/>
      <c r="C288" s="40"/>
      <c r="D288" s="239" t="s">
        <v>157</v>
      </c>
      <c r="E288" s="40"/>
      <c r="F288" s="240" t="s">
        <v>459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157</v>
      </c>
      <c r="AU288" s="17" t="s">
        <v>82</v>
      </c>
    </row>
    <row r="289" s="14" customFormat="1">
      <c r="A289" s="14"/>
      <c r="B289" s="256"/>
      <c r="C289" s="257"/>
      <c r="D289" s="239" t="s">
        <v>161</v>
      </c>
      <c r="E289" s="258" t="s">
        <v>1</v>
      </c>
      <c r="F289" s="259" t="s">
        <v>1254</v>
      </c>
      <c r="G289" s="257"/>
      <c r="H289" s="260">
        <v>6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161</v>
      </c>
      <c r="AU289" s="266" t="s">
        <v>82</v>
      </c>
      <c r="AV289" s="14" t="s">
        <v>82</v>
      </c>
      <c r="AW289" s="14" t="s">
        <v>30</v>
      </c>
      <c r="AX289" s="14" t="s">
        <v>73</v>
      </c>
      <c r="AY289" s="266" t="s">
        <v>147</v>
      </c>
    </row>
    <row r="290" s="15" customFormat="1">
      <c r="A290" s="15"/>
      <c r="B290" s="267"/>
      <c r="C290" s="268"/>
      <c r="D290" s="239" t="s">
        <v>161</v>
      </c>
      <c r="E290" s="269" t="s">
        <v>1</v>
      </c>
      <c r="F290" s="270" t="s">
        <v>164</v>
      </c>
      <c r="G290" s="268"/>
      <c r="H290" s="271">
        <v>6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161</v>
      </c>
      <c r="AU290" s="277" t="s">
        <v>82</v>
      </c>
      <c r="AV290" s="15" t="s">
        <v>155</v>
      </c>
      <c r="AW290" s="15" t="s">
        <v>30</v>
      </c>
      <c r="AX290" s="15" t="s">
        <v>80</v>
      </c>
      <c r="AY290" s="277" t="s">
        <v>147</v>
      </c>
    </row>
    <row r="291" s="2" customFormat="1" ht="24.15" customHeight="1">
      <c r="A291" s="38"/>
      <c r="B291" s="39"/>
      <c r="C291" s="226" t="s">
        <v>399</v>
      </c>
      <c r="D291" s="226" t="s">
        <v>150</v>
      </c>
      <c r="E291" s="227" t="s">
        <v>492</v>
      </c>
      <c r="F291" s="228" t="s">
        <v>493</v>
      </c>
      <c r="G291" s="229" t="s">
        <v>167</v>
      </c>
      <c r="H291" s="230">
        <v>87.5</v>
      </c>
      <c r="I291" s="231"/>
      <c r="J291" s="232">
        <f>ROUND(I291*H291,2)</f>
        <v>0</v>
      </c>
      <c r="K291" s="228" t="s">
        <v>154</v>
      </c>
      <c r="L291" s="44"/>
      <c r="M291" s="233" t="s">
        <v>1</v>
      </c>
      <c r="N291" s="234" t="s">
        <v>38</v>
      </c>
      <c r="O291" s="91"/>
      <c r="P291" s="235">
        <f>O291*H291</f>
        <v>0</v>
      </c>
      <c r="Q291" s="235">
        <v>0</v>
      </c>
      <c r="R291" s="235">
        <f>Q291*H291</f>
        <v>0</v>
      </c>
      <c r="S291" s="235">
        <v>0.01584</v>
      </c>
      <c r="T291" s="236">
        <f>S291*H291</f>
        <v>1.3859999999999999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274</v>
      </c>
      <c r="AT291" s="237" t="s">
        <v>150</v>
      </c>
      <c r="AU291" s="237" t="s">
        <v>82</v>
      </c>
      <c r="AY291" s="17" t="s">
        <v>147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80</v>
      </c>
      <c r="BK291" s="238">
        <f>ROUND(I291*H291,2)</f>
        <v>0</v>
      </c>
      <c r="BL291" s="17" t="s">
        <v>274</v>
      </c>
      <c r="BM291" s="237" t="s">
        <v>1255</v>
      </c>
    </row>
    <row r="292" s="2" customFormat="1">
      <c r="A292" s="38"/>
      <c r="B292" s="39"/>
      <c r="C292" s="40"/>
      <c r="D292" s="239" t="s">
        <v>157</v>
      </c>
      <c r="E292" s="40"/>
      <c r="F292" s="240" t="s">
        <v>495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157</v>
      </c>
      <c r="AU292" s="17" t="s">
        <v>82</v>
      </c>
    </row>
    <row r="293" s="2" customFormat="1">
      <c r="A293" s="38"/>
      <c r="B293" s="39"/>
      <c r="C293" s="40"/>
      <c r="D293" s="244" t="s">
        <v>159</v>
      </c>
      <c r="E293" s="40"/>
      <c r="F293" s="245" t="s">
        <v>496</v>
      </c>
      <c r="G293" s="40"/>
      <c r="H293" s="40"/>
      <c r="I293" s="241"/>
      <c r="J293" s="40"/>
      <c r="K293" s="40"/>
      <c r="L293" s="44"/>
      <c r="M293" s="242"/>
      <c r="N293" s="243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82</v>
      </c>
    </row>
    <row r="294" s="13" customFormat="1">
      <c r="A294" s="13"/>
      <c r="B294" s="246"/>
      <c r="C294" s="247"/>
      <c r="D294" s="239" t="s">
        <v>161</v>
      </c>
      <c r="E294" s="248" t="s">
        <v>1</v>
      </c>
      <c r="F294" s="249" t="s">
        <v>469</v>
      </c>
      <c r="G294" s="247"/>
      <c r="H294" s="248" t="s">
        <v>1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161</v>
      </c>
      <c r="AU294" s="255" t="s">
        <v>82</v>
      </c>
      <c r="AV294" s="13" t="s">
        <v>80</v>
      </c>
      <c r="AW294" s="13" t="s">
        <v>30</v>
      </c>
      <c r="AX294" s="13" t="s">
        <v>73</v>
      </c>
      <c r="AY294" s="255" t="s">
        <v>147</v>
      </c>
    </row>
    <row r="295" s="14" customFormat="1">
      <c r="A295" s="14"/>
      <c r="B295" s="256"/>
      <c r="C295" s="257"/>
      <c r="D295" s="239" t="s">
        <v>161</v>
      </c>
      <c r="E295" s="258" t="s">
        <v>1</v>
      </c>
      <c r="F295" s="259" t="s">
        <v>1256</v>
      </c>
      <c r="G295" s="257"/>
      <c r="H295" s="260">
        <v>2.2999999999999998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161</v>
      </c>
      <c r="AU295" s="266" t="s">
        <v>82</v>
      </c>
      <c r="AV295" s="14" t="s">
        <v>82</v>
      </c>
      <c r="AW295" s="14" t="s">
        <v>30</v>
      </c>
      <c r="AX295" s="14" t="s">
        <v>73</v>
      </c>
      <c r="AY295" s="266" t="s">
        <v>147</v>
      </c>
    </row>
    <row r="296" s="14" customFormat="1">
      <c r="A296" s="14"/>
      <c r="B296" s="256"/>
      <c r="C296" s="257"/>
      <c r="D296" s="239" t="s">
        <v>161</v>
      </c>
      <c r="E296" s="258" t="s">
        <v>1</v>
      </c>
      <c r="F296" s="259" t="s">
        <v>1257</v>
      </c>
      <c r="G296" s="257"/>
      <c r="H296" s="260">
        <v>5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161</v>
      </c>
      <c r="AU296" s="266" t="s">
        <v>82</v>
      </c>
      <c r="AV296" s="14" t="s">
        <v>82</v>
      </c>
      <c r="AW296" s="14" t="s">
        <v>30</v>
      </c>
      <c r="AX296" s="14" t="s">
        <v>73</v>
      </c>
      <c r="AY296" s="266" t="s">
        <v>147</v>
      </c>
    </row>
    <row r="297" s="14" customFormat="1">
      <c r="A297" s="14"/>
      <c r="B297" s="256"/>
      <c r="C297" s="257"/>
      <c r="D297" s="239" t="s">
        <v>161</v>
      </c>
      <c r="E297" s="258" t="s">
        <v>1</v>
      </c>
      <c r="F297" s="259" t="s">
        <v>1258</v>
      </c>
      <c r="G297" s="257"/>
      <c r="H297" s="260">
        <v>5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161</v>
      </c>
      <c r="AU297" s="266" t="s">
        <v>82</v>
      </c>
      <c r="AV297" s="14" t="s">
        <v>82</v>
      </c>
      <c r="AW297" s="14" t="s">
        <v>30</v>
      </c>
      <c r="AX297" s="14" t="s">
        <v>73</v>
      </c>
      <c r="AY297" s="266" t="s">
        <v>147</v>
      </c>
    </row>
    <row r="298" s="14" customFormat="1">
      <c r="A298" s="14"/>
      <c r="B298" s="256"/>
      <c r="C298" s="257"/>
      <c r="D298" s="239" t="s">
        <v>161</v>
      </c>
      <c r="E298" s="258" t="s">
        <v>1</v>
      </c>
      <c r="F298" s="259" t="s">
        <v>1259</v>
      </c>
      <c r="G298" s="257"/>
      <c r="H298" s="260">
        <v>5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161</v>
      </c>
      <c r="AU298" s="266" t="s">
        <v>82</v>
      </c>
      <c r="AV298" s="14" t="s">
        <v>82</v>
      </c>
      <c r="AW298" s="14" t="s">
        <v>30</v>
      </c>
      <c r="AX298" s="14" t="s">
        <v>73</v>
      </c>
      <c r="AY298" s="266" t="s">
        <v>147</v>
      </c>
    </row>
    <row r="299" s="14" customFormat="1">
      <c r="A299" s="14"/>
      <c r="B299" s="256"/>
      <c r="C299" s="257"/>
      <c r="D299" s="239" t="s">
        <v>161</v>
      </c>
      <c r="E299" s="258" t="s">
        <v>1</v>
      </c>
      <c r="F299" s="259" t="s">
        <v>1260</v>
      </c>
      <c r="G299" s="257"/>
      <c r="H299" s="260">
        <v>10.800000000000001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161</v>
      </c>
      <c r="AU299" s="266" t="s">
        <v>82</v>
      </c>
      <c r="AV299" s="14" t="s">
        <v>82</v>
      </c>
      <c r="AW299" s="14" t="s">
        <v>30</v>
      </c>
      <c r="AX299" s="14" t="s">
        <v>73</v>
      </c>
      <c r="AY299" s="266" t="s">
        <v>147</v>
      </c>
    </row>
    <row r="300" s="14" customFormat="1">
      <c r="A300" s="14"/>
      <c r="B300" s="256"/>
      <c r="C300" s="257"/>
      <c r="D300" s="239" t="s">
        <v>161</v>
      </c>
      <c r="E300" s="258" t="s">
        <v>1</v>
      </c>
      <c r="F300" s="259" t="s">
        <v>1261</v>
      </c>
      <c r="G300" s="257"/>
      <c r="H300" s="260">
        <v>9.5500000000000007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161</v>
      </c>
      <c r="AU300" s="266" t="s">
        <v>82</v>
      </c>
      <c r="AV300" s="14" t="s">
        <v>82</v>
      </c>
      <c r="AW300" s="14" t="s">
        <v>30</v>
      </c>
      <c r="AX300" s="14" t="s">
        <v>73</v>
      </c>
      <c r="AY300" s="266" t="s">
        <v>147</v>
      </c>
    </row>
    <row r="301" s="14" customFormat="1">
      <c r="A301" s="14"/>
      <c r="B301" s="256"/>
      <c r="C301" s="257"/>
      <c r="D301" s="239" t="s">
        <v>161</v>
      </c>
      <c r="E301" s="258" t="s">
        <v>1</v>
      </c>
      <c r="F301" s="259" t="s">
        <v>1262</v>
      </c>
      <c r="G301" s="257"/>
      <c r="H301" s="260">
        <v>10.800000000000001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161</v>
      </c>
      <c r="AU301" s="266" t="s">
        <v>82</v>
      </c>
      <c r="AV301" s="14" t="s">
        <v>82</v>
      </c>
      <c r="AW301" s="14" t="s">
        <v>30</v>
      </c>
      <c r="AX301" s="14" t="s">
        <v>73</v>
      </c>
      <c r="AY301" s="266" t="s">
        <v>147</v>
      </c>
    </row>
    <row r="302" s="14" customFormat="1">
      <c r="A302" s="14"/>
      <c r="B302" s="256"/>
      <c r="C302" s="257"/>
      <c r="D302" s="239" t="s">
        <v>161</v>
      </c>
      <c r="E302" s="258" t="s">
        <v>1</v>
      </c>
      <c r="F302" s="259" t="s">
        <v>1263</v>
      </c>
      <c r="G302" s="257"/>
      <c r="H302" s="260">
        <v>2.2999999999999998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161</v>
      </c>
      <c r="AU302" s="266" t="s">
        <v>82</v>
      </c>
      <c r="AV302" s="14" t="s">
        <v>82</v>
      </c>
      <c r="AW302" s="14" t="s">
        <v>30</v>
      </c>
      <c r="AX302" s="14" t="s">
        <v>73</v>
      </c>
      <c r="AY302" s="266" t="s">
        <v>147</v>
      </c>
    </row>
    <row r="303" s="14" customFormat="1">
      <c r="A303" s="14"/>
      <c r="B303" s="256"/>
      <c r="C303" s="257"/>
      <c r="D303" s="239" t="s">
        <v>161</v>
      </c>
      <c r="E303" s="258" t="s">
        <v>1</v>
      </c>
      <c r="F303" s="259" t="s">
        <v>1264</v>
      </c>
      <c r="G303" s="257"/>
      <c r="H303" s="260">
        <v>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161</v>
      </c>
      <c r="AU303" s="266" t="s">
        <v>82</v>
      </c>
      <c r="AV303" s="14" t="s">
        <v>82</v>
      </c>
      <c r="AW303" s="14" t="s">
        <v>30</v>
      </c>
      <c r="AX303" s="14" t="s">
        <v>73</v>
      </c>
      <c r="AY303" s="266" t="s">
        <v>147</v>
      </c>
    </row>
    <row r="304" s="14" customFormat="1">
      <c r="A304" s="14"/>
      <c r="B304" s="256"/>
      <c r="C304" s="257"/>
      <c r="D304" s="239" t="s">
        <v>161</v>
      </c>
      <c r="E304" s="258" t="s">
        <v>1</v>
      </c>
      <c r="F304" s="259" t="s">
        <v>1265</v>
      </c>
      <c r="G304" s="257"/>
      <c r="H304" s="260">
        <v>1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161</v>
      </c>
      <c r="AU304" s="266" t="s">
        <v>82</v>
      </c>
      <c r="AV304" s="14" t="s">
        <v>82</v>
      </c>
      <c r="AW304" s="14" t="s">
        <v>30</v>
      </c>
      <c r="AX304" s="14" t="s">
        <v>73</v>
      </c>
      <c r="AY304" s="266" t="s">
        <v>147</v>
      </c>
    </row>
    <row r="305" s="14" customFormat="1">
      <c r="A305" s="14"/>
      <c r="B305" s="256"/>
      <c r="C305" s="257"/>
      <c r="D305" s="239" t="s">
        <v>161</v>
      </c>
      <c r="E305" s="258" t="s">
        <v>1</v>
      </c>
      <c r="F305" s="259" t="s">
        <v>1266</v>
      </c>
      <c r="G305" s="257"/>
      <c r="H305" s="260">
        <v>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161</v>
      </c>
      <c r="AU305" s="266" t="s">
        <v>82</v>
      </c>
      <c r="AV305" s="14" t="s">
        <v>82</v>
      </c>
      <c r="AW305" s="14" t="s">
        <v>30</v>
      </c>
      <c r="AX305" s="14" t="s">
        <v>73</v>
      </c>
      <c r="AY305" s="266" t="s">
        <v>147</v>
      </c>
    </row>
    <row r="306" s="14" customFormat="1">
      <c r="A306" s="14"/>
      <c r="B306" s="256"/>
      <c r="C306" s="257"/>
      <c r="D306" s="239" t="s">
        <v>161</v>
      </c>
      <c r="E306" s="258" t="s">
        <v>1</v>
      </c>
      <c r="F306" s="259" t="s">
        <v>1267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161</v>
      </c>
      <c r="AU306" s="266" t="s">
        <v>82</v>
      </c>
      <c r="AV306" s="14" t="s">
        <v>82</v>
      </c>
      <c r="AW306" s="14" t="s">
        <v>30</v>
      </c>
      <c r="AX306" s="14" t="s">
        <v>73</v>
      </c>
      <c r="AY306" s="266" t="s">
        <v>147</v>
      </c>
    </row>
    <row r="307" s="14" customFormat="1">
      <c r="A307" s="14"/>
      <c r="B307" s="256"/>
      <c r="C307" s="257"/>
      <c r="D307" s="239" t="s">
        <v>161</v>
      </c>
      <c r="E307" s="258" t="s">
        <v>1</v>
      </c>
      <c r="F307" s="259" t="s">
        <v>1268</v>
      </c>
      <c r="G307" s="257"/>
      <c r="H307" s="260">
        <v>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161</v>
      </c>
      <c r="AU307" s="266" t="s">
        <v>82</v>
      </c>
      <c r="AV307" s="14" t="s">
        <v>82</v>
      </c>
      <c r="AW307" s="14" t="s">
        <v>30</v>
      </c>
      <c r="AX307" s="14" t="s">
        <v>73</v>
      </c>
      <c r="AY307" s="266" t="s">
        <v>147</v>
      </c>
    </row>
    <row r="308" s="14" customFormat="1">
      <c r="A308" s="14"/>
      <c r="B308" s="256"/>
      <c r="C308" s="257"/>
      <c r="D308" s="239" t="s">
        <v>161</v>
      </c>
      <c r="E308" s="258" t="s">
        <v>1</v>
      </c>
      <c r="F308" s="259" t="s">
        <v>1269</v>
      </c>
      <c r="G308" s="257"/>
      <c r="H308" s="260">
        <v>4.2000000000000002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161</v>
      </c>
      <c r="AU308" s="266" t="s">
        <v>82</v>
      </c>
      <c r="AV308" s="14" t="s">
        <v>82</v>
      </c>
      <c r="AW308" s="14" t="s">
        <v>30</v>
      </c>
      <c r="AX308" s="14" t="s">
        <v>73</v>
      </c>
      <c r="AY308" s="266" t="s">
        <v>147</v>
      </c>
    </row>
    <row r="309" s="14" customFormat="1">
      <c r="A309" s="14"/>
      <c r="B309" s="256"/>
      <c r="C309" s="257"/>
      <c r="D309" s="239" t="s">
        <v>161</v>
      </c>
      <c r="E309" s="258" t="s">
        <v>1</v>
      </c>
      <c r="F309" s="259" t="s">
        <v>1270</v>
      </c>
      <c r="G309" s="257"/>
      <c r="H309" s="260">
        <v>6.4000000000000004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161</v>
      </c>
      <c r="AU309" s="266" t="s">
        <v>82</v>
      </c>
      <c r="AV309" s="14" t="s">
        <v>82</v>
      </c>
      <c r="AW309" s="14" t="s">
        <v>30</v>
      </c>
      <c r="AX309" s="14" t="s">
        <v>73</v>
      </c>
      <c r="AY309" s="266" t="s">
        <v>147</v>
      </c>
    </row>
    <row r="310" s="13" customFormat="1">
      <c r="A310" s="13"/>
      <c r="B310" s="246"/>
      <c r="C310" s="247"/>
      <c r="D310" s="239" t="s">
        <v>161</v>
      </c>
      <c r="E310" s="248" t="s">
        <v>1</v>
      </c>
      <c r="F310" s="249" t="s">
        <v>1271</v>
      </c>
      <c r="G310" s="247"/>
      <c r="H310" s="248" t="s">
        <v>1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161</v>
      </c>
      <c r="AU310" s="255" t="s">
        <v>82</v>
      </c>
      <c r="AV310" s="13" t="s">
        <v>80</v>
      </c>
      <c r="AW310" s="13" t="s">
        <v>30</v>
      </c>
      <c r="AX310" s="13" t="s">
        <v>73</v>
      </c>
      <c r="AY310" s="255" t="s">
        <v>147</v>
      </c>
    </row>
    <row r="311" s="14" customFormat="1">
      <c r="A311" s="14"/>
      <c r="B311" s="256"/>
      <c r="C311" s="257"/>
      <c r="D311" s="239" t="s">
        <v>161</v>
      </c>
      <c r="E311" s="258" t="s">
        <v>1</v>
      </c>
      <c r="F311" s="259" t="s">
        <v>1272</v>
      </c>
      <c r="G311" s="257"/>
      <c r="H311" s="260">
        <v>6.7999999999999998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161</v>
      </c>
      <c r="AU311" s="266" t="s">
        <v>82</v>
      </c>
      <c r="AV311" s="14" t="s">
        <v>82</v>
      </c>
      <c r="AW311" s="14" t="s">
        <v>30</v>
      </c>
      <c r="AX311" s="14" t="s">
        <v>73</v>
      </c>
      <c r="AY311" s="266" t="s">
        <v>147</v>
      </c>
    </row>
    <row r="312" s="13" customFormat="1">
      <c r="A312" s="13"/>
      <c r="B312" s="246"/>
      <c r="C312" s="247"/>
      <c r="D312" s="239" t="s">
        <v>161</v>
      </c>
      <c r="E312" s="248" t="s">
        <v>1</v>
      </c>
      <c r="F312" s="249" t="s">
        <v>1273</v>
      </c>
      <c r="G312" s="247"/>
      <c r="H312" s="248" t="s">
        <v>1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161</v>
      </c>
      <c r="AU312" s="255" t="s">
        <v>82</v>
      </c>
      <c r="AV312" s="13" t="s">
        <v>80</v>
      </c>
      <c r="AW312" s="13" t="s">
        <v>30</v>
      </c>
      <c r="AX312" s="13" t="s">
        <v>73</v>
      </c>
      <c r="AY312" s="255" t="s">
        <v>147</v>
      </c>
    </row>
    <row r="313" s="14" customFormat="1">
      <c r="A313" s="14"/>
      <c r="B313" s="256"/>
      <c r="C313" s="257"/>
      <c r="D313" s="239" t="s">
        <v>161</v>
      </c>
      <c r="E313" s="258" t="s">
        <v>1</v>
      </c>
      <c r="F313" s="259" t="s">
        <v>1274</v>
      </c>
      <c r="G313" s="257"/>
      <c r="H313" s="260">
        <v>3.7000000000000002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161</v>
      </c>
      <c r="AU313" s="266" t="s">
        <v>82</v>
      </c>
      <c r="AV313" s="14" t="s">
        <v>82</v>
      </c>
      <c r="AW313" s="14" t="s">
        <v>30</v>
      </c>
      <c r="AX313" s="14" t="s">
        <v>73</v>
      </c>
      <c r="AY313" s="266" t="s">
        <v>147</v>
      </c>
    </row>
    <row r="314" s="13" customFormat="1">
      <c r="A314" s="13"/>
      <c r="B314" s="246"/>
      <c r="C314" s="247"/>
      <c r="D314" s="239" t="s">
        <v>161</v>
      </c>
      <c r="E314" s="248" t="s">
        <v>1</v>
      </c>
      <c r="F314" s="249" t="s">
        <v>1275</v>
      </c>
      <c r="G314" s="247"/>
      <c r="H314" s="248" t="s">
        <v>1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161</v>
      </c>
      <c r="AU314" s="255" t="s">
        <v>82</v>
      </c>
      <c r="AV314" s="13" t="s">
        <v>80</v>
      </c>
      <c r="AW314" s="13" t="s">
        <v>30</v>
      </c>
      <c r="AX314" s="13" t="s">
        <v>73</v>
      </c>
      <c r="AY314" s="255" t="s">
        <v>147</v>
      </c>
    </row>
    <row r="315" s="14" customFormat="1">
      <c r="A315" s="14"/>
      <c r="B315" s="256"/>
      <c r="C315" s="257"/>
      <c r="D315" s="239" t="s">
        <v>161</v>
      </c>
      <c r="E315" s="258" t="s">
        <v>1</v>
      </c>
      <c r="F315" s="259" t="s">
        <v>1276</v>
      </c>
      <c r="G315" s="257"/>
      <c r="H315" s="260">
        <v>5.6500000000000004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161</v>
      </c>
      <c r="AU315" s="266" t="s">
        <v>82</v>
      </c>
      <c r="AV315" s="14" t="s">
        <v>82</v>
      </c>
      <c r="AW315" s="14" t="s">
        <v>30</v>
      </c>
      <c r="AX315" s="14" t="s">
        <v>73</v>
      </c>
      <c r="AY315" s="266" t="s">
        <v>147</v>
      </c>
    </row>
    <row r="316" s="15" customFormat="1">
      <c r="A316" s="15"/>
      <c r="B316" s="267"/>
      <c r="C316" s="268"/>
      <c r="D316" s="239" t="s">
        <v>161</v>
      </c>
      <c r="E316" s="269" t="s">
        <v>1</v>
      </c>
      <c r="F316" s="270" t="s">
        <v>164</v>
      </c>
      <c r="G316" s="268"/>
      <c r="H316" s="271">
        <v>87.5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7" t="s">
        <v>161</v>
      </c>
      <c r="AU316" s="277" t="s">
        <v>82</v>
      </c>
      <c r="AV316" s="15" t="s">
        <v>155</v>
      </c>
      <c r="AW316" s="15" t="s">
        <v>30</v>
      </c>
      <c r="AX316" s="15" t="s">
        <v>80</v>
      </c>
      <c r="AY316" s="277" t="s">
        <v>147</v>
      </c>
    </row>
    <row r="317" s="2" customFormat="1" ht="24.15" customHeight="1">
      <c r="A317" s="38"/>
      <c r="B317" s="39"/>
      <c r="C317" s="226" t="s">
        <v>404</v>
      </c>
      <c r="D317" s="226" t="s">
        <v>150</v>
      </c>
      <c r="E317" s="227" t="s">
        <v>501</v>
      </c>
      <c r="F317" s="228" t="s">
        <v>502</v>
      </c>
      <c r="G317" s="229" t="s">
        <v>167</v>
      </c>
      <c r="H317" s="230">
        <v>2</v>
      </c>
      <c r="I317" s="231"/>
      <c r="J317" s="232">
        <f>ROUND(I317*H317,2)</f>
        <v>0</v>
      </c>
      <c r="K317" s="228" t="s">
        <v>154</v>
      </c>
      <c r="L317" s="44"/>
      <c r="M317" s="233" t="s">
        <v>1</v>
      </c>
      <c r="N317" s="234" t="s">
        <v>38</v>
      </c>
      <c r="O317" s="91"/>
      <c r="P317" s="235">
        <f>O317*H317</f>
        <v>0</v>
      </c>
      <c r="Q317" s="235">
        <v>0</v>
      </c>
      <c r="R317" s="235">
        <f>Q317*H317</f>
        <v>0</v>
      </c>
      <c r="S317" s="235">
        <v>0.024750000000000001</v>
      </c>
      <c r="T317" s="236">
        <f>S317*H317</f>
        <v>0.049500000000000002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274</v>
      </c>
      <c r="AT317" s="237" t="s">
        <v>150</v>
      </c>
      <c r="AU317" s="237" t="s">
        <v>82</v>
      </c>
      <c r="AY317" s="17" t="s">
        <v>147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80</v>
      </c>
      <c r="BK317" s="238">
        <f>ROUND(I317*H317,2)</f>
        <v>0</v>
      </c>
      <c r="BL317" s="17" t="s">
        <v>274</v>
      </c>
      <c r="BM317" s="237" t="s">
        <v>1277</v>
      </c>
    </row>
    <row r="318" s="2" customFormat="1">
      <c r="A318" s="38"/>
      <c r="B318" s="39"/>
      <c r="C318" s="40"/>
      <c r="D318" s="239" t="s">
        <v>157</v>
      </c>
      <c r="E318" s="40"/>
      <c r="F318" s="240" t="s">
        <v>504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157</v>
      </c>
      <c r="AU318" s="17" t="s">
        <v>82</v>
      </c>
    </row>
    <row r="319" s="2" customFormat="1">
      <c r="A319" s="38"/>
      <c r="B319" s="39"/>
      <c r="C319" s="40"/>
      <c r="D319" s="244" t="s">
        <v>159</v>
      </c>
      <c r="E319" s="40"/>
      <c r="F319" s="245" t="s">
        <v>505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159</v>
      </c>
      <c r="AU319" s="17" t="s">
        <v>82</v>
      </c>
    </row>
    <row r="320" s="13" customFormat="1">
      <c r="A320" s="13"/>
      <c r="B320" s="246"/>
      <c r="C320" s="247"/>
      <c r="D320" s="239" t="s">
        <v>161</v>
      </c>
      <c r="E320" s="248" t="s">
        <v>1</v>
      </c>
      <c r="F320" s="249" t="s">
        <v>1278</v>
      </c>
      <c r="G320" s="247"/>
      <c r="H320" s="248" t="s">
        <v>1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161</v>
      </c>
      <c r="AU320" s="255" t="s">
        <v>82</v>
      </c>
      <c r="AV320" s="13" t="s">
        <v>80</v>
      </c>
      <c r="AW320" s="13" t="s">
        <v>30</v>
      </c>
      <c r="AX320" s="13" t="s">
        <v>73</v>
      </c>
      <c r="AY320" s="255" t="s">
        <v>147</v>
      </c>
    </row>
    <row r="321" s="14" customFormat="1">
      <c r="A321" s="14"/>
      <c r="B321" s="256"/>
      <c r="C321" s="257"/>
      <c r="D321" s="239" t="s">
        <v>161</v>
      </c>
      <c r="E321" s="258" t="s">
        <v>1</v>
      </c>
      <c r="F321" s="259" t="s">
        <v>1279</v>
      </c>
      <c r="G321" s="257"/>
      <c r="H321" s="260">
        <v>2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161</v>
      </c>
      <c r="AU321" s="266" t="s">
        <v>82</v>
      </c>
      <c r="AV321" s="14" t="s">
        <v>82</v>
      </c>
      <c r="AW321" s="14" t="s">
        <v>30</v>
      </c>
      <c r="AX321" s="14" t="s">
        <v>73</v>
      </c>
      <c r="AY321" s="266" t="s">
        <v>147</v>
      </c>
    </row>
    <row r="322" s="15" customFormat="1">
      <c r="A322" s="15"/>
      <c r="B322" s="267"/>
      <c r="C322" s="268"/>
      <c r="D322" s="239" t="s">
        <v>161</v>
      </c>
      <c r="E322" s="269" t="s">
        <v>1</v>
      </c>
      <c r="F322" s="270" t="s">
        <v>164</v>
      </c>
      <c r="G322" s="268"/>
      <c r="H322" s="271">
        <v>2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7" t="s">
        <v>161</v>
      </c>
      <c r="AU322" s="277" t="s">
        <v>82</v>
      </c>
      <c r="AV322" s="15" t="s">
        <v>155</v>
      </c>
      <c r="AW322" s="15" t="s">
        <v>30</v>
      </c>
      <c r="AX322" s="15" t="s">
        <v>80</v>
      </c>
      <c r="AY322" s="277" t="s">
        <v>147</v>
      </c>
    </row>
    <row r="323" s="2" customFormat="1" ht="24.15" customHeight="1">
      <c r="A323" s="38"/>
      <c r="B323" s="39"/>
      <c r="C323" s="226" t="s">
        <v>409</v>
      </c>
      <c r="D323" s="226" t="s">
        <v>150</v>
      </c>
      <c r="E323" s="227" t="s">
        <v>527</v>
      </c>
      <c r="F323" s="228" t="s">
        <v>528</v>
      </c>
      <c r="G323" s="229" t="s">
        <v>167</v>
      </c>
      <c r="H323" s="230">
        <v>100</v>
      </c>
      <c r="I323" s="231"/>
      <c r="J323" s="232">
        <f>ROUND(I323*H323,2)</f>
        <v>0</v>
      </c>
      <c r="K323" s="228" t="s">
        <v>154</v>
      </c>
      <c r="L323" s="44"/>
      <c r="M323" s="233" t="s">
        <v>1</v>
      </c>
      <c r="N323" s="234" t="s">
        <v>38</v>
      </c>
      <c r="O323" s="91"/>
      <c r="P323" s="235">
        <f>O323*H323</f>
        <v>0</v>
      </c>
      <c r="Q323" s="235">
        <v>0.0073200000000000001</v>
      </c>
      <c r="R323" s="235">
        <f>Q323*H323</f>
        <v>0.73199999999999998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274</v>
      </c>
      <c r="AT323" s="237" t="s">
        <v>150</v>
      </c>
      <c r="AU323" s="237" t="s">
        <v>82</v>
      </c>
      <c r="AY323" s="17" t="s">
        <v>147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7" t="s">
        <v>80</v>
      </c>
      <c r="BK323" s="238">
        <f>ROUND(I323*H323,2)</f>
        <v>0</v>
      </c>
      <c r="BL323" s="17" t="s">
        <v>274</v>
      </c>
      <c r="BM323" s="237" t="s">
        <v>1280</v>
      </c>
    </row>
    <row r="324" s="2" customFormat="1">
      <c r="A324" s="38"/>
      <c r="B324" s="39"/>
      <c r="C324" s="40"/>
      <c r="D324" s="239" t="s">
        <v>157</v>
      </c>
      <c r="E324" s="40"/>
      <c r="F324" s="240" t="s">
        <v>530</v>
      </c>
      <c r="G324" s="40"/>
      <c r="H324" s="40"/>
      <c r="I324" s="241"/>
      <c r="J324" s="40"/>
      <c r="K324" s="40"/>
      <c r="L324" s="44"/>
      <c r="M324" s="242"/>
      <c r="N324" s="243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157</v>
      </c>
      <c r="AU324" s="17" t="s">
        <v>82</v>
      </c>
    </row>
    <row r="325" s="2" customFormat="1">
      <c r="A325" s="38"/>
      <c r="B325" s="39"/>
      <c r="C325" s="40"/>
      <c r="D325" s="244" t="s">
        <v>159</v>
      </c>
      <c r="E325" s="40"/>
      <c r="F325" s="245" t="s">
        <v>531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159</v>
      </c>
      <c r="AU325" s="17" t="s">
        <v>82</v>
      </c>
    </row>
    <row r="326" s="13" customFormat="1">
      <c r="A326" s="13"/>
      <c r="B326" s="246"/>
      <c r="C326" s="247"/>
      <c r="D326" s="239" t="s">
        <v>161</v>
      </c>
      <c r="E326" s="248" t="s">
        <v>1</v>
      </c>
      <c r="F326" s="249" t="s">
        <v>532</v>
      </c>
      <c r="G326" s="247"/>
      <c r="H326" s="248" t="s">
        <v>1</v>
      </c>
      <c r="I326" s="250"/>
      <c r="J326" s="247"/>
      <c r="K326" s="247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161</v>
      </c>
      <c r="AU326" s="255" t="s">
        <v>82</v>
      </c>
      <c r="AV326" s="13" t="s">
        <v>80</v>
      </c>
      <c r="AW326" s="13" t="s">
        <v>30</v>
      </c>
      <c r="AX326" s="13" t="s">
        <v>73</v>
      </c>
      <c r="AY326" s="255" t="s">
        <v>147</v>
      </c>
    </row>
    <row r="327" s="14" customFormat="1">
      <c r="A327" s="14"/>
      <c r="B327" s="256"/>
      <c r="C327" s="257"/>
      <c r="D327" s="239" t="s">
        <v>161</v>
      </c>
      <c r="E327" s="258" t="s">
        <v>1</v>
      </c>
      <c r="F327" s="259" t="s">
        <v>1281</v>
      </c>
      <c r="G327" s="257"/>
      <c r="H327" s="260">
        <v>100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161</v>
      </c>
      <c r="AU327" s="266" t="s">
        <v>82</v>
      </c>
      <c r="AV327" s="14" t="s">
        <v>82</v>
      </c>
      <c r="AW327" s="14" t="s">
        <v>30</v>
      </c>
      <c r="AX327" s="14" t="s">
        <v>73</v>
      </c>
      <c r="AY327" s="266" t="s">
        <v>147</v>
      </c>
    </row>
    <row r="328" s="15" customFormat="1">
      <c r="A328" s="15"/>
      <c r="B328" s="267"/>
      <c r="C328" s="268"/>
      <c r="D328" s="239" t="s">
        <v>161</v>
      </c>
      <c r="E328" s="269" t="s">
        <v>1</v>
      </c>
      <c r="F328" s="270" t="s">
        <v>164</v>
      </c>
      <c r="G328" s="268"/>
      <c r="H328" s="271">
        <v>100</v>
      </c>
      <c r="I328" s="272"/>
      <c r="J328" s="268"/>
      <c r="K328" s="268"/>
      <c r="L328" s="273"/>
      <c r="M328" s="274"/>
      <c r="N328" s="275"/>
      <c r="O328" s="275"/>
      <c r="P328" s="275"/>
      <c r="Q328" s="275"/>
      <c r="R328" s="275"/>
      <c r="S328" s="275"/>
      <c r="T328" s="27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7" t="s">
        <v>161</v>
      </c>
      <c r="AU328" s="277" t="s">
        <v>82</v>
      </c>
      <c r="AV328" s="15" t="s">
        <v>155</v>
      </c>
      <c r="AW328" s="15" t="s">
        <v>30</v>
      </c>
      <c r="AX328" s="15" t="s">
        <v>80</v>
      </c>
      <c r="AY328" s="277" t="s">
        <v>147</v>
      </c>
    </row>
    <row r="329" s="2" customFormat="1" ht="33" customHeight="1">
      <c r="A329" s="38"/>
      <c r="B329" s="39"/>
      <c r="C329" s="226" t="s">
        <v>414</v>
      </c>
      <c r="D329" s="226" t="s">
        <v>150</v>
      </c>
      <c r="E329" s="227" t="s">
        <v>570</v>
      </c>
      <c r="F329" s="228" t="s">
        <v>571</v>
      </c>
      <c r="G329" s="229" t="s">
        <v>167</v>
      </c>
      <c r="H329" s="230">
        <v>311</v>
      </c>
      <c r="I329" s="231"/>
      <c r="J329" s="232">
        <f>ROUND(I329*H329,2)</f>
        <v>0</v>
      </c>
      <c r="K329" s="228" t="s">
        <v>154</v>
      </c>
      <c r="L329" s="44"/>
      <c r="M329" s="233" t="s">
        <v>1</v>
      </c>
      <c r="N329" s="234" t="s">
        <v>38</v>
      </c>
      <c r="O329" s="91"/>
      <c r="P329" s="235">
        <f>O329*H329</f>
        <v>0</v>
      </c>
      <c r="Q329" s="235">
        <v>9.0000000000000006E-05</v>
      </c>
      <c r="R329" s="235">
        <f>Q329*H329</f>
        <v>0.027990000000000001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274</v>
      </c>
      <c r="AT329" s="237" t="s">
        <v>150</v>
      </c>
      <c r="AU329" s="237" t="s">
        <v>82</v>
      </c>
      <c r="AY329" s="17" t="s">
        <v>147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80</v>
      </c>
      <c r="BK329" s="238">
        <f>ROUND(I329*H329,2)</f>
        <v>0</v>
      </c>
      <c r="BL329" s="17" t="s">
        <v>274</v>
      </c>
      <c r="BM329" s="237" t="s">
        <v>1282</v>
      </c>
    </row>
    <row r="330" s="2" customFormat="1">
      <c r="A330" s="38"/>
      <c r="B330" s="39"/>
      <c r="C330" s="40"/>
      <c r="D330" s="239" t="s">
        <v>157</v>
      </c>
      <c r="E330" s="40"/>
      <c r="F330" s="240" t="s">
        <v>573</v>
      </c>
      <c r="G330" s="40"/>
      <c r="H330" s="40"/>
      <c r="I330" s="241"/>
      <c r="J330" s="40"/>
      <c r="K330" s="40"/>
      <c r="L330" s="44"/>
      <c r="M330" s="242"/>
      <c r="N330" s="243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157</v>
      </c>
      <c r="AU330" s="17" t="s">
        <v>82</v>
      </c>
    </row>
    <row r="331" s="2" customFormat="1">
      <c r="A331" s="38"/>
      <c r="B331" s="39"/>
      <c r="C331" s="40"/>
      <c r="D331" s="244" t="s">
        <v>159</v>
      </c>
      <c r="E331" s="40"/>
      <c r="F331" s="245" t="s">
        <v>574</v>
      </c>
      <c r="G331" s="40"/>
      <c r="H331" s="40"/>
      <c r="I331" s="241"/>
      <c r="J331" s="40"/>
      <c r="K331" s="40"/>
      <c r="L331" s="44"/>
      <c r="M331" s="242"/>
      <c r="N331" s="243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159</v>
      </c>
      <c r="AU331" s="17" t="s">
        <v>82</v>
      </c>
    </row>
    <row r="332" s="13" customFormat="1">
      <c r="A332" s="13"/>
      <c r="B332" s="246"/>
      <c r="C332" s="247"/>
      <c r="D332" s="239" t="s">
        <v>161</v>
      </c>
      <c r="E332" s="248" t="s">
        <v>1</v>
      </c>
      <c r="F332" s="249" t="s">
        <v>469</v>
      </c>
      <c r="G332" s="247"/>
      <c r="H332" s="248" t="s">
        <v>1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161</v>
      </c>
      <c r="AU332" s="255" t="s">
        <v>82</v>
      </c>
      <c r="AV332" s="13" t="s">
        <v>80</v>
      </c>
      <c r="AW332" s="13" t="s">
        <v>30</v>
      </c>
      <c r="AX332" s="13" t="s">
        <v>73</v>
      </c>
      <c r="AY332" s="255" t="s">
        <v>147</v>
      </c>
    </row>
    <row r="333" s="14" customFormat="1">
      <c r="A333" s="14"/>
      <c r="B333" s="256"/>
      <c r="C333" s="257"/>
      <c r="D333" s="239" t="s">
        <v>161</v>
      </c>
      <c r="E333" s="258" t="s">
        <v>1</v>
      </c>
      <c r="F333" s="259" t="s">
        <v>1256</v>
      </c>
      <c r="G333" s="257"/>
      <c r="H333" s="260">
        <v>2.2999999999999998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161</v>
      </c>
      <c r="AU333" s="266" t="s">
        <v>82</v>
      </c>
      <c r="AV333" s="14" t="s">
        <v>82</v>
      </c>
      <c r="AW333" s="14" t="s">
        <v>30</v>
      </c>
      <c r="AX333" s="14" t="s">
        <v>73</v>
      </c>
      <c r="AY333" s="266" t="s">
        <v>147</v>
      </c>
    </row>
    <row r="334" s="14" customFormat="1">
      <c r="A334" s="14"/>
      <c r="B334" s="256"/>
      <c r="C334" s="257"/>
      <c r="D334" s="239" t="s">
        <v>161</v>
      </c>
      <c r="E334" s="258" t="s">
        <v>1</v>
      </c>
      <c r="F334" s="259" t="s">
        <v>1257</v>
      </c>
      <c r="G334" s="257"/>
      <c r="H334" s="260">
        <v>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161</v>
      </c>
      <c r="AU334" s="266" t="s">
        <v>82</v>
      </c>
      <c r="AV334" s="14" t="s">
        <v>82</v>
      </c>
      <c r="AW334" s="14" t="s">
        <v>30</v>
      </c>
      <c r="AX334" s="14" t="s">
        <v>73</v>
      </c>
      <c r="AY334" s="266" t="s">
        <v>147</v>
      </c>
    </row>
    <row r="335" s="14" customFormat="1">
      <c r="A335" s="14"/>
      <c r="B335" s="256"/>
      <c r="C335" s="257"/>
      <c r="D335" s="239" t="s">
        <v>161</v>
      </c>
      <c r="E335" s="258" t="s">
        <v>1</v>
      </c>
      <c r="F335" s="259" t="s">
        <v>1258</v>
      </c>
      <c r="G335" s="257"/>
      <c r="H335" s="260">
        <v>5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161</v>
      </c>
      <c r="AU335" s="266" t="s">
        <v>82</v>
      </c>
      <c r="AV335" s="14" t="s">
        <v>82</v>
      </c>
      <c r="AW335" s="14" t="s">
        <v>30</v>
      </c>
      <c r="AX335" s="14" t="s">
        <v>73</v>
      </c>
      <c r="AY335" s="266" t="s">
        <v>147</v>
      </c>
    </row>
    <row r="336" s="14" customFormat="1">
      <c r="A336" s="14"/>
      <c r="B336" s="256"/>
      <c r="C336" s="257"/>
      <c r="D336" s="239" t="s">
        <v>161</v>
      </c>
      <c r="E336" s="258" t="s">
        <v>1</v>
      </c>
      <c r="F336" s="259" t="s">
        <v>1259</v>
      </c>
      <c r="G336" s="257"/>
      <c r="H336" s="260">
        <v>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161</v>
      </c>
      <c r="AU336" s="266" t="s">
        <v>82</v>
      </c>
      <c r="AV336" s="14" t="s">
        <v>82</v>
      </c>
      <c r="AW336" s="14" t="s">
        <v>30</v>
      </c>
      <c r="AX336" s="14" t="s">
        <v>73</v>
      </c>
      <c r="AY336" s="266" t="s">
        <v>147</v>
      </c>
    </row>
    <row r="337" s="14" customFormat="1">
      <c r="A337" s="14"/>
      <c r="B337" s="256"/>
      <c r="C337" s="257"/>
      <c r="D337" s="239" t="s">
        <v>161</v>
      </c>
      <c r="E337" s="258" t="s">
        <v>1</v>
      </c>
      <c r="F337" s="259" t="s">
        <v>1260</v>
      </c>
      <c r="G337" s="257"/>
      <c r="H337" s="260">
        <v>10.800000000000001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161</v>
      </c>
      <c r="AU337" s="266" t="s">
        <v>82</v>
      </c>
      <c r="AV337" s="14" t="s">
        <v>82</v>
      </c>
      <c r="AW337" s="14" t="s">
        <v>30</v>
      </c>
      <c r="AX337" s="14" t="s">
        <v>73</v>
      </c>
      <c r="AY337" s="266" t="s">
        <v>147</v>
      </c>
    </row>
    <row r="338" s="14" customFormat="1">
      <c r="A338" s="14"/>
      <c r="B338" s="256"/>
      <c r="C338" s="257"/>
      <c r="D338" s="239" t="s">
        <v>161</v>
      </c>
      <c r="E338" s="258" t="s">
        <v>1</v>
      </c>
      <c r="F338" s="259" t="s">
        <v>1261</v>
      </c>
      <c r="G338" s="257"/>
      <c r="H338" s="260">
        <v>9.5500000000000007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161</v>
      </c>
      <c r="AU338" s="266" t="s">
        <v>82</v>
      </c>
      <c r="AV338" s="14" t="s">
        <v>82</v>
      </c>
      <c r="AW338" s="14" t="s">
        <v>30</v>
      </c>
      <c r="AX338" s="14" t="s">
        <v>73</v>
      </c>
      <c r="AY338" s="266" t="s">
        <v>147</v>
      </c>
    </row>
    <row r="339" s="14" customFormat="1">
      <c r="A339" s="14"/>
      <c r="B339" s="256"/>
      <c r="C339" s="257"/>
      <c r="D339" s="239" t="s">
        <v>161</v>
      </c>
      <c r="E339" s="258" t="s">
        <v>1</v>
      </c>
      <c r="F339" s="259" t="s">
        <v>1262</v>
      </c>
      <c r="G339" s="257"/>
      <c r="H339" s="260">
        <v>10.800000000000001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161</v>
      </c>
      <c r="AU339" s="266" t="s">
        <v>82</v>
      </c>
      <c r="AV339" s="14" t="s">
        <v>82</v>
      </c>
      <c r="AW339" s="14" t="s">
        <v>30</v>
      </c>
      <c r="AX339" s="14" t="s">
        <v>73</v>
      </c>
      <c r="AY339" s="266" t="s">
        <v>147</v>
      </c>
    </row>
    <row r="340" s="14" customFormat="1">
      <c r="A340" s="14"/>
      <c r="B340" s="256"/>
      <c r="C340" s="257"/>
      <c r="D340" s="239" t="s">
        <v>161</v>
      </c>
      <c r="E340" s="258" t="s">
        <v>1</v>
      </c>
      <c r="F340" s="259" t="s">
        <v>1263</v>
      </c>
      <c r="G340" s="257"/>
      <c r="H340" s="260">
        <v>2.2999999999999998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161</v>
      </c>
      <c r="AU340" s="266" t="s">
        <v>82</v>
      </c>
      <c r="AV340" s="14" t="s">
        <v>82</v>
      </c>
      <c r="AW340" s="14" t="s">
        <v>30</v>
      </c>
      <c r="AX340" s="14" t="s">
        <v>73</v>
      </c>
      <c r="AY340" s="266" t="s">
        <v>147</v>
      </c>
    </row>
    <row r="341" s="14" customFormat="1">
      <c r="A341" s="14"/>
      <c r="B341" s="256"/>
      <c r="C341" s="257"/>
      <c r="D341" s="239" t="s">
        <v>161</v>
      </c>
      <c r="E341" s="258" t="s">
        <v>1</v>
      </c>
      <c r="F341" s="259" t="s">
        <v>1264</v>
      </c>
      <c r="G341" s="257"/>
      <c r="H341" s="260">
        <v>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161</v>
      </c>
      <c r="AU341" s="266" t="s">
        <v>82</v>
      </c>
      <c r="AV341" s="14" t="s">
        <v>82</v>
      </c>
      <c r="AW341" s="14" t="s">
        <v>30</v>
      </c>
      <c r="AX341" s="14" t="s">
        <v>73</v>
      </c>
      <c r="AY341" s="266" t="s">
        <v>147</v>
      </c>
    </row>
    <row r="342" s="14" customFormat="1">
      <c r="A342" s="14"/>
      <c r="B342" s="256"/>
      <c r="C342" s="257"/>
      <c r="D342" s="239" t="s">
        <v>161</v>
      </c>
      <c r="E342" s="258" t="s">
        <v>1</v>
      </c>
      <c r="F342" s="259" t="s">
        <v>1265</v>
      </c>
      <c r="G342" s="257"/>
      <c r="H342" s="260">
        <v>1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161</v>
      </c>
      <c r="AU342" s="266" t="s">
        <v>82</v>
      </c>
      <c r="AV342" s="14" t="s">
        <v>82</v>
      </c>
      <c r="AW342" s="14" t="s">
        <v>30</v>
      </c>
      <c r="AX342" s="14" t="s">
        <v>73</v>
      </c>
      <c r="AY342" s="266" t="s">
        <v>147</v>
      </c>
    </row>
    <row r="343" s="14" customFormat="1">
      <c r="A343" s="14"/>
      <c r="B343" s="256"/>
      <c r="C343" s="257"/>
      <c r="D343" s="239" t="s">
        <v>161</v>
      </c>
      <c r="E343" s="258" t="s">
        <v>1</v>
      </c>
      <c r="F343" s="259" t="s">
        <v>1266</v>
      </c>
      <c r="G343" s="257"/>
      <c r="H343" s="260">
        <v>1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161</v>
      </c>
      <c r="AU343" s="266" t="s">
        <v>82</v>
      </c>
      <c r="AV343" s="14" t="s">
        <v>82</v>
      </c>
      <c r="AW343" s="14" t="s">
        <v>30</v>
      </c>
      <c r="AX343" s="14" t="s">
        <v>73</v>
      </c>
      <c r="AY343" s="266" t="s">
        <v>147</v>
      </c>
    </row>
    <row r="344" s="14" customFormat="1">
      <c r="A344" s="14"/>
      <c r="B344" s="256"/>
      <c r="C344" s="257"/>
      <c r="D344" s="239" t="s">
        <v>161</v>
      </c>
      <c r="E344" s="258" t="s">
        <v>1</v>
      </c>
      <c r="F344" s="259" t="s">
        <v>1267</v>
      </c>
      <c r="G344" s="257"/>
      <c r="H344" s="260">
        <v>1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161</v>
      </c>
      <c r="AU344" s="266" t="s">
        <v>82</v>
      </c>
      <c r="AV344" s="14" t="s">
        <v>82</v>
      </c>
      <c r="AW344" s="14" t="s">
        <v>30</v>
      </c>
      <c r="AX344" s="14" t="s">
        <v>73</v>
      </c>
      <c r="AY344" s="266" t="s">
        <v>147</v>
      </c>
    </row>
    <row r="345" s="14" customFormat="1">
      <c r="A345" s="14"/>
      <c r="B345" s="256"/>
      <c r="C345" s="257"/>
      <c r="D345" s="239" t="s">
        <v>161</v>
      </c>
      <c r="E345" s="258" t="s">
        <v>1</v>
      </c>
      <c r="F345" s="259" t="s">
        <v>1268</v>
      </c>
      <c r="G345" s="257"/>
      <c r="H345" s="260">
        <v>2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161</v>
      </c>
      <c r="AU345" s="266" t="s">
        <v>82</v>
      </c>
      <c r="AV345" s="14" t="s">
        <v>82</v>
      </c>
      <c r="AW345" s="14" t="s">
        <v>30</v>
      </c>
      <c r="AX345" s="14" t="s">
        <v>73</v>
      </c>
      <c r="AY345" s="266" t="s">
        <v>147</v>
      </c>
    </row>
    <row r="346" s="14" customFormat="1">
      <c r="A346" s="14"/>
      <c r="B346" s="256"/>
      <c r="C346" s="257"/>
      <c r="D346" s="239" t="s">
        <v>161</v>
      </c>
      <c r="E346" s="258" t="s">
        <v>1</v>
      </c>
      <c r="F346" s="259" t="s">
        <v>1269</v>
      </c>
      <c r="G346" s="257"/>
      <c r="H346" s="260">
        <v>4.2000000000000002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161</v>
      </c>
      <c r="AU346" s="266" t="s">
        <v>82</v>
      </c>
      <c r="AV346" s="14" t="s">
        <v>82</v>
      </c>
      <c r="AW346" s="14" t="s">
        <v>30</v>
      </c>
      <c r="AX346" s="14" t="s">
        <v>73</v>
      </c>
      <c r="AY346" s="266" t="s">
        <v>147</v>
      </c>
    </row>
    <row r="347" s="14" customFormat="1">
      <c r="A347" s="14"/>
      <c r="B347" s="256"/>
      <c r="C347" s="257"/>
      <c r="D347" s="239" t="s">
        <v>161</v>
      </c>
      <c r="E347" s="258" t="s">
        <v>1</v>
      </c>
      <c r="F347" s="259" t="s">
        <v>1270</v>
      </c>
      <c r="G347" s="257"/>
      <c r="H347" s="260">
        <v>6.4000000000000004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161</v>
      </c>
      <c r="AU347" s="266" t="s">
        <v>82</v>
      </c>
      <c r="AV347" s="14" t="s">
        <v>82</v>
      </c>
      <c r="AW347" s="14" t="s">
        <v>30</v>
      </c>
      <c r="AX347" s="14" t="s">
        <v>73</v>
      </c>
      <c r="AY347" s="266" t="s">
        <v>147</v>
      </c>
    </row>
    <row r="348" s="13" customFormat="1">
      <c r="A348" s="13"/>
      <c r="B348" s="246"/>
      <c r="C348" s="247"/>
      <c r="D348" s="239" t="s">
        <v>161</v>
      </c>
      <c r="E348" s="248" t="s">
        <v>1</v>
      </c>
      <c r="F348" s="249" t="s">
        <v>1271</v>
      </c>
      <c r="G348" s="247"/>
      <c r="H348" s="248" t="s">
        <v>1</v>
      </c>
      <c r="I348" s="250"/>
      <c r="J348" s="247"/>
      <c r="K348" s="247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161</v>
      </c>
      <c r="AU348" s="255" t="s">
        <v>82</v>
      </c>
      <c r="AV348" s="13" t="s">
        <v>80</v>
      </c>
      <c r="AW348" s="13" t="s">
        <v>30</v>
      </c>
      <c r="AX348" s="13" t="s">
        <v>73</v>
      </c>
      <c r="AY348" s="255" t="s">
        <v>147</v>
      </c>
    </row>
    <row r="349" s="14" customFormat="1">
      <c r="A349" s="14"/>
      <c r="B349" s="256"/>
      <c r="C349" s="257"/>
      <c r="D349" s="239" t="s">
        <v>161</v>
      </c>
      <c r="E349" s="258" t="s">
        <v>1</v>
      </c>
      <c r="F349" s="259" t="s">
        <v>1272</v>
      </c>
      <c r="G349" s="257"/>
      <c r="H349" s="260">
        <v>6.7999999999999998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161</v>
      </c>
      <c r="AU349" s="266" t="s">
        <v>82</v>
      </c>
      <c r="AV349" s="14" t="s">
        <v>82</v>
      </c>
      <c r="AW349" s="14" t="s">
        <v>30</v>
      </c>
      <c r="AX349" s="14" t="s">
        <v>73</v>
      </c>
      <c r="AY349" s="266" t="s">
        <v>147</v>
      </c>
    </row>
    <row r="350" s="13" customFormat="1">
      <c r="A350" s="13"/>
      <c r="B350" s="246"/>
      <c r="C350" s="247"/>
      <c r="D350" s="239" t="s">
        <v>161</v>
      </c>
      <c r="E350" s="248" t="s">
        <v>1</v>
      </c>
      <c r="F350" s="249" t="s">
        <v>1273</v>
      </c>
      <c r="G350" s="247"/>
      <c r="H350" s="248" t="s">
        <v>1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161</v>
      </c>
      <c r="AU350" s="255" t="s">
        <v>82</v>
      </c>
      <c r="AV350" s="13" t="s">
        <v>80</v>
      </c>
      <c r="AW350" s="13" t="s">
        <v>30</v>
      </c>
      <c r="AX350" s="13" t="s">
        <v>73</v>
      </c>
      <c r="AY350" s="255" t="s">
        <v>147</v>
      </c>
    </row>
    <row r="351" s="14" customFormat="1">
      <c r="A351" s="14"/>
      <c r="B351" s="256"/>
      <c r="C351" s="257"/>
      <c r="D351" s="239" t="s">
        <v>161</v>
      </c>
      <c r="E351" s="258" t="s">
        <v>1</v>
      </c>
      <c r="F351" s="259" t="s">
        <v>1274</v>
      </c>
      <c r="G351" s="257"/>
      <c r="H351" s="260">
        <v>3.7000000000000002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161</v>
      </c>
      <c r="AU351" s="266" t="s">
        <v>82</v>
      </c>
      <c r="AV351" s="14" t="s">
        <v>82</v>
      </c>
      <c r="AW351" s="14" t="s">
        <v>30</v>
      </c>
      <c r="AX351" s="14" t="s">
        <v>73</v>
      </c>
      <c r="AY351" s="266" t="s">
        <v>147</v>
      </c>
    </row>
    <row r="352" s="13" customFormat="1">
      <c r="A352" s="13"/>
      <c r="B352" s="246"/>
      <c r="C352" s="247"/>
      <c r="D352" s="239" t="s">
        <v>161</v>
      </c>
      <c r="E352" s="248" t="s">
        <v>1</v>
      </c>
      <c r="F352" s="249" t="s">
        <v>1275</v>
      </c>
      <c r="G352" s="247"/>
      <c r="H352" s="248" t="s">
        <v>1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161</v>
      </c>
      <c r="AU352" s="255" t="s">
        <v>82</v>
      </c>
      <c r="AV352" s="13" t="s">
        <v>80</v>
      </c>
      <c r="AW352" s="13" t="s">
        <v>30</v>
      </c>
      <c r="AX352" s="13" t="s">
        <v>73</v>
      </c>
      <c r="AY352" s="255" t="s">
        <v>147</v>
      </c>
    </row>
    <row r="353" s="14" customFormat="1">
      <c r="A353" s="14"/>
      <c r="B353" s="256"/>
      <c r="C353" s="257"/>
      <c r="D353" s="239" t="s">
        <v>161</v>
      </c>
      <c r="E353" s="258" t="s">
        <v>1</v>
      </c>
      <c r="F353" s="259" t="s">
        <v>1276</v>
      </c>
      <c r="G353" s="257"/>
      <c r="H353" s="260">
        <v>5.6500000000000004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161</v>
      </c>
      <c r="AU353" s="266" t="s">
        <v>82</v>
      </c>
      <c r="AV353" s="14" t="s">
        <v>82</v>
      </c>
      <c r="AW353" s="14" t="s">
        <v>30</v>
      </c>
      <c r="AX353" s="14" t="s">
        <v>73</v>
      </c>
      <c r="AY353" s="266" t="s">
        <v>147</v>
      </c>
    </row>
    <row r="354" s="13" customFormat="1">
      <c r="A354" s="13"/>
      <c r="B354" s="246"/>
      <c r="C354" s="247"/>
      <c r="D354" s="239" t="s">
        <v>161</v>
      </c>
      <c r="E354" s="248" t="s">
        <v>1</v>
      </c>
      <c r="F354" s="249" t="s">
        <v>1283</v>
      </c>
      <c r="G354" s="247"/>
      <c r="H354" s="248" t="s">
        <v>1</v>
      </c>
      <c r="I354" s="250"/>
      <c r="J354" s="247"/>
      <c r="K354" s="247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161</v>
      </c>
      <c r="AU354" s="255" t="s">
        <v>82</v>
      </c>
      <c r="AV354" s="13" t="s">
        <v>80</v>
      </c>
      <c r="AW354" s="13" t="s">
        <v>30</v>
      </c>
      <c r="AX354" s="13" t="s">
        <v>73</v>
      </c>
      <c r="AY354" s="255" t="s">
        <v>147</v>
      </c>
    </row>
    <row r="355" s="14" customFormat="1">
      <c r="A355" s="14"/>
      <c r="B355" s="256"/>
      <c r="C355" s="257"/>
      <c r="D355" s="239" t="s">
        <v>161</v>
      </c>
      <c r="E355" s="258" t="s">
        <v>1</v>
      </c>
      <c r="F355" s="259" t="s">
        <v>1284</v>
      </c>
      <c r="G355" s="257"/>
      <c r="H355" s="260">
        <v>223.5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161</v>
      </c>
      <c r="AU355" s="266" t="s">
        <v>82</v>
      </c>
      <c r="AV355" s="14" t="s">
        <v>82</v>
      </c>
      <c r="AW355" s="14" t="s">
        <v>30</v>
      </c>
      <c r="AX355" s="14" t="s">
        <v>73</v>
      </c>
      <c r="AY355" s="266" t="s">
        <v>147</v>
      </c>
    </row>
    <row r="356" s="15" customFormat="1">
      <c r="A356" s="15"/>
      <c r="B356" s="267"/>
      <c r="C356" s="268"/>
      <c r="D356" s="239" t="s">
        <v>161</v>
      </c>
      <c r="E356" s="269" t="s">
        <v>1</v>
      </c>
      <c r="F356" s="270" t="s">
        <v>164</v>
      </c>
      <c r="G356" s="268"/>
      <c r="H356" s="271">
        <v>311</v>
      </c>
      <c r="I356" s="272"/>
      <c r="J356" s="268"/>
      <c r="K356" s="268"/>
      <c r="L356" s="273"/>
      <c r="M356" s="274"/>
      <c r="N356" s="275"/>
      <c r="O356" s="275"/>
      <c r="P356" s="275"/>
      <c r="Q356" s="275"/>
      <c r="R356" s="275"/>
      <c r="S356" s="275"/>
      <c r="T356" s="27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7" t="s">
        <v>161</v>
      </c>
      <c r="AU356" s="277" t="s">
        <v>82</v>
      </c>
      <c r="AV356" s="15" t="s">
        <v>155</v>
      </c>
      <c r="AW356" s="15" t="s">
        <v>30</v>
      </c>
      <c r="AX356" s="15" t="s">
        <v>80</v>
      </c>
      <c r="AY356" s="277" t="s">
        <v>147</v>
      </c>
    </row>
    <row r="357" s="2" customFormat="1" ht="21.75" customHeight="1">
      <c r="A357" s="38"/>
      <c r="B357" s="39"/>
      <c r="C357" s="278" t="s">
        <v>419</v>
      </c>
      <c r="D357" s="278" t="s">
        <v>335</v>
      </c>
      <c r="E357" s="279" t="s">
        <v>577</v>
      </c>
      <c r="F357" s="280" t="s">
        <v>578</v>
      </c>
      <c r="G357" s="281" t="s">
        <v>153</v>
      </c>
      <c r="H357" s="282">
        <v>9.2370000000000001</v>
      </c>
      <c r="I357" s="283"/>
      <c r="J357" s="284">
        <f>ROUND(I357*H357,2)</f>
        <v>0</v>
      </c>
      <c r="K357" s="280" t="s">
        <v>154</v>
      </c>
      <c r="L357" s="285"/>
      <c r="M357" s="286" t="s">
        <v>1</v>
      </c>
      <c r="N357" s="287" t="s">
        <v>38</v>
      </c>
      <c r="O357" s="91"/>
      <c r="P357" s="235">
        <f>O357*H357</f>
        <v>0</v>
      </c>
      <c r="Q357" s="235">
        <v>0.55000000000000004</v>
      </c>
      <c r="R357" s="235">
        <f>Q357*H357</f>
        <v>5.0803500000000001</v>
      </c>
      <c r="S357" s="235">
        <v>0</v>
      </c>
      <c r="T357" s="23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7" t="s">
        <v>387</v>
      </c>
      <c r="AT357" s="237" t="s">
        <v>335</v>
      </c>
      <c r="AU357" s="237" t="s">
        <v>82</v>
      </c>
      <c r="AY357" s="17" t="s">
        <v>147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7" t="s">
        <v>80</v>
      </c>
      <c r="BK357" s="238">
        <f>ROUND(I357*H357,2)</f>
        <v>0</v>
      </c>
      <c r="BL357" s="17" t="s">
        <v>274</v>
      </c>
      <c r="BM357" s="237" t="s">
        <v>1285</v>
      </c>
    </row>
    <row r="358" s="2" customFormat="1">
      <c r="A358" s="38"/>
      <c r="B358" s="39"/>
      <c r="C358" s="40"/>
      <c r="D358" s="239" t="s">
        <v>157</v>
      </c>
      <c r="E358" s="40"/>
      <c r="F358" s="240" t="s">
        <v>578</v>
      </c>
      <c r="G358" s="40"/>
      <c r="H358" s="40"/>
      <c r="I358" s="241"/>
      <c r="J358" s="40"/>
      <c r="K358" s="40"/>
      <c r="L358" s="44"/>
      <c r="M358" s="242"/>
      <c r="N358" s="243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157</v>
      </c>
      <c r="AU358" s="17" t="s">
        <v>82</v>
      </c>
    </row>
    <row r="359" s="13" customFormat="1">
      <c r="A359" s="13"/>
      <c r="B359" s="246"/>
      <c r="C359" s="247"/>
      <c r="D359" s="239" t="s">
        <v>161</v>
      </c>
      <c r="E359" s="248" t="s">
        <v>1</v>
      </c>
      <c r="F359" s="249" t="s">
        <v>546</v>
      </c>
      <c r="G359" s="247"/>
      <c r="H359" s="248" t="s">
        <v>1</v>
      </c>
      <c r="I359" s="250"/>
      <c r="J359" s="247"/>
      <c r="K359" s="247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161</v>
      </c>
      <c r="AU359" s="255" t="s">
        <v>82</v>
      </c>
      <c r="AV359" s="13" t="s">
        <v>80</v>
      </c>
      <c r="AW359" s="13" t="s">
        <v>30</v>
      </c>
      <c r="AX359" s="13" t="s">
        <v>73</v>
      </c>
      <c r="AY359" s="255" t="s">
        <v>147</v>
      </c>
    </row>
    <row r="360" s="13" customFormat="1">
      <c r="A360" s="13"/>
      <c r="B360" s="246"/>
      <c r="C360" s="247"/>
      <c r="D360" s="239" t="s">
        <v>161</v>
      </c>
      <c r="E360" s="248" t="s">
        <v>1</v>
      </c>
      <c r="F360" s="249" t="s">
        <v>469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161</v>
      </c>
      <c r="AU360" s="255" t="s">
        <v>82</v>
      </c>
      <c r="AV360" s="13" t="s">
        <v>80</v>
      </c>
      <c r="AW360" s="13" t="s">
        <v>30</v>
      </c>
      <c r="AX360" s="13" t="s">
        <v>73</v>
      </c>
      <c r="AY360" s="255" t="s">
        <v>147</v>
      </c>
    </row>
    <row r="361" s="14" customFormat="1">
      <c r="A361" s="14"/>
      <c r="B361" s="256"/>
      <c r="C361" s="257"/>
      <c r="D361" s="239" t="s">
        <v>161</v>
      </c>
      <c r="E361" s="258" t="s">
        <v>1</v>
      </c>
      <c r="F361" s="259" t="s">
        <v>1286</v>
      </c>
      <c r="G361" s="257"/>
      <c r="H361" s="260">
        <v>0.057000000000000002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161</v>
      </c>
      <c r="AU361" s="266" t="s">
        <v>82</v>
      </c>
      <c r="AV361" s="14" t="s">
        <v>82</v>
      </c>
      <c r="AW361" s="14" t="s">
        <v>30</v>
      </c>
      <c r="AX361" s="14" t="s">
        <v>73</v>
      </c>
      <c r="AY361" s="266" t="s">
        <v>147</v>
      </c>
    </row>
    <row r="362" s="14" customFormat="1">
      <c r="A362" s="14"/>
      <c r="B362" s="256"/>
      <c r="C362" s="257"/>
      <c r="D362" s="239" t="s">
        <v>161</v>
      </c>
      <c r="E362" s="258" t="s">
        <v>1</v>
      </c>
      <c r="F362" s="259" t="s">
        <v>1287</v>
      </c>
      <c r="G362" s="257"/>
      <c r="H362" s="260">
        <v>0.123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161</v>
      </c>
      <c r="AU362" s="266" t="s">
        <v>82</v>
      </c>
      <c r="AV362" s="14" t="s">
        <v>82</v>
      </c>
      <c r="AW362" s="14" t="s">
        <v>30</v>
      </c>
      <c r="AX362" s="14" t="s">
        <v>73</v>
      </c>
      <c r="AY362" s="266" t="s">
        <v>147</v>
      </c>
    </row>
    <row r="363" s="14" customFormat="1">
      <c r="A363" s="14"/>
      <c r="B363" s="256"/>
      <c r="C363" s="257"/>
      <c r="D363" s="239" t="s">
        <v>161</v>
      </c>
      <c r="E363" s="258" t="s">
        <v>1</v>
      </c>
      <c r="F363" s="259" t="s">
        <v>1288</v>
      </c>
      <c r="G363" s="257"/>
      <c r="H363" s="260">
        <v>0.123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161</v>
      </c>
      <c r="AU363" s="266" t="s">
        <v>82</v>
      </c>
      <c r="AV363" s="14" t="s">
        <v>82</v>
      </c>
      <c r="AW363" s="14" t="s">
        <v>30</v>
      </c>
      <c r="AX363" s="14" t="s">
        <v>73</v>
      </c>
      <c r="AY363" s="266" t="s">
        <v>147</v>
      </c>
    </row>
    <row r="364" s="14" customFormat="1">
      <c r="A364" s="14"/>
      <c r="B364" s="256"/>
      <c r="C364" s="257"/>
      <c r="D364" s="239" t="s">
        <v>161</v>
      </c>
      <c r="E364" s="258" t="s">
        <v>1</v>
      </c>
      <c r="F364" s="259" t="s">
        <v>1289</v>
      </c>
      <c r="G364" s="257"/>
      <c r="H364" s="260">
        <v>0.123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161</v>
      </c>
      <c r="AU364" s="266" t="s">
        <v>82</v>
      </c>
      <c r="AV364" s="14" t="s">
        <v>82</v>
      </c>
      <c r="AW364" s="14" t="s">
        <v>30</v>
      </c>
      <c r="AX364" s="14" t="s">
        <v>73</v>
      </c>
      <c r="AY364" s="266" t="s">
        <v>147</v>
      </c>
    </row>
    <row r="365" s="14" customFormat="1">
      <c r="A365" s="14"/>
      <c r="B365" s="256"/>
      <c r="C365" s="257"/>
      <c r="D365" s="239" t="s">
        <v>161</v>
      </c>
      <c r="E365" s="258" t="s">
        <v>1</v>
      </c>
      <c r="F365" s="259" t="s">
        <v>1290</v>
      </c>
      <c r="G365" s="257"/>
      <c r="H365" s="260">
        <v>0.26600000000000001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161</v>
      </c>
      <c r="AU365" s="266" t="s">
        <v>82</v>
      </c>
      <c r="AV365" s="14" t="s">
        <v>82</v>
      </c>
      <c r="AW365" s="14" t="s">
        <v>30</v>
      </c>
      <c r="AX365" s="14" t="s">
        <v>73</v>
      </c>
      <c r="AY365" s="266" t="s">
        <v>147</v>
      </c>
    </row>
    <row r="366" s="14" customFormat="1">
      <c r="A366" s="14"/>
      <c r="B366" s="256"/>
      <c r="C366" s="257"/>
      <c r="D366" s="239" t="s">
        <v>161</v>
      </c>
      <c r="E366" s="258" t="s">
        <v>1</v>
      </c>
      <c r="F366" s="259" t="s">
        <v>1291</v>
      </c>
      <c r="G366" s="257"/>
      <c r="H366" s="260">
        <v>0.23499999999999999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161</v>
      </c>
      <c r="AU366" s="266" t="s">
        <v>82</v>
      </c>
      <c r="AV366" s="14" t="s">
        <v>82</v>
      </c>
      <c r="AW366" s="14" t="s">
        <v>30</v>
      </c>
      <c r="AX366" s="14" t="s">
        <v>73</v>
      </c>
      <c r="AY366" s="266" t="s">
        <v>147</v>
      </c>
    </row>
    <row r="367" s="14" customFormat="1">
      <c r="A367" s="14"/>
      <c r="B367" s="256"/>
      <c r="C367" s="257"/>
      <c r="D367" s="239" t="s">
        <v>161</v>
      </c>
      <c r="E367" s="258" t="s">
        <v>1</v>
      </c>
      <c r="F367" s="259" t="s">
        <v>1292</v>
      </c>
      <c r="G367" s="257"/>
      <c r="H367" s="260">
        <v>0.26600000000000001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161</v>
      </c>
      <c r="AU367" s="266" t="s">
        <v>82</v>
      </c>
      <c r="AV367" s="14" t="s">
        <v>82</v>
      </c>
      <c r="AW367" s="14" t="s">
        <v>30</v>
      </c>
      <c r="AX367" s="14" t="s">
        <v>73</v>
      </c>
      <c r="AY367" s="266" t="s">
        <v>147</v>
      </c>
    </row>
    <row r="368" s="14" customFormat="1">
      <c r="A368" s="14"/>
      <c r="B368" s="256"/>
      <c r="C368" s="257"/>
      <c r="D368" s="239" t="s">
        <v>161</v>
      </c>
      <c r="E368" s="258" t="s">
        <v>1</v>
      </c>
      <c r="F368" s="259" t="s">
        <v>1293</v>
      </c>
      <c r="G368" s="257"/>
      <c r="H368" s="260">
        <v>0.057000000000000002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161</v>
      </c>
      <c r="AU368" s="266" t="s">
        <v>82</v>
      </c>
      <c r="AV368" s="14" t="s">
        <v>82</v>
      </c>
      <c r="AW368" s="14" t="s">
        <v>30</v>
      </c>
      <c r="AX368" s="14" t="s">
        <v>73</v>
      </c>
      <c r="AY368" s="266" t="s">
        <v>147</v>
      </c>
    </row>
    <row r="369" s="14" customFormat="1">
      <c r="A369" s="14"/>
      <c r="B369" s="256"/>
      <c r="C369" s="257"/>
      <c r="D369" s="239" t="s">
        <v>161</v>
      </c>
      <c r="E369" s="258" t="s">
        <v>1</v>
      </c>
      <c r="F369" s="259" t="s">
        <v>1294</v>
      </c>
      <c r="G369" s="257"/>
      <c r="H369" s="260">
        <v>0.123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161</v>
      </c>
      <c r="AU369" s="266" t="s">
        <v>82</v>
      </c>
      <c r="AV369" s="14" t="s">
        <v>82</v>
      </c>
      <c r="AW369" s="14" t="s">
        <v>30</v>
      </c>
      <c r="AX369" s="14" t="s">
        <v>73</v>
      </c>
      <c r="AY369" s="266" t="s">
        <v>147</v>
      </c>
    </row>
    <row r="370" s="14" customFormat="1">
      <c r="A370" s="14"/>
      <c r="B370" s="256"/>
      <c r="C370" s="257"/>
      <c r="D370" s="239" t="s">
        <v>161</v>
      </c>
      <c r="E370" s="258" t="s">
        <v>1</v>
      </c>
      <c r="F370" s="259" t="s">
        <v>1295</v>
      </c>
      <c r="G370" s="257"/>
      <c r="H370" s="260">
        <v>0.025000000000000001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161</v>
      </c>
      <c r="AU370" s="266" t="s">
        <v>82</v>
      </c>
      <c r="AV370" s="14" t="s">
        <v>82</v>
      </c>
      <c r="AW370" s="14" t="s">
        <v>30</v>
      </c>
      <c r="AX370" s="14" t="s">
        <v>73</v>
      </c>
      <c r="AY370" s="266" t="s">
        <v>147</v>
      </c>
    </row>
    <row r="371" s="14" customFormat="1">
      <c r="A371" s="14"/>
      <c r="B371" s="256"/>
      <c r="C371" s="257"/>
      <c r="D371" s="239" t="s">
        <v>161</v>
      </c>
      <c r="E371" s="258" t="s">
        <v>1</v>
      </c>
      <c r="F371" s="259" t="s">
        <v>1296</v>
      </c>
      <c r="G371" s="257"/>
      <c r="H371" s="260">
        <v>0.025000000000000001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161</v>
      </c>
      <c r="AU371" s="266" t="s">
        <v>82</v>
      </c>
      <c r="AV371" s="14" t="s">
        <v>82</v>
      </c>
      <c r="AW371" s="14" t="s">
        <v>30</v>
      </c>
      <c r="AX371" s="14" t="s">
        <v>73</v>
      </c>
      <c r="AY371" s="266" t="s">
        <v>147</v>
      </c>
    </row>
    <row r="372" s="14" customFormat="1">
      <c r="A372" s="14"/>
      <c r="B372" s="256"/>
      <c r="C372" s="257"/>
      <c r="D372" s="239" t="s">
        <v>161</v>
      </c>
      <c r="E372" s="258" t="s">
        <v>1</v>
      </c>
      <c r="F372" s="259" t="s">
        <v>1297</v>
      </c>
      <c r="G372" s="257"/>
      <c r="H372" s="260">
        <v>0.025000000000000001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161</v>
      </c>
      <c r="AU372" s="266" t="s">
        <v>82</v>
      </c>
      <c r="AV372" s="14" t="s">
        <v>82</v>
      </c>
      <c r="AW372" s="14" t="s">
        <v>30</v>
      </c>
      <c r="AX372" s="14" t="s">
        <v>73</v>
      </c>
      <c r="AY372" s="266" t="s">
        <v>147</v>
      </c>
    </row>
    <row r="373" s="14" customFormat="1">
      <c r="A373" s="14"/>
      <c r="B373" s="256"/>
      <c r="C373" s="257"/>
      <c r="D373" s="239" t="s">
        <v>161</v>
      </c>
      <c r="E373" s="258" t="s">
        <v>1</v>
      </c>
      <c r="F373" s="259" t="s">
        <v>1298</v>
      </c>
      <c r="G373" s="257"/>
      <c r="H373" s="260">
        <v>0.049000000000000002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161</v>
      </c>
      <c r="AU373" s="266" t="s">
        <v>82</v>
      </c>
      <c r="AV373" s="14" t="s">
        <v>82</v>
      </c>
      <c r="AW373" s="14" t="s">
        <v>30</v>
      </c>
      <c r="AX373" s="14" t="s">
        <v>73</v>
      </c>
      <c r="AY373" s="266" t="s">
        <v>147</v>
      </c>
    </row>
    <row r="374" s="14" customFormat="1">
      <c r="A374" s="14"/>
      <c r="B374" s="256"/>
      <c r="C374" s="257"/>
      <c r="D374" s="239" t="s">
        <v>161</v>
      </c>
      <c r="E374" s="258" t="s">
        <v>1</v>
      </c>
      <c r="F374" s="259" t="s">
        <v>1299</v>
      </c>
      <c r="G374" s="257"/>
      <c r="H374" s="260">
        <v>0.10299999999999999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161</v>
      </c>
      <c r="AU374" s="266" t="s">
        <v>82</v>
      </c>
      <c r="AV374" s="14" t="s">
        <v>82</v>
      </c>
      <c r="AW374" s="14" t="s">
        <v>30</v>
      </c>
      <c r="AX374" s="14" t="s">
        <v>73</v>
      </c>
      <c r="AY374" s="266" t="s">
        <v>147</v>
      </c>
    </row>
    <row r="375" s="14" customFormat="1">
      <c r="A375" s="14"/>
      <c r="B375" s="256"/>
      <c r="C375" s="257"/>
      <c r="D375" s="239" t="s">
        <v>161</v>
      </c>
      <c r="E375" s="258" t="s">
        <v>1</v>
      </c>
      <c r="F375" s="259" t="s">
        <v>1300</v>
      </c>
      <c r="G375" s="257"/>
      <c r="H375" s="260">
        <v>0.158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161</v>
      </c>
      <c r="AU375" s="266" t="s">
        <v>82</v>
      </c>
      <c r="AV375" s="14" t="s">
        <v>82</v>
      </c>
      <c r="AW375" s="14" t="s">
        <v>30</v>
      </c>
      <c r="AX375" s="14" t="s">
        <v>73</v>
      </c>
      <c r="AY375" s="266" t="s">
        <v>147</v>
      </c>
    </row>
    <row r="376" s="13" customFormat="1">
      <c r="A376" s="13"/>
      <c r="B376" s="246"/>
      <c r="C376" s="247"/>
      <c r="D376" s="239" t="s">
        <v>161</v>
      </c>
      <c r="E376" s="248" t="s">
        <v>1</v>
      </c>
      <c r="F376" s="249" t="s">
        <v>1271</v>
      </c>
      <c r="G376" s="247"/>
      <c r="H376" s="248" t="s">
        <v>1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161</v>
      </c>
      <c r="AU376" s="255" t="s">
        <v>82</v>
      </c>
      <c r="AV376" s="13" t="s">
        <v>80</v>
      </c>
      <c r="AW376" s="13" t="s">
        <v>30</v>
      </c>
      <c r="AX376" s="13" t="s">
        <v>73</v>
      </c>
      <c r="AY376" s="255" t="s">
        <v>147</v>
      </c>
    </row>
    <row r="377" s="14" customFormat="1">
      <c r="A377" s="14"/>
      <c r="B377" s="256"/>
      <c r="C377" s="257"/>
      <c r="D377" s="239" t="s">
        <v>161</v>
      </c>
      <c r="E377" s="258" t="s">
        <v>1</v>
      </c>
      <c r="F377" s="259" t="s">
        <v>1301</v>
      </c>
      <c r="G377" s="257"/>
      <c r="H377" s="260">
        <v>0.14699999999999999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161</v>
      </c>
      <c r="AU377" s="266" t="s">
        <v>82</v>
      </c>
      <c r="AV377" s="14" t="s">
        <v>82</v>
      </c>
      <c r="AW377" s="14" t="s">
        <v>30</v>
      </c>
      <c r="AX377" s="14" t="s">
        <v>73</v>
      </c>
      <c r="AY377" s="266" t="s">
        <v>147</v>
      </c>
    </row>
    <row r="378" s="13" customFormat="1">
      <c r="A378" s="13"/>
      <c r="B378" s="246"/>
      <c r="C378" s="247"/>
      <c r="D378" s="239" t="s">
        <v>161</v>
      </c>
      <c r="E378" s="248" t="s">
        <v>1</v>
      </c>
      <c r="F378" s="249" t="s">
        <v>1273</v>
      </c>
      <c r="G378" s="247"/>
      <c r="H378" s="248" t="s">
        <v>1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161</v>
      </c>
      <c r="AU378" s="255" t="s">
        <v>82</v>
      </c>
      <c r="AV378" s="13" t="s">
        <v>80</v>
      </c>
      <c r="AW378" s="13" t="s">
        <v>30</v>
      </c>
      <c r="AX378" s="13" t="s">
        <v>73</v>
      </c>
      <c r="AY378" s="255" t="s">
        <v>147</v>
      </c>
    </row>
    <row r="379" s="14" customFormat="1">
      <c r="A379" s="14"/>
      <c r="B379" s="256"/>
      <c r="C379" s="257"/>
      <c r="D379" s="239" t="s">
        <v>161</v>
      </c>
      <c r="E379" s="258" t="s">
        <v>1</v>
      </c>
      <c r="F379" s="259" t="s">
        <v>1302</v>
      </c>
      <c r="G379" s="257"/>
      <c r="H379" s="260">
        <v>0.104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161</v>
      </c>
      <c r="AU379" s="266" t="s">
        <v>82</v>
      </c>
      <c r="AV379" s="14" t="s">
        <v>82</v>
      </c>
      <c r="AW379" s="14" t="s">
        <v>30</v>
      </c>
      <c r="AX379" s="14" t="s">
        <v>73</v>
      </c>
      <c r="AY379" s="266" t="s">
        <v>147</v>
      </c>
    </row>
    <row r="380" s="13" customFormat="1">
      <c r="A380" s="13"/>
      <c r="B380" s="246"/>
      <c r="C380" s="247"/>
      <c r="D380" s="239" t="s">
        <v>161</v>
      </c>
      <c r="E380" s="248" t="s">
        <v>1</v>
      </c>
      <c r="F380" s="249" t="s">
        <v>1275</v>
      </c>
      <c r="G380" s="247"/>
      <c r="H380" s="248" t="s">
        <v>1</v>
      </c>
      <c r="I380" s="250"/>
      <c r="J380" s="247"/>
      <c r="K380" s="247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161</v>
      </c>
      <c r="AU380" s="255" t="s">
        <v>82</v>
      </c>
      <c r="AV380" s="13" t="s">
        <v>80</v>
      </c>
      <c r="AW380" s="13" t="s">
        <v>30</v>
      </c>
      <c r="AX380" s="13" t="s">
        <v>73</v>
      </c>
      <c r="AY380" s="255" t="s">
        <v>147</v>
      </c>
    </row>
    <row r="381" s="14" customFormat="1">
      <c r="A381" s="14"/>
      <c r="B381" s="256"/>
      <c r="C381" s="257"/>
      <c r="D381" s="239" t="s">
        <v>161</v>
      </c>
      <c r="E381" s="258" t="s">
        <v>1</v>
      </c>
      <c r="F381" s="259" t="s">
        <v>1303</v>
      </c>
      <c r="G381" s="257"/>
      <c r="H381" s="260">
        <v>0.14799999999999999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161</v>
      </c>
      <c r="AU381" s="266" t="s">
        <v>82</v>
      </c>
      <c r="AV381" s="14" t="s">
        <v>82</v>
      </c>
      <c r="AW381" s="14" t="s">
        <v>30</v>
      </c>
      <c r="AX381" s="14" t="s">
        <v>73</v>
      </c>
      <c r="AY381" s="266" t="s">
        <v>147</v>
      </c>
    </row>
    <row r="382" s="13" customFormat="1">
      <c r="A382" s="13"/>
      <c r="B382" s="246"/>
      <c r="C382" s="247"/>
      <c r="D382" s="239" t="s">
        <v>161</v>
      </c>
      <c r="E382" s="248" t="s">
        <v>1</v>
      </c>
      <c r="F382" s="249" t="s">
        <v>540</v>
      </c>
      <c r="G382" s="247"/>
      <c r="H382" s="248" t="s">
        <v>1</v>
      </c>
      <c r="I382" s="250"/>
      <c r="J382" s="247"/>
      <c r="K382" s="247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161</v>
      </c>
      <c r="AU382" s="255" t="s">
        <v>82</v>
      </c>
      <c r="AV382" s="13" t="s">
        <v>80</v>
      </c>
      <c r="AW382" s="13" t="s">
        <v>30</v>
      </c>
      <c r="AX382" s="13" t="s">
        <v>73</v>
      </c>
      <c r="AY382" s="255" t="s">
        <v>147</v>
      </c>
    </row>
    <row r="383" s="14" customFormat="1">
      <c r="A383" s="14"/>
      <c r="B383" s="256"/>
      <c r="C383" s="257"/>
      <c r="D383" s="239" t="s">
        <v>161</v>
      </c>
      <c r="E383" s="258" t="s">
        <v>1</v>
      </c>
      <c r="F383" s="259" t="s">
        <v>1304</v>
      </c>
      <c r="G383" s="257"/>
      <c r="H383" s="260">
        <v>7.0800000000000001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161</v>
      </c>
      <c r="AU383" s="266" t="s">
        <v>82</v>
      </c>
      <c r="AV383" s="14" t="s">
        <v>82</v>
      </c>
      <c r="AW383" s="14" t="s">
        <v>30</v>
      </c>
      <c r="AX383" s="14" t="s">
        <v>73</v>
      </c>
      <c r="AY383" s="266" t="s">
        <v>147</v>
      </c>
    </row>
    <row r="384" s="15" customFormat="1">
      <c r="A384" s="15"/>
      <c r="B384" s="267"/>
      <c r="C384" s="268"/>
      <c r="D384" s="239" t="s">
        <v>161</v>
      </c>
      <c r="E384" s="269" t="s">
        <v>1</v>
      </c>
      <c r="F384" s="270" t="s">
        <v>164</v>
      </c>
      <c r="G384" s="268"/>
      <c r="H384" s="271">
        <v>9.2370000000000001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7" t="s">
        <v>161</v>
      </c>
      <c r="AU384" s="277" t="s">
        <v>82</v>
      </c>
      <c r="AV384" s="15" t="s">
        <v>155</v>
      </c>
      <c r="AW384" s="15" t="s">
        <v>30</v>
      </c>
      <c r="AX384" s="15" t="s">
        <v>80</v>
      </c>
      <c r="AY384" s="277" t="s">
        <v>147</v>
      </c>
    </row>
    <row r="385" s="2" customFormat="1" ht="33" customHeight="1">
      <c r="A385" s="38"/>
      <c r="B385" s="39"/>
      <c r="C385" s="226" t="s">
        <v>425</v>
      </c>
      <c r="D385" s="226" t="s">
        <v>150</v>
      </c>
      <c r="E385" s="227" t="s">
        <v>584</v>
      </c>
      <c r="F385" s="228" t="s">
        <v>585</v>
      </c>
      <c r="G385" s="229" t="s">
        <v>167</v>
      </c>
      <c r="H385" s="230">
        <v>4</v>
      </c>
      <c r="I385" s="231"/>
      <c r="J385" s="232">
        <f>ROUND(I385*H385,2)</f>
        <v>0</v>
      </c>
      <c r="K385" s="228" t="s">
        <v>154</v>
      </c>
      <c r="L385" s="44"/>
      <c r="M385" s="233" t="s">
        <v>1</v>
      </c>
      <c r="N385" s="234" t="s">
        <v>38</v>
      </c>
      <c r="O385" s="91"/>
      <c r="P385" s="235">
        <f>O385*H385</f>
        <v>0</v>
      </c>
      <c r="Q385" s="235">
        <v>0.00010000000000000001</v>
      </c>
      <c r="R385" s="235">
        <f>Q385*H385</f>
        <v>0.00040000000000000002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274</v>
      </c>
      <c r="AT385" s="237" t="s">
        <v>150</v>
      </c>
      <c r="AU385" s="237" t="s">
        <v>82</v>
      </c>
      <c r="AY385" s="17" t="s">
        <v>147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7" t="s">
        <v>80</v>
      </c>
      <c r="BK385" s="238">
        <f>ROUND(I385*H385,2)</f>
        <v>0</v>
      </c>
      <c r="BL385" s="17" t="s">
        <v>274</v>
      </c>
      <c r="BM385" s="237" t="s">
        <v>1305</v>
      </c>
    </row>
    <row r="386" s="2" customFormat="1">
      <c r="A386" s="38"/>
      <c r="B386" s="39"/>
      <c r="C386" s="40"/>
      <c r="D386" s="239" t="s">
        <v>157</v>
      </c>
      <c r="E386" s="40"/>
      <c r="F386" s="240" t="s">
        <v>587</v>
      </c>
      <c r="G386" s="40"/>
      <c r="H386" s="40"/>
      <c r="I386" s="241"/>
      <c r="J386" s="40"/>
      <c r="K386" s="40"/>
      <c r="L386" s="44"/>
      <c r="M386" s="242"/>
      <c r="N386" s="243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157</v>
      </c>
      <c r="AU386" s="17" t="s">
        <v>82</v>
      </c>
    </row>
    <row r="387" s="2" customFormat="1">
      <c r="A387" s="38"/>
      <c r="B387" s="39"/>
      <c r="C387" s="40"/>
      <c r="D387" s="244" t="s">
        <v>159</v>
      </c>
      <c r="E387" s="40"/>
      <c r="F387" s="245" t="s">
        <v>588</v>
      </c>
      <c r="G387" s="40"/>
      <c r="H387" s="40"/>
      <c r="I387" s="241"/>
      <c r="J387" s="40"/>
      <c r="K387" s="40"/>
      <c r="L387" s="44"/>
      <c r="M387" s="242"/>
      <c r="N387" s="243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159</v>
      </c>
      <c r="AU387" s="17" t="s">
        <v>82</v>
      </c>
    </row>
    <row r="388" s="13" customFormat="1">
      <c r="A388" s="13"/>
      <c r="B388" s="246"/>
      <c r="C388" s="247"/>
      <c r="D388" s="239" t="s">
        <v>161</v>
      </c>
      <c r="E388" s="248" t="s">
        <v>1</v>
      </c>
      <c r="F388" s="249" t="s">
        <v>1278</v>
      </c>
      <c r="G388" s="247"/>
      <c r="H388" s="248" t="s">
        <v>1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161</v>
      </c>
      <c r="AU388" s="255" t="s">
        <v>82</v>
      </c>
      <c r="AV388" s="13" t="s">
        <v>80</v>
      </c>
      <c r="AW388" s="13" t="s">
        <v>30</v>
      </c>
      <c r="AX388" s="13" t="s">
        <v>73</v>
      </c>
      <c r="AY388" s="255" t="s">
        <v>147</v>
      </c>
    </row>
    <row r="389" s="14" customFormat="1">
      <c r="A389" s="14"/>
      <c r="B389" s="256"/>
      <c r="C389" s="257"/>
      <c r="D389" s="239" t="s">
        <v>161</v>
      </c>
      <c r="E389" s="258" t="s">
        <v>1</v>
      </c>
      <c r="F389" s="259" t="s">
        <v>1279</v>
      </c>
      <c r="G389" s="257"/>
      <c r="H389" s="260">
        <v>2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161</v>
      </c>
      <c r="AU389" s="266" t="s">
        <v>82</v>
      </c>
      <c r="AV389" s="14" t="s">
        <v>82</v>
      </c>
      <c r="AW389" s="14" t="s">
        <v>30</v>
      </c>
      <c r="AX389" s="14" t="s">
        <v>73</v>
      </c>
      <c r="AY389" s="266" t="s">
        <v>147</v>
      </c>
    </row>
    <row r="390" s="13" customFormat="1">
      <c r="A390" s="13"/>
      <c r="B390" s="246"/>
      <c r="C390" s="247"/>
      <c r="D390" s="239" t="s">
        <v>161</v>
      </c>
      <c r="E390" s="248" t="s">
        <v>1</v>
      </c>
      <c r="F390" s="249" t="s">
        <v>540</v>
      </c>
      <c r="G390" s="247"/>
      <c r="H390" s="248" t="s">
        <v>1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161</v>
      </c>
      <c r="AU390" s="255" t="s">
        <v>82</v>
      </c>
      <c r="AV390" s="13" t="s">
        <v>80</v>
      </c>
      <c r="AW390" s="13" t="s">
        <v>30</v>
      </c>
      <c r="AX390" s="13" t="s">
        <v>73</v>
      </c>
      <c r="AY390" s="255" t="s">
        <v>147</v>
      </c>
    </row>
    <row r="391" s="14" customFormat="1">
      <c r="A391" s="14"/>
      <c r="B391" s="256"/>
      <c r="C391" s="257"/>
      <c r="D391" s="239" t="s">
        <v>161</v>
      </c>
      <c r="E391" s="258" t="s">
        <v>1</v>
      </c>
      <c r="F391" s="259" t="s">
        <v>1306</v>
      </c>
      <c r="G391" s="257"/>
      <c r="H391" s="260">
        <v>2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161</v>
      </c>
      <c r="AU391" s="266" t="s">
        <v>82</v>
      </c>
      <c r="AV391" s="14" t="s">
        <v>82</v>
      </c>
      <c r="AW391" s="14" t="s">
        <v>30</v>
      </c>
      <c r="AX391" s="14" t="s">
        <v>73</v>
      </c>
      <c r="AY391" s="266" t="s">
        <v>147</v>
      </c>
    </row>
    <row r="392" s="15" customFormat="1">
      <c r="A392" s="15"/>
      <c r="B392" s="267"/>
      <c r="C392" s="268"/>
      <c r="D392" s="239" t="s">
        <v>161</v>
      </c>
      <c r="E392" s="269" t="s">
        <v>1</v>
      </c>
      <c r="F392" s="270" t="s">
        <v>164</v>
      </c>
      <c r="G392" s="268"/>
      <c r="H392" s="271">
        <v>4</v>
      </c>
      <c r="I392" s="272"/>
      <c r="J392" s="268"/>
      <c r="K392" s="268"/>
      <c r="L392" s="273"/>
      <c r="M392" s="274"/>
      <c r="N392" s="275"/>
      <c r="O392" s="275"/>
      <c r="P392" s="275"/>
      <c r="Q392" s="275"/>
      <c r="R392" s="275"/>
      <c r="S392" s="275"/>
      <c r="T392" s="27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7" t="s">
        <v>161</v>
      </c>
      <c r="AU392" s="277" t="s">
        <v>82</v>
      </c>
      <c r="AV392" s="15" t="s">
        <v>155</v>
      </c>
      <c r="AW392" s="15" t="s">
        <v>30</v>
      </c>
      <c r="AX392" s="15" t="s">
        <v>80</v>
      </c>
      <c r="AY392" s="277" t="s">
        <v>147</v>
      </c>
    </row>
    <row r="393" s="2" customFormat="1" ht="21.75" customHeight="1">
      <c r="A393" s="38"/>
      <c r="B393" s="39"/>
      <c r="C393" s="278" t="s">
        <v>435</v>
      </c>
      <c r="D393" s="278" t="s">
        <v>335</v>
      </c>
      <c r="E393" s="279" t="s">
        <v>591</v>
      </c>
      <c r="F393" s="280" t="s">
        <v>592</v>
      </c>
      <c r="G393" s="281" t="s">
        <v>153</v>
      </c>
      <c r="H393" s="282">
        <v>0.23200000000000001</v>
      </c>
      <c r="I393" s="283"/>
      <c r="J393" s="284">
        <f>ROUND(I393*H393,2)</f>
        <v>0</v>
      </c>
      <c r="K393" s="280" t="s">
        <v>154</v>
      </c>
      <c r="L393" s="285"/>
      <c r="M393" s="286" t="s">
        <v>1</v>
      </c>
      <c r="N393" s="287" t="s">
        <v>38</v>
      </c>
      <c r="O393" s="91"/>
      <c r="P393" s="235">
        <f>O393*H393</f>
        <v>0</v>
      </c>
      <c r="Q393" s="235">
        <v>0.55000000000000004</v>
      </c>
      <c r="R393" s="235">
        <f>Q393*H393</f>
        <v>0.12760000000000002</v>
      </c>
      <c r="S393" s="235">
        <v>0</v>
      </c>
      <c r="T393" s="23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7" t="s">
        <v>387</v>
      </c>
      <c r="AT393" s="237" t="s">
        <v>335</v>
      </c>
      <c r="AU393" s="237" t="s">
        <v>82</v>
      </c>
      <c r="AY393" s="17" t="s">
        <v>147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7" t="s">
        <v>80</v>
      </c>
      <c r="BK393" s="238">
        <f>ROUND(I393*H393,2)</f>
        <v>0</v>
      </c>
      <c r="BL393" s="17" t="s">
        <v>274</v>
      </c>
      <c r="BM393" s="237" t="s">
        <v>1307</v>
      </c>
    </row>
    <row r="394" s="2" customFormat="1">
      <c r="A394" s="38"/>
      <c r="B394" s="39"/>
      <c r="C394" s="40"/>
      <c r="D394" s="239" t="s">
        <v>157</v>
      </c>
      <c r="E394" s="40"/>
      <c r="F394" s="240" t="s">
        <v>592</v>
      </c>
      <c r="G394" s="40"/>
      <c r="H394" s="40"/>
      <c r="I394" s="241"/>
      <c r="J394" s="40"/>
      <c r="K394" s="40"/>
      <c r="L394" s="44"/>
      <c r="M394" s="242"/>
      <c r="N394" s="243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157</v>
      </c>
      <c r="AU394" s="17" t="s">
        <v>82</v>
      </c>
    </row>
    <row r="395" s="13" customFormat="1">
      <c r="A395" s="13"/>
      <c r="B395" s="246"/>
      <c r="C395" s="247"/>
      <c r="D395" s="239" t="s">
        <v>161</v>
      </c>
      <c r="E395" s="248" t="s">
        <v>1</v>
      </c>
      <c r="F395" s="249" t="s">
        <v>546</v>
      </c>
      <c r="G395" s="247"/>
      <c r="H395" s="248" t="s">
        <v>1</v>
      </c>
      <c r="I395" s="250"/>
      <c r="J395" s="247"/>
      <c r="K395" s="247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161</v>
      </c>
      <c r="AU395" s="255" t="s">
        <v>82</v>
      </c>
      <c r="AV395" s="13" t="s">
        <v>80</v>
      </c>
      <c r="AW395" s="13" t="s">
        <v>30</v>
      </c>
      <c r="AX395" s="13" t="s">
        <v>73</v>
      </c>
      <c r="AY395" s="255" t="s">
        <v>147</v>
      </c>
    </row>
    <row r="396" s="13" customFormat="1">
      <c r="A396" s="13"/>
      <c r="B396" s="246"/>
      <c r="C396" s="247"/>
      <c r="D396" s="239" t="s">
        <v>161</v>
      </c>
      <c r="E396" s="248" t="s">
        <v>1</v>
      </c>
      <c r="F396" s="249" t="s">
        <v>1278</v>
      </c>
      <c r="G396" s="247"/>
      <c r="H396" s="248" t="s">
        <v>1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161</v>
      </c>
      <c r="AU396" s="255" t="s">
        <v>82</v>
      </c>
      <c r="AV396" s="13" t="s">
        <v>80</v>
      </c>
      <c r="AW396" s="13" t="s">
        <v>30</v>
      </c>
      <c r="AX396" s="13" t="s">
        <v>73</v>
      </c>
      <c r="AY396" s="255" t="s">
        <v>147</v>
      </c>
    </row>
    <row r="397" s="14" customFormat="1">
      <c r="A397" s="14"/>
      <c r="B397" s="256"/>
      <c r="C397" s="257"/>
      <c r="D397" s="239" t="s">
        <v>161</v>
      </c>
      <c r="E397" s="258" t="s">
        <v>1</v>
      </c>
      <c r="F397" s="259" t="s">
        <v>1308</v>
      </c>
      <c r="G397" s="257"/>
      <c r="H397" s="260">
        <v>0.11600000000000001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161</v>
      </c>
      <c r="AU397" s="266" t="s">
        <v>82</v>
      </c>
      <c r="AV397" s="14" t="s">
        <v>82</v>
      </c>
      <c r="AW397" s="14" t="s">
        <v>30</v>
      </c>
      <c r="AX397" s="14" t="s">
        <v>73</v>
      </c>
      <c r="AY397" s="266" t="s">
        <v>147</v>
      </c>
    </row>
    <row r="398" s="13" customFormat="1">
      <c r="A398" s="13"/>
      <c r="B398" s="246"/>
      <c r="C398" s="247"/>
      <c r="D398" s="239" t="s">
        <v>161</v>
      </c>
      <c r="E398" s="248" t="s">
        <v>1</v>
      </c>
      <c r="F398" s="249" t="s">
        <v>540</v>
      </c>
      <c r="G398" s="247"/>
      <c r="H398" s="248" t="s">
        <v>1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161</v>
      </c>
      <c r="AU398" s="255" t="s">
        <v>82</v>
      </c>
      <c r="AV398" s="13" t="s">
        <v>80</v>
      </c>
      <c r="AW398" s="13" t="s">
        <v>30</v>
      </c>
      <c r="AX398" s="13" t="s">
        <v>73</v>
      </c>
      <c r="AY398" s="255" t="s">
        <v>147</v>
      </c>
    </row>
    <row r="399" s="14" customFormat="1">
      <c r="A399" s="14"/>
      <c r="B399" s="256"/>
      <c r="C399" s="257"/>
      <c r="D399" s="239" t="s">
        <v>161</v>
      </c>
      <c r="E399" s="258" t="s">
        <v>1</v>
      </c>
      <c r="F399" s="259" t="s">
        <v>1309</v>
      </c>
      <c r="G399" s="257"/>
      <c r="H399" s="260">
        <v>0.11600000000000001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161</v>
      </c>
      <c r="AU399" s="266" t="s">
        <v>82</v>
      </c>
      <c r="AV399" s="14" t="s">
        <v>82</v>
      </c>
      <c r="AW399" s="14" t="s">
        <v>30</v>
      </c>
      <c r="AX399" s="14" t="s">
        <v>73</v>
      </c>
      <c r="AY399" s="266" t="s">
        <v>147</v>
      </c>
    </row>
    <row r="400" s="15" customFormat="1">
      <c r="A400" s="15"/>
      <c r="B400" s="267"/>
      <c r="C400" s="268"/>
      <c r="D400" s="239" t="s">
        <v>161</v>
      </c>
      <c r="E400" s="269" t="s">
        <v>1</v>
      </c>
      <c r="F400" s="270" t="s">
        <v>164</v>
      </c>
      <c r="G400" s="268"/>
      <c r="H400" s="271">
        <v>0.23200000000000001</v>
      </c>
      <c r="I400" s="272"/>
      <c r="J400" s="268"/>
      <c r="K400" s="268"/>
      <c r="L400" s="273"/>
      <c r="M400" s="274"/>
      <c r="N400" s="275"/>
      <c r="O400" s="275"/>
      <c r="P400" s="275"/>
      <c r="Q400" s="275"/>
      <c r="R400" s="275"/>
      <c r="S400" s="275"/>
      <c r="T400" s="27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7" t="s">
        <v>161</v>
      </c>
      <c r="AU400" s="277" t="s">
        <v>82</v>
      </c>
      <c r="AV400" s="15" t="s">
        <v>155</v>
      </c>
      <c r="AW400" s="15" t="s">
        <v>30</v>
      </c>
      <c r="AX400" s="15" t="s">
        <v>80</v>
      </c>
      <c r="AY400" s="277" t="s">
        <v>147</v>
      </c>
    </row>
    <row r="401" s="2" customFormat="1" ht="24.15" customHeight="1">
      <c r="A401" s="38"/>
      <c r="B401" s="39"/>
      <c r="C401" s="226" t="s">
        <v>443</v>
      </c>
      <c r="D401" s="226" t="s">
        <v>150</v>
      </c>
      <c r="E401" s="227" t="s">
        <v>617</v>
      </c>
      <c r="F401" s="228" t="s">
        <v>618</v>
      </c>
      <c r="G401" s="229" t="s">
        <v>167</v>
      </c>
      <c r="H401" s="230">
        <v>87.5</v>
      </c>
      <c r="I401" s="231"/>
      <c r="J401" s="232">
        <f>ROUND(I401*H401,2)</f>
        <v>0</v>
      </c>
      <c r="K401" s="228" t="s">
        <v>154</v>
      </c>
      <c r="L401" s="44"/>
      <c r="M401" s="233" t="s">
        <v>1</v>
      </c>
      <c r="N401" s="234" t="s">
        <v>38</v>
      </c>
      <c r="O401" s="91"/>
      <c r="P401" s="235">
        <f>O401*H401</f>
        <v>0</v>
      </c>
      <c r="Q401" s="235">
        <v>0</v>
      </c>
      <c r="R401" s="235">
        <f>Q401*H401</f>
        <v>0</v>
      </c>
      <c r="S401" s="235">
        <v>0</v>
      </c>
      <c r="T401" s="23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7" t="s">
        <v>274</v>
      </c>
      <c r="AT401" s="237" t="s">
        <v>150</v>
      </c>
      <c r="AU401" s="237" t="s">
        <v>82</v>
      </c>
      <c r="AY401" s="17" t="s">
        <v>147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7" t="s">
        <v>80</v>
      </c>
      <c r="BK401" s="238">
        <f>ROUND(I401*H401,2)</f>
        <v>0</v>
      </c>
      <c r="BL401" s="17" t="s">
        <v>274</v>
      </c>
      <c r="BM401" s="237" t="s">
        <v>1310</v>
      </c>
    </row>
    <row r="402" s="2" customFormat="1">
      <c r="A402" s="38"/>
      <c r="B402" s="39"/>
      <c r="C402" s="40"/>
      <c r="D402" s="239" t="s">
        <v>157</v>
      </c>
      <c r="E402" s="40"/>
      <c r="F402" s="240" t="s">
        <v>620</v>
      </c>
      <c r="G402" s="40"/>
      <c r="H402" s="40"/>
      <c r="I402" s="241"/>
      <c r="J402" s="40"/>
      <c r="K402" s="40"/>
      <c r="L402" s="44"/>
      <c r="M402" s="242"/>
      <c r="N402" s="24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157</v>
      </c>
      <c r="AU402" s="17" t="s">
        <v>82</v>
      </c>
    </row>
    <row r="403" s="2" customFormat="1">
      <c r="A403" s="38"/>
      <c r="B403" s="39"/>
      <c r="C403" s="40"/>
      <c r="D403" s="244" t="s">
        <v>159</v>
      </c>
      <c r="E403" s="40"/>
      <c r="F403" s="245" t="s">
        <v>621</v>
      </c>
      <c r="G403" s="40"/>
      <c r="H403" s="40"/>
      <c r="I403" s="241"/>
      <c r="J403" s="40"/>
      <c r="K403" s="40"/>
      <c r="L403" s="44"/>
      <c r="M403" s="242"/>
      <c r="N403" s="243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159</v>
      </c>
      <c r="AU403" s="17" t="s">
        <v>82</v>
      </c>
    </row>
    <row r="404" s="13" customFormat="1">
      <c r="A404" s="13"/>
      <c r="B404" s="246"/>
      <c r="C404" s="247"/>
      <c r="D404" s="239" t="s">
        <v>161</v>
      </c>
      <c r="E404" s="248" t="s">
        <v>1</v>
      </c>
      <c r="F404" s="249" t="s">
        <v>469</v>
      </c>
      <c r="G404" s="247"/>
      <c r="H404" s="248" t="s">
        <v>1</v>
      </c>
      <c r="I404" s="250"/>
      <c r="J404" s="247"/>
      <c r="K404" s="247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161</v>
      </c>
      <c r="AU404" s="255" t="s">
        <v>82</v>
      </c>
      <c r="AV404" s="13" t="s">
        <v>80</v>
      </c>
      <c r="AW404" s="13" t="s">
        <v>30</v>
      </c>
      <c r="AX404" s="13" t="s">
        <v>73</v>
      </c>
      <c r="AY404" s="255" t="s">
        <v>147</v>
      </c>
    </row>
    <row r="405" s="14" customFormat="1">
      <c r="A405" s="14"/>
      <c r="B405" s="256"/>
      <c r="C405" s="257"/>
      <c r="D405" s="239" t="s">
        <v>161</v>
      </c>
      <c r="E405" s="258" t="s">
        <v>1</v>
      </c>
      <c r="F405" s="259" t="s">
        <v>1256</v>
      </c>
      <c r="G405" s="257"/>
      <c r="H405" s="260">
        <v>2.2999999999999998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161</v>
      </c>
      <c r="AU405" s="266" t="s">
        <v>82</v>
      </c>
      <c r="AV405" s="14" t="s">
        <v>82</v>
      </c>
      <c r="AW405" s="14" t="s">
        <v>30</v>
      </c>
      <c r="AX405" s="14" t="s">
        <v>73</v>
      </c>
      <c r="AY405" s="266" t="s">
        <v>147</v>
      </c>
    </row>
    <row r="406" s="14" customFormat="1">
      <c r="A406" s="14"/>
      <c r="B406" s="256"/>
      <c r="C406" s="257"/>
      <c r="D406" s="239" t="s">
        <v>161</v>
      </c>
      <c r="E406" s="258" t="s">
        <v>1</v>
      </c>
      <c r="F406" s="259" t="s">
        <v>1257</v>
      </c>
      <c r="G406" s="257"/>
      <c r="H406" s="260">
        <v>5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161</v>
      </c>
      <c r="AU406" s="266" t="s">
        <v>82</v>
      </c>
      <c r="AV406" s="14" t="s">
        <v>82</v>
      </c>
      <c r="AW406" s="14" t="s">
        <v>30</v>
      </c>
      <c r="AX406" s="14" t="s">
        <v>73</v>
      </c>
      <c r="AY406" s="266" t="s">
        <v>147</v>
      </c>
    </row>
    <row r="407" s="14" customFormat="1">
      <c r="A407" s="14"/>
      <c r="B407" s="256"/>
      <c r="C407" s="257"/>
      <c r="D407" s="239" t="s">
        <v>161</v>
      </c>
      <c r="E407" s="258" t="s">
        <v>1</v>
      </c>
      <c r="F407" s="259" t="s">
        <v>1258</v>
      </c>
      <c r="G407" s="257"/>
      <c r="H407" s="260">
        <v>5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161</v>
      </c>
      <c r="AU407" s="266" t="s">
        <v>82</v>
      </c>
      <c r="AV407" s="14" t="s">
        <v>82</v>
      </c>
      <c r="AW407" s="14" t="s">
        <v>30</v>
      </c>
      <c r="AX407" s="14" t="s">
        <v>73</v>
      </c>
      <c r="AY407" s="266" t="s">
        <v>147</v>
      </c>
    </row>
    <row r="408" s="14" customFormat="1">
      <c r="A408" s="14"/>
      <c r="B408" s="256"/>
      <c r="C408" s="257"/>
      <c r="D408" s="239" t="s">
        <v>161</v>
      </c>
      <c r="E408" s="258" t="s">
        <v>1</v>
      </c>
      <c r="F408" s="259" t="s">
        <v>1259</v>
      </c>
      <c r="G408" s="257"/>
      <c r="H408" s="260">
        <v>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161</v>
      </c>
      <c r="AU408" s="266" t="s">
        <v>82</v>
      </c>
      <c r="AV408" s="14" t="s">
        <v>82</v>
      </c>
      <c r="AW408" s="14" t="s">
        <v>30</v>
      </c>
      <c r="AX408" s="14" t="s">
        <v>73</v>
      </c>
      <c r="AY408" s="266" t="s">
        <v>147</v>
      </c>
    </row>
    <row r="409" s="14" customFormat="1">
      <c r="A409" s="14"/>
      <c r="B409" s="256"/>
      <c r="C409" s="257"/>
      <c r="D409" s="239" t="s">
        <v>161</v>
      </c>
      <c r="E409" s="258" t="s">
        <v>1</v>
      </c>
      <c r="F409" s="259" t="s">
        <v>1260</v>
      </c>
      <c r="G409" s="257"/>
      <c r="H409" s="260">
        <v>10.800000000000001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161</v>
      </c>
      <c r="AU409" s="266" t="s">
        <v>82</v>
      </c>
      <c r="AV409" s="14" t="s">
        <v>82</v>
      </c>
      <c r="AW409" s="14" t="s">
        <v>30</v>
      </c>
      <c r="AX409" s="14" t="s">
        <v>73</v>
      </c>
      <c r="AY409" s="266" t="s">
        <v>147</v>
      </c>
    </row>
    <row r="410" s="14" customFormat="1">
      <c r="A410" s="14"/>
      <c r="B410" s="256"/>
      <c r="C410" s="257"/>
      <c r="D410" s="239" t="s">
        <v>161</v>
      </c>
      <c r="E410" s="258" t="s">
        <v>1</v>
      </c>
      <c r="F410" s="259" t="s">
        <v>1261</v>
      </c>
      <c r="G410" s="257"/>
      <c r="H410" s="260">
        <v>9.5500000000000007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161</v>
      </c>
      <c r="AU410" s="266" t="s">
        <v>82</v>
      </c>
      <c r="AV410" s="14" t="s">
        <v>82</v>
      </c>
      <c r="AW410" s="14" t="s">
        <v>30</v>
      </c>
      <c r="AX410" s="14" t="s">
        <v>73</v>
      </c>
      <c r="AY410" s="266" t="s">
        <v>147</v>
      </c>
    </row>
    <row r="411" s="14" customFormat="1">
      <c r="A411" s="14"/>
      <c r="B411" s="256"/>
      <c r="C411" s="257"/>
      <c r="D411" s="239" t="s">
        <v>161</v>
      </c>
      <c r="E411" s="258" t="s">
        <v>1</v>
      </c>
      <c r="F411" s="259" t="s">
        <v>1262</v>
      </c>
      <c r="G411" s="257"/>
      <c r="H411" s="260">
        <v>10.800000000000001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161</v>
      </c>
      <c r="AU411" s="266" t="s">
        <v>82</v>
      </c>
      <c r="AV411" s="14" t="s">
        <v>82</v>
      </c>
      <c r="AW411" s="14" t="s">
        <v>30</v>
      </c>
      <c r="AX411" s="14" t="s">
        <v>73</v>
      </c>
      <c r="AY411" s="266" t="s">
        <v>147</v>
      </c>
    </row>
    <row r="412" s="14" customFormat="1">
      <c r="A412" s="14"/>
      <c r="B412" s="256"/>
      <c r="C412" s="257"/>
      <c r="D412" s="239" t="s">
        <v>161</v>
      </c>
      <c r="E412" s="258" t="s">
        <v>1</v>
      </c>
      <c r="F412" s="259" t="s">
        <v>1263</v>
      </c>
      <c r="G412" s="257"/>
      <c r="H412" s="260">
        <v>2.2999999999999998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161</v>
      </c>
      <c r="AU412" s="266" t="s">
        <v>82</v>
      </c>
      <c r="AV412" s="14" t="s">
        <v>82</v>
      </c>
      <c r="AW412" s="14" t="s">
        <v>30</v>
      </c>
      <c r="AX412" s="14" t="s">
        <v>73</v>
      </c>
      <c r="AY412" s="266" t="s">
        <v>147</v>
      </c>
    </row>
    <row r="413" s="14" customFormat="1">
      <c r="A413" s="14"/>
      <c r="B413" s="256"/>
      <c r="C413" s="257"/>
      <c r="D413" s="239" t="s">
        <v>161</v>
      </c>
      <c r="E413" s="258" t="s">
        <v>1</v>
      </c>
      <c r="F413" s="259" t="s">
        <v>1264</v>
      </c>
      <c r="G413" s="257"/>
      <c r="H413" s="260">
        <v>5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161</v>
      </c>
      <c r="AU413" s="266" t="s">
        <v>82</v>
      </c>
      <c r="AV413" s="14" t="s">
        <v>82</v>
      </c>
      <c r="AW413" s="14" t="s">
        <v>30</v>
      </c>
      <c r="AX413" s="14" t="s">
        <v>73</v>
      </c>
      <c r="AY413" s="266" t="s">
        <v>147</v>
      </c>
    </row>
    <row r="414" s="14" customFormat="1">
      <c r="A414" s="14"/>
      <c r="B414" s="256"/>
      <c r="C414" s="257"/>
      <c r="D414" s="239" t="s">
        <v>161</v>
      </c>
      <c r="E414" s="258" t="s">
        <v>1</v>
      </c>
      <c r="F414" s="259" t="s">
        <v>1265</v>
      </c>
      <c r="G414" s="257"/>
      <c r="H414" s="260">
        <v>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161</v>
      </c>
      <c r="AU414" s="266" t="s">
        <v>82</v>
      </c>
      <c r="AV414" s="14" t="s">
        <v>82</v>
      </c>
      <c r="AW414" s="14" t="s">
        <v>30</v>
      </c>
      <c r="AX414" s="14" t="s">
        <v>73</v>
      </c>
      <c r="AY414" s="266" t="s">
        <v>147</v>
      </c>
    </row>
    <row r="415" s="14" customFormat="1">
      <c r="A415" s="14"/>
      <c r="B415" s="256"/>
      <c r="C415" s="257"/>
      <c r="D415" s="239" t="s">
        <v>161</v>
      </c>
      <c r="E415" s="258" t="s">
        <v>1</v>
      </c>
      <c r="F415" s="259" t="s">
        <v>1266</v>
      </c>
      <c r="G415" s="257"/>
      <c r="H415" s="260">
        <v>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161</v>
      </c>
      <c r="AU415" s="266" t="s">
        <v>82</v>
      </c>
      <c r="AV415" s="14" t="s">
        <v>82</v>
      </c>
      <c r="AW415" s="14" t="s">
        <v>30</v>
      </c>
      <c r="AX415" s="14" t="s">
        <v>73</v>
      </c>
      <c r="AY415" s="266" t="s">
        <v>147</v>
      </c>
    </row>
    <row r="416" s="14" customFormat="1">
      <c r="A416" s="14"/>
      <c r="B416" s="256"/>
      <c r="C416" s="257"/>
      <c r="D416" s="239" t="s">
        <v>161</v>
      </c>
      <c r="E416" s="258" t="s">
        <v>1</v>
      </c>
      <c r="F416" s="259" t="s">
        <v>1267</v>
      </c>
      <c r="G416" s="257"/>
      <c r="H416" s="260">
        <v>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161</v>
      </c>
      <c r="AU416" s="266" t="s">
        <v>82</v>
      </c>
      <c r="AV416" s="14" t="s">
        <v>82</v>
      </c>
      <c r="AW416" s="14" t="s">
        <v>30</v>
      </c>
      <c r="AX416" s="14" t="s">
        <v>73</v>
      </c>
      <c r="AY416" s="266" t="s">
        <v>147</v>
      </c>
    </row>
    <row r="417" s="14" customFormat="1">
      <c r="A417" s="14"/>
      <c r="B417" s="256"/>
      <c r="C417" s="257"/>
      <c r="D417" s="239" t="s">
        <v>161</v>
      </c>
      <c r="E417" s="258" t="s">
        <v>1</v>
      </c>
      <c r="F417" s="259" t="s">
        <v>1268</v>
      </c>
      <c r="G417" s="257"/>
      <c r="H417" s="260">
        <v>2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161</v>
      </c>
      <c r="AU417" s="266" t="s">
        <v>82</v>
      </c>
      <c r="AV417" s="14" t="s">
        <v>82</v>
      </c>
      <c r="AW417" s="14" t="s">
        <v>30</v>
      </c>
      <c r="AX417" s="14" t="s">
        <v>73</v>
      </c>
      <c r="AY417" s="266" t="s">
        <v>147</v>
      </c>
    </row>
    <row r="418" s="14" customFormat="1">
      <c r="A418" s="14"/>
      <c r="B418" s="256"/>
      <c r="C418" s="257"/>
      <c r="D418" s="239" t="s">
        <v>161</v>
      </c>
      <c r="E418" s="258" t="s">
        <v>1</v>
      </c>
      <c r="F418" s="259" t="s">
        <v>1269</v>
      </c>
      <c r="G418" s="257"/>
      <c r="H418" s="260">
        <v>4.2000000000000002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161</v>
      </c>
      <c r="AU418" s="266" t="s">
        <v>82</v>
      </c>
      <c r="AV418" s="14" t="s">
        <v>82</v>
      </c>
      <c r="AW418" s="14" t="s">
        <v>30</v>
      </c>
      <c r="AX418" s="14" t="s">
        <v>73</v>
      </c>
      <c r="AY418" s="266" t="s">
        <v>147</v>
      </c>
    </row>
    <row r="419" s="14" customFormat="1">
      <c r="A419" s="14"/>
      <c r="B419" s="256"/>
      <c r="C419" s="257"/>
      <c r="D419" s="239" t="s">
        <v>161</v>
      </c>
      <c r="E419" s="258" t="s">
        <v>1</v>
      </c>
      <c r="F419" s="259" t="s">
        <v>1270</v>
      </c>
      <c r="G419" s="257"/>
      <c r="H419" s="260">
        <v>6.4000000000000004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161</v>
      </c>
      <c r="AU419" s="266" t="s">
        <v>82</v>
      </c>
      <c r="AV419" s="14" t="s">
        <v>82</v>
      </c>
      <c r="AW419" s="14" t="s">
        <v>30</v>
      </c>
      <c r="AX419" s="14" t="s">
        <v>73</v>
      </c>
      <c r="AY419" s="266" t="s">
        <v>147</v>
      </c>
    </row>
    <row r="420" s="13" customFormat="1">
      <c r="A420" s="13"/>
      <c r="B420" s="246"/>
      <c r="C420" s="247"/>
      <c r="D420" s="239" t="s">
        <v>161</v>
      </c>
      <c r="E420" s="248" t="s">
        <v>1</v>
      </c>
      <c r="F420" s="249" t="s">
        <v>1271</v>
      </c>
      <c r="G420" s="247"/>
      <c r="H420" s="248" t="s">
        <v>1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161</v>
      </c>
      <c r="AU420" s="255" t="s">
        <v>82</v>
      </c>
      <c r="AV420" s="13" t="s">
        <v>80</v>
      </c>
      <c r="AW420" s="13" t="s">
        <v>30</v>
      </c>
      <c r="AX420" s="13" t="s">
        <v>73</v>
      </c>
      <c r="AY420" s="255" t="s">
        <v>147</v>
      </c>
    </row>
    <row r="421" s="14" customFormat="1">
      <c r="A421" s="14"/>
      <c r="B421" s="256"/>
      <c r="C421" s="257"/>
      <c r="D421" s="239" t="s">
        <v>161</v>
      </c>
      <c r="E421" s="258" t="s">
        <v>1</v>
      </c>
      <c r="F421" s="259" t="s">
        <v>1272</v>
      </c>
      <c r="G421" s="257"/>
      <c r="H421" s="260">
        <v>6.7999999999999998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161</v>
      </c>
      <c r="AU421" s="266" t="s">
        <v>82</v>
      </c>
      <c r="AV421" s="14" t="s">
        <v>82</v>
      </c>
      <c r="AW421" s="14" t="s">
        <v>30</v>
      </c>
      <c r="AX421" s="14" t="s">
        <v>73</v>
      </c>
      <c r="AY421" s="266" t="s">
        <v>147</v>
      </c>
    </row>
    <row r="422" s="13" customFormat="1">
      <c r="A422" s="13"/>
      <c r="B422" s="246"/>
      <c r="C422" s="247"/>
      <c r="D422" s="239" t="s">
        <v>161</v>
      </c>
      <c r="E422" s="248" t="s">
        <v>1</v>
      </c>
      <c r="F422" s="249" t="s">
        <v>1273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161</v>
      </c>
      <c r="AU422" s="255" t="s">
        <v>82</v>
      </c>
      <c r="AV422" s="13" t="s">
        <v>80</v>
      </c>
      <c r="AW422" s="13" t="s">
        <v>30</v>
      </c>
      <c r="AX422" s="13" t="s">
        <v>73</v>
      </c>
      <c r="AY422" s="255" t="s">
        <v>147</v>
      </c>
    </row>
    <row r="423" s="14" customFormat="1">
      <c r="A423" s="14"/>
      <c r="B423" s="256"/>
      <c r="C423" s="257"/>
      <c r="D423" s="239" t="s">
        <v>161</v>
      </c>
      <c r="E423" s="258" t="s">
        <v>1</v>
      </c>
      <c r="F423" s="259" t="s">
        <v>1274</v>
      </c>
      <c r="G423" s="257"/>
      <c r="H423" s="260">
        <v>3.7000000000000002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161</v>
      </c>
      <c r="AU423" s="266" t="s">
        <v>82</v>
      </c>
      <c r="AV423" s="14" t="s">
        <v>82</v>
      </c>
      <c r="AW423" s="14" t="s">
        <v>30</v>
      </c>
      <c r="AX423" s="14" t="s">
        <v>73</v>
      </c>
      <c r="AY423" s="266" t="s">
        <v>147</v>
      </c>
    </row>
    <row r="424" s="13" customFormat="1">
      <c r="A424" s="13"/>
      <c r="B424" s="246"/>
      <c r="C424" s="247"/>
      <c r="D424" s="239" t="s">
        <v>161</v>
      </c>
      <c r="E424" s="248" t="s">
        <v>1</v>
      </c>
      <c r="F424" s="249" t="s">
        <v>1275</v>
      </c>
      <c r="G424" s="247"/>
      <c r="H424" s="248" t="s">
        <v>1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161</v>
      </c>
      <c r="AU424" s="255" t="s">
        <v>82</v>
      </c>
      <c r="AV424" s="13" t="s">
        <v>80</v>
      </c>
      <c r="AW424" s="13" t="s">
        <v>30</v>
      </c>
      <c r="AX424" s="13" t="s">
        <v>73</v>
      </c>
      <c r="AY424" s="255" t="s">
        <v>147</v>
      </c>
    </row>
    <row r="425" s="14" customFormat="1">
      <c r="A425" s="14"/>
      <c r="B425" s="256"/>
      <c r="C425" s="257"/>
      <c r="D425" s="239" t="s">
        <v>161</v>
      </c>
      <c r="E425" s="258" t="s">
        <v>1</v>
      </c>
      <c r="F425" s="259" t="s">
        <v>1276</v>
      </c>
      <c r="G425" s="257"/>
      <c r="H425" s="260">
        <v>5.6500000000000004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161</v>
      </c>
      <c r="AU425" s="266" t="s">
        <v>82</v>
      </c>
      <c r="AV425" s="14" t="s">
        <v>82</v>
      </c>
      <c r="AW425" s="14" t="s">
        <v>30</v>
      </c>
      <c r="AX425" s="14" t="s">
        <v>73</v>
      </c>
      <c r="AY425" s="266" t="s">
        <v>147</v>
      </c>
    </row>
    <row r="426" s="15" customFormat="1">
      <c r="A426" s="15"/>
      <c r="B426" s="267"/>
      <c r="C426" s="268"/>
      <c r="D426" s="239" t="s">
        <v>161</v>
      </c>
      <c r="E426" s="269" t="s">
        <v>1</v>
      </c>
      <c r="F426" s="270" t="s">
        <v>164</v>
      </c>
      <c r="G426" s="268"/>
      <c r="H426" s="271">
        <v>87.5</v>
      </c>
      <c r="I426" s="272"/>
      <c r="J426" s="268"/>
      <c r="K426" s="268"/>
      <c r="L426" s="273"/>
      <c r="M426" s="274"/>
      <c r="N426" s="275"/>
      <c r="O426" s="275"/>
      <c r="P426" s="275"/>
      <c r="Q426" s="275"/>
      <c r="R426" s="275"/>
      <c r="S426" s="275"/>
      <c r="T426" s="27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7" t="s">
        <v>161</v>
      </c>
      <c r="AU426" s="277" t="s">
        <v>82</v>
      </c>
      <c r="AV426" s="15" t="s">
        <v>155</v>
      </c>
      <c r="AW426" s="15" t="s">
        <v>30</v>
      </c>
      <c r="AX426" s="15" t="s">
        <v>80</v>
      </c>
      <c r="AY426" s="277" t="s">
        <v>147</v>
      </c>
    </row>
    <row r="427" s="2" customFormat="1" ht="24.15" customHeight="1">
      <c r="A427" s="38"/>
      <c r="B427" s="39"/>
      <c r="C427" s="226" t="s">
        <v>450</v>
      </c>
      <c r="D427" s="226" t="s">
        <v>150</v>
      </c>
      <c r="E427" s="227" t="s">
        <v>623</v>
      </c>
      <c r="F427" s="228" t="s">
        <v>624</v>
      </c>
      <c r="G427" s="229" t="s">
        <v>167</v>
      </c>
      <c r="H427" s="230">
        <v>2</v>
      </c>
      <c r="I427" s="231"/>
      <c r="J427" s="232">
        <f>ROUND(I427*H427,2)</f>
        <v>0</v>
      </c>
      <c r="K427" s="228" t="s">
        <v>154</v>
      </c>
      <c r="L427" s="44"/>
      <c r="M427" s="233" t="s">
        <v>1</v>
      </c>
      <c r="N427" s="234" t="s">
        <v>38</v>
      </c>
      <c r="O427" s="91"/>
      <c r="P427" s="235">
        <f>O427*H427</f>
        <v>0</v>
      </c>
      <c r="Q427" s="235">
        <v>0</v>
      </c>
      <c r="R427" s="235">
        <f>Q427*H427</f>
        <v>0</v>
      </c>
      <c r="S427" s="235">
        <v>0</v>
      </c>
      <c r="T427" s="23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7" t="s">
        <v>274</v>
      </c>
      <c r="AT427" s="237" t="s">
        <v>150</v>
      </c>
      <c r="AU427" s="237" t="s">
        <v>82</v>
      </c>
      <c r="AY427" s="17" t="s">
        <v>147</v>
      </c>
      <c r="BE427" s="238">
        <f>IF(N427="základní",J427,0)</f>
        <v>0</v>
      </c>
      <c r="BF427" s="238">
        <f>IF(N427="snížená",J427,0)</f>
        <v>0</v>
      </c>
      <c r="BG427" s="238">
        <f>IF(N427="zákl. přenesená",J427,0)</f>
        <v>0</v>
      </c>
      <c r="BH427" s="238">
        <f>IF(N427="sníž. přenesená",J427,0)</f>
        <v>0</v>
      </c>
      <c r="BI427" s="238">
        <f>IF(N427="nulová",J427,0)</f>
        <v>0</v>
      </c>
      <c r="BJ427" s="17" t="s">
        <v>80</v>
      </c>
      <c r="BK427" s="238">
        <f>ROUND(I427*H427,2)</f>
        <v>0</v>
      </c>
      <c r="BL427" s="17" t="s">
        <v>274</v>
      </c>
      <c r="BM427" s="237" t="s">
        <v>1311</v>
      </c>
    </row>
    <row r="428" s="2" customFormat="1">
      <c r="A428" s="38"/>
      <c r="B428" s="39"/>
      <c r="C428" s="40"/>
      <c r="D428" s="239" t="s">
        <v>157</v>
      </c>
      <c r="E428" s="40"/>
      <c r="F428" s="240" t="s">
        <v>626</v>
      </c>
      <c r="G428" s="40"/>
      <c r="H428" s="40"/>
      <c r="I428" s="241"/>
      <c r="J428" s="40"/>
      <c r="K428" s="40"/>
      <c r="L428" s="44"/>
      <c r="M428" s="242"/>
      <c r="N428" s="243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157</v>
      </c>
      <c r="AU428" s="17" t="s">
        <v>82</v>
      </c>
    </row>
    <row r="429" s="2" customFormat="1">
      <c r="A429" s="38"/>
      <c r="B429" s="39"/>
      <c r="C429" s="40"/>
      <c r="D429" s="244" t="s">
        <v>159</v>
      </c>
      <c r="E429" s="40"/>
      <c r="F429" s="245" t="s">
        <v>627</v>
      </c>
      <c r="G429" s="40"/>
      <c r="H429" s="40"/>
      <c r="I429" s="241"/>
      <c r="J429" s="40"/>
      <c r="K429" s="40"/>
      <c r="L429" s="44"/>
      <c r="M429" s="242"/>
      <c r="N429" s="243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159</v>
      </c>
      <c r="AU429" s="17" t="s">
        <v>82</v>
      </c>
    </row>
    <row r="430" s="13" customFormat="1">
      <c r="A430" s="13"/>
      <c r="B430" s="246"/>
      <c r="C430" s="247"/>
      <c r="D430" s="239" t="s">
        <v>161</v>
      </c>
      <c r="E430" s="248" t="s">
        <v>1</v>
      </c>
      <c r="F430" s="249" t="s">
        <v>1278</v>
      </c>
      <c r="G430" s="247"/>
      <c r="H430" s="248" t="s">
        <v>1</v>
      </c>
      <c r="I430" s="250"/>
      <c r="J430" s="247"/>
      <c r="K430" s="247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161</v>
      </c>
      <c r="AU430" s="255" t="s">
        <v>82</v>
      </c>
      <c r="AV430" s="13" t="s">
        <v>80</v>
      </c>
      <c r="AW430" s="13" t="s">
        <v>30</v>
      </c>
      <c r="AX430" s="13" t="s">
        <v>73</v>
      </c>
      <c r="AY430" s="255" t="s">
        <v>147</v>
      </c>
    </row>
    <row r="431" s="14" customFormat="1">
      <c r="A431" s="14"/>
      <c r="B431" s="256"/>
      <c r="C431" s="257"/>
      <c r="D431" s="239" t="s">
        <v>161</v>
      </c>
      <c r="E431" s="258" t="s">
        <v>1</v>
      </c>
      <c r="F431" s="259" t="s">
        <v>1279</v>
      </c>
      <c r="G431" s="257"/>
      <c r="H431" s="260">
        <v>2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161</v>
      </c>
      <c r="AU431" s="266" t="s">
        <v>82</v>
      </c>
      <c r="AV431" s="14" t="s">
        <v>82</v>
      </c>
      <c r="AW431" s="14" t="s">
        <v>30</v>
      </c>
      <c r="AX431" s="14" t="s">
        <v>73</v>
      </c>
      <c r="AY431" s="266" t="s">
        <v>147</v>
      </c>
    </row>
    <row r="432" s="15" customFormat="1">
      <c r="A432" s="15"/>
      <c r="B432" s="267"/>
      <c r="C432" s="268"/>
      <c r="D432" s="239" t="s">
        <v>161</v>
      </c>
      <c r="E432" s="269" t="s">
        <v>1</v>
      </c>
      <c r="F432" s="270" t="s">
        <v>164</v>
      </c>
      <c r="G432" s="268"/>
      <c r="H432" s="271">
        <v>2</v>
      </c>
      <c r="I432" s="272"/>
      <c r="J432" s="268"/>
      <c r="K432" s="268"/>
      <c r="L432" s="273"/>
      <c r="M432" s="274"/>
      <c r="N432" s="275"/>
      <c r="O432" s="275"/>
      <c r="P432" s="275"/>
      <c r="Q432" s="275"/>
      <c r="R432" s="275"/>
      <c r="S432" s="275"/>
      <c r="T432" s="27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7" t="s">
        <v>161</v>
      </c>
      <c r="AU432" s="277" t="s">
        <v>82</v>
      </c>
      <c r="AV432" s="15" t="s">
        <v>155</v>
      </c>
      <c r="AW432" s="15" t="s">
        <v>30</v>
      </c>
      <c r="AX432" s="15" t="s">
        <v>80</v>
      </c>
      <c r="AY432" s="277" t="s">
        <v>147</v>
      </c>
    </row>
    <row r="433" s="2" customFormat="1" ht="24.15" customHeight="1">
      <c r="A433" s="38"/>
      <c r="B433" s="39"/>
      <c r="C433" s="226" t="s">
        <v>457</v>
      </c>
      <c r="D433" s="226" t="s">
        <v>150</v>
      </c>
      <c r="E433" s="227" t="s">
        <v>629</v>
      </c>
      <c r="F433" s="228" t="s">
        <v>630</v>
      </c>
      <c r="G433" s="229" t="s">
        <v>181</v>
      </c>
      <c r="H433" s="230">
        <v>154.16</v>
      </c>
      <c r="I433" s="231"/>
      <c r="J433" s="232">
        <f>ROUND(I433*H433,2)</f>
        <v>0</v>
      </c>
      <c r="K433" s="228" t="s">
        <v>154</v>
      </c>
      <c r="L433" s="44"/>
      <c r="M433" s="233" t="s">
        <v>1</v>
      </c>
      <c r="N433" s="234" t="s">
        <v>38</v>
      </c>
      <c r="O433" s="91"/>
      <c r="P433" s="235">
        <f>O433*H433</f>
        <v>0</v>
      </c>
      <c r="Q433" s="235">
        <v>0</v>
      </c>
      <c r="R433" s="235">
        <f>Q433*H433</f>
        <v>0</v>
      </c>
      <c r="S433" s="235">
        <v>0</v>
      </c>
      <c r="T433" s="23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7" t="s">
        <v>274</v>
      </c>
      <c r="AT433" s="237" t="s">
        <v>150</v>
      </c>
      <c r="AU433" s="237" t="s">
        <v>82</v>
      </c>
      <c r="AY433" s="17" t="s">
        <v>147</v>
      </c>
      <c r="BE433" s="238">
        <f>IF(N433="základní",J433,0)</f>
        <v>0</v>
      </c>
      <c r="BF433" s="238">
        <f>IF(N433="snížená",J433,0)</f>
        <v>0</v>
      </c>
      <c r="BG433" s="238">
        <f>IF(N433="zákl. přenesená",J433,0)</f>
        <v>0</v>
      </c>
      <c r="BH433" s="238">
        <f>IF(N433="sníž. přenesená",J433,0)</f>
        <v>0</v>
      </c>
      <c r="BI433" s="238">
        <f>IF(N433="nulová",J433,0)</f>
        <v>0</v>
      </c>
      <c r="BJ433" s="17" t="s">
        <v>80</v>
      </c>
      <c r="BK433" s="238">
        <f>ROUND(I433*H433,2)</f>
        <v>0</v>
      </c>
      <c r="BL433" s="17" t="s">
        <v>274</v>
      </c>
      <c r="BM433" s="237" t="s">
        <v>1312</v>
      </c>
    </row>
    <row r="434" s="2" customFormat="1">
      <c r="A434" s="38"/>
      <c r="B434" s="39"/>
      <c r="C434" s="40"/>
      <c r="D434" s="239" t="s">
        <v>157</v>
      </c>
      <c r="E434" s="40"/>
      <c r="F434" s="240" t="s">
        <v>632</v>
      </c>
      <c r="G434" s="40"/>
      <c r="H434" s="40"/>
      <c r="I434" s="241"/>
      <c r="J434" s="40"/>
      <c r="K434" s="40"/>
      <c r="L434" s="44"/>
      <c r="M434" s="242"/>
      <c r="N434" s="243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157</v>
      </c>
      <c r="AU434" s="17" t="s">
        <v>82</v>
      </c>
    </row>
    <row r="435" s="2" customFormat="1">
      <c r="A435" s="38"/>
      <c r="B435" s="39"/>
      <c r="C435" s="40"/>
      <c r="D435" s="244" t="s">
        <v>159</v>
      </c>
      <c r="E435" s="40"/>
      <c r="F435" s="245" t="s">
        <v>633</v>
      </c>
      <c r="G435" s="40"/>
      <c r="H435" s="40"/>
      <c r="I435" s="241"/>
      <c r="J435" s="40"/>
      <c r="K435" s="40"/>
      <c r="L435" s="44"/>
      <c r="M435" s="242"/>
      <c r="N435" s="243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159</v>
      </c>
      <c r="AU435" s="17" t="s">
        <v>82</v>
      </c>
    </row>
    <row r="436" s="13" customFormat="1">
      <c r="A436" s="13"/>
      <c r="B436" s="246"/>
      <c r="C436" s="247"/>
      <c r="D436" s="239" t="s">
        <v>161</v>
      </c>
      <c r="E436" s="248" t="s">
        <v>1</v>
      </c>
      <c r="F436" s="249" t="s">
        <v>634</v>
      </c>
      <c r="G436" s="247"/>
      <c r="H436" s="248" t="s">
        <v>1</v>
      </c>
      <c r="I436" s="250"/>
      <c r="J436" s="247"/>
      <c r="K436" s="247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161</v>
      </c>
      <c r="AU436" s="255" t="s">
        <v>82</v>
      </c>
      <c r="AV436" s="13" t="s">
        <v>80</v>
      </c>
      <c r="AW436" s="13" t="s">
        <v>30</v>
      </c>
      <c r="AX436" s="13" t="s">
        <v>73</v>
      </c>
      <c r="AY436" s="255" t="s">
        <v>147</v>
      </c>
    </row>
    <row r="437" s="14" customFormat="1">
      <c r="A437" s="14"/>
      <c r="B437" s="256"/>
      <c r="C437" s="257"/>
      <c r="D437" s="239" t="s">
        <v>161</v>
      </c>
      <c r="E437" s="258" t="s">
        <v>1</v>
      </c>
      <c r="F437" s="259" t="s">
        <v>1313</v>
      </c>
      <c r="G437" s="257"/>
      <c r="H437" s="260">
        <v>154.16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161</v>
      </c>
      <c r="AU437" s="266" t="s">
        <v>82</v>
      </c>
      <c r="AV437" s="14" t="s">
        <v>82</v>
      </c>
      <c r="AW437" s="14" t="s">
        <v>30</v>
      </c>
      <c r="AX437" s="14" t="s">
        <v>73</v>
      </c>
      <c r="AY437" s="266" t="s">
        <v>147</v>
      </c>
    </row>
    <row r="438" s="15" customFormat="1">
      <c r="A438" s="15"/>
      <c r="B438" s="267"/>
      <c r="C438" s="268"/>
      <c r="D438" s="239" t="s">
        <v>161</v>
      </c>
      <c r="E438" s="269" t="s">
        <v>1</v>
      </c>
      <c r="F438" s="270" t="s">
        <v>164</v>
      </c>
      <c r="G438" s="268"/>
      <c r="H438" s="271">
        <v>154.16</v>
      </c>
      <c r="I438" s="272"/>
      <c r="J438" s="268"/>
      <c r="K438" s="268"/>
      <c r="L438" s="273"/>
      <c r="M438" s="274"/>
      <c r="N438" s="275"/>
      <c r="O438" s="275"/>
      <c r="P438" s="275"/>
      <c r="Q438" s="275"/>
      <c r="R438" s="275"/>
      <c r="S438" s="275"/>
      <c r="T438" s="27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7" t="s">
        <v>161</v>
      </c>
      <c r="AU438" s="277" t="s">
        <v>82</v>
      </c>
      <c r="AV438" s="15" t="s">
        <v>155</v>
      </c>
      <c r="AW438" s="15" t="s">
        <v>30</v>
      </c>
      <c r="AX438" s="15" t="s">
        <v>80</v>
      </c>
      <c r="AY438" s="277" t="s">
        <v>147</v>
      </c>
    </row>
    <row r="439" s="2" customFormat="1" ht="16.5" customHeight="1">
      <c r="A439" s="38"/>
      <c r="B439" s="39"/>
      <c r="C439" s="278" t="s">
        <v>463</v>
      </c>
      <c r="D439" s="278" t="s">
        <v>335</v>
      </c>
      <c r="E439" s="279" t="s">
        <v>637</v>
      </c>
      <c r="F439" s="280" t="s">
        <v>638</v>
      </c>
      <c r="G439" s="281" t="s">
        <v>153</v>
      </c>
      <c r="H439" s="282">
        <v>2.8490000000000002</v>
      </c>
      <c r="I439" s="283"/>
      <c r="J439" s="284">
        <f>ROUND(I439*H439,2)</f>
        <v>0</v>
      </c>
      <c r="K439" s="280" t="s">
        <v>154</v>
      </c>
      <c r="L439" s="285"/>
      <c r="M439" s="286" t="s">
        <v>1</v>
      </c>
      <c r="N439" s="287" t="s">
        <v>38</v>
      </c>
      <c r="O439" s="91"/>
      <c r="P439" s="235">
        <f>O439*H439</f>
        <v>0</v>
      </c>
      <c r="Q439" s="235">
        <v>0.55000000000000004</v>
      </c>
      <c r="R439" s="235">
        <f>Q439*H439</f>
        <v>1.5669500000000003</v>
      </c>
      <c r="S439" s="235">
        <v>0</v>
      </c>
      <c r="T439" s="236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7" t="s">
        <v>387</v>
      </c>
      <c r="AT439" s="237" t="s">
        <v>335</v>
      </c>
      <c r="AU439" s="237" t="s">
        <v>82</v>
      </c>
      <c r="AY439" s="17" t="s">
        <v>147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7" t="s">
        <v>80</v>
      </c>
      <c r="BK439" s="238">
        <f>ROUND(I439*H439,2)</f>
        <v>0</v>
      </c>
      <c r="BL439" s="17" t="s">
        <v>274</v>
      </c>
      <c r="BM439" s="237" t="s">
        <v>1314</v>
      </c>
    </row>
    <row r="440" s="2" customFormat="1">
      <c r="A440" s="38"/>
      <c r="B440" s="39"/>
      <c r="C440" s="40"/>
      <c r="D440" s="239" t="s">
        <v>157</v>
      </c>
      <c r="E440" s="40"/>
      <c r="F440" s="240" t="s">
        <v>638</v>
      </c>
      <c r="G440" s="40"/>
      <c r="H440" s="40"/>
      <c r="I440" s="241"/>
      <c r="J440" s="40"/>
      <c r="K440" s="40"/>
      <c r="L440" s="44"/>
      <c r="M440" s="242"/>
      <c r="N440" s="243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157</v>
      </c>
      <c r="AU440" s="17" t="s">
        <v>82</v>
      </c>
    </row>
    <row r="441" s="13" customFormat="1">
      <c r="A441" s="13"/>
      <c r="B441" s="246"/>
      <c r="C441" s="247"/>
      <c r="D441" s="239" t="s">
        <v>161</v>
      </c>
      <c r="E441" s="248" t="s">
        <v>1</v>
      </c>
      <c r="F441" s="249" t="s">
        <v>546</v>
      </c>
      <c r="G441" s="247"/>
      <c r="H441" s="248" t="s">
        <v>1</v>
      </c>
      <c r="I441" s="250"/>
      <c r="J441" s="247"/>
      <c r="K441" s="247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161</v>
      </c>
      <c r="AU441" s="255" t="s">
        <v>82</v>
      </c>
      <c r="AV441" s="13" t="s">
        <v>80</v>
      </c>
      <c r="AW441" s="13" t="s">
        <v>30</v>
      </c>
      <c r="AX441" s="13" t="s">
        <v>73</v>
      </c>
      <c r="AY441" s="255" t="s">
        <v>147</v>
      </c>
    </row>
    <row r="442" s="14" customFormat="1">
      <c r="A442" s="14"/>
      <c r="B442" s="256"/>
      <c r="C442" s="257"/>
      <c r="D442" s="239" t="s">
        <v>161</v>
      </c>
      <c r="E442" s="258" t="s">
        <v>1</v>
      </c>
      <c r="F442" s="259" t="s">
        <v>1315</v>
      </c>
      <c r="G442" s="257"/>
      <c r="H442" s="260">
        <v>2.8490000000000002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161</v>
      </c>
      <c r="AU442" s="266" t="s">
        <v>82</v>
      </c>
      <c r="AV442" s="14" t="s">
        <v>82</v>
      </c>
      <c r="AW442" s="14" t="s">
        <v>30</v>
      </c>
      <c r="AX442" s="14" t="s">
        <v>73</v>
      </c>
      <c r="AY442" s="266" t="s">
        <v>147</v>
      </c>
    </row>
    <row r="443" s="15" customFormat="1">
      <c r="A443" s="15"/>
      <c r="B443" s="267"/>
      <c r="C443" s="268"/>
      <c r="D443" s="239" t="s">
        <v>161</v>
      </c>
      <c r="E443" s="269" t="s">
        <v>1</v>
      </c>
      <c r="F443" s="270" t="s">
        <v>164</v>
      </c>
      <c r="G443" s="268"/>
      <c r="H443" s="271">
        <v>2.8490000000000002</v>
      </c>
      <c r="I443" s="272"/>
      <c r="J443" s="268"/>
      <c r="K443" s="268"/>
      <c r="L443" s="273"/>
      <c r="M443" s="274"/>
      <c r="N443" s="275"/>
      <c r="O443" s="275"/>
      <c r="P443" s="275"/>
      <c r="Q443" s="275"/>
      <c r="R443" s="275"/>
      <c r="S443" s="275"/>
      <c r="T443" s="27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7" t="s">
        <v>161</v>
      </c>
      <c r="AU443" s="277" t="s">
        <v>82</v>
      </c>
      <c r="AV443" s="15" t="s">
        <v>155</v>
      </c>
      <c r="AW443" s="15" t="s">
        <v>30</v>
      </c>
      <c r="AX443" s="15" t="s">
        <v>80</v>
      </c>
      <c r="AY443" s="277" t="s">
        <v>147</v>
      </c>
    </row>
    <row r="444" s="2" customFormat="1" ht="24.15" customHeight="1">
      <c r="A444" s="38"/>
      <c r="B444" s="39"/>
      <c r="C444" s="226" t="s">
        <v>491</v>
      </c>
      <c r="D444" s="226" t="s">
        <v>150</v>
      </c>
      <c r="E444" s="227" t="s">
        <v>642</v>
      </c>
      <c r="F444" s="228" t="s">
        <v>643</v>
      </c>
      <c r="G444" s="229" t="s">
        <v>181</v>
      </c>
      <c r="H444" s="230">
        <v>154.16</v>
      </c>
      <c r="I444" s="231"/>
      <c r="J444" s="232">
        <f>ROUND(I444*H444,2)</f>
        <v>0</v>
      </c>
      <c r="K444" s="228" t="s">
        <v>154</v>
      </c>
      <c r="L444" s="44"/>
      <c r="M444" s="233" t="s">
        <v>1</v>
      </c>
      <c r="N444" s="234" t="s">
        <v>38</v>
      </c>
      <c r="O444" s="91"/>
      <c r="P444" s="235">
        <f>O444*H444</f>
        <v>0</v>
      </c>
      <c r="Q444" s="235">
        <v>0</v>
      </c>
      <c r="R444" s="235">
        <f>Q444*H444</f>
        <v>0</v>
      </c>
      <c r="S444" s="235">
        <v>0.0050000000000000001</v>
      </c>
      <c r="T444" s="236">
        <f>S444*H444</f>
        <v>0.77080000000000004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7" t="s">
        <v>274</v>
      </c>
      <c r="AT444" s="237" t="s">
        <v>150</v>
      </c>
      <c r="AU444" s="237" t="s">
        <v>82</v>
      </c>
      <c r="AY444" s="17" t="s">
        <v>147</v>
      </c>
      <c r="BE444" s="238">
        <f>IF(N444="základní",J444,0)</f>
        <v>0</v>
      </c>
      <c r="BF444" s="238">
        <f>IF(N444="snížená",J444,0)</f>
        <v>0</v>
      </c>
      <c r="BG444" s="238">
        <f>IF(N444="zákl. přenesená",J444,0)</f>
        <v>0</v>
      </c>
      <c r="BH444" s="238">
        <f>IF(N444="sníž. přenesená",J444,0)</f>
        <v>0</v>
      </c>
      <c r="BI444" s="238">
        <f>IF(N444="nulová",J444,0)</f>
        <v>0</v>
      </c>
      <c r="BJ444" s="17" t="s">
        <v>80</v>
      </c>
      <c r="BK444" s="238">
        <f>ROUND(I444*H444,2)</f>
        <v>0</v>
      </c>
      <c r="BL444" s="17" t="s">
        <v>274</v>
      </c>
      <c r="BM444" s="237" t="s">
        <v>1316</v>
      </c>
    </row>
    <row r="445" s="2" customFormat="1">
      <c r="A445" s="38"/>
      <c r="B445" s="39"/>
      <c r="C445" s="40"/>
      <c r="D445" s="239" t="s">
        <v>157</v>
      </c>
      <c r="E445" s="40"/>
      <c r="F445" s="240" t="s">
        <v>645</v>
      </c>
      <c r="G445" s="40"/>
      <c r="H445" s="40"/>
      <c r="I445" s="241"/>
      <c r="J445" s="40"/>
      <c r="K445" s="40"/>
      <c r="L445" s="44"/>
      <c r="M445" s="242"/>
      <c r="N445" s="243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157</v>
      </c>
      <c r="AU445" s="17" t="s">
        <v>82</v>
      </c>
    </row>
    <row r="446" s="2" customFormat="1">
      <c r="A446" s="38"/>
      <c r="B446" s="39"/>
      <c r="C446" s="40"/>
      <c r="D446" s="244" t="s">
        <v>159</v>
      </c>
      <c r="E446" s="40"/>
      <c r="F446" s="245" t="s">
        <v>646</v>
      </c>
      <c r="G446" s="40"/>
      <c r="H446" s="40"/>
      <c r="I446" s="241"/>
      <c r="J446" s="40"/>
      <c r="K446" s="40"/>
      <c r="L446" s="44"/>
      <c r="M446" s="242"/>
      <c r="N446" s="243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159</v>
      </c>
      <c r="AU446" s="17" t="s">
        <v>82</v>
      </c>
    </row>
    <row r="447" s="13" customFormat="1">
      <c r="A447" s="13"/>
      <c r="B447" s="246"/>
      <c r="C447" s="247"/>
      <c r="D447" s="239" t="s">
        <v>161</v>
      </c>
      <c r="E447" s="248" t="s">
        <v>1</v>
      </c>
      <c r="F447" s="249" t="s">
        <v>634</v>
      </c>
      <c r="G447" s="247"/>
      <c r="H447" s="248" t="s">
        <v>1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161</v>
      </c>
      <c r="AU447" s="255" t="s">
        <v>82</v>
      </c>
      <c r="AV447" s="13" t="s">
        <v>80</v>
      </c>
      <c r="AW447" s="13" t="s">
        <v>30</v>
      </c>
      <c r="AX447" s="13" t="s">
        <v>73</v>
      </c>
      <c r="AY447" s="255" t="s">
        <v>147</v>
      </c>
    </row>
    <row r="448" s="14" customFormat="1">
      <c r="A448" s="14"/>
      <c r="B448" s="256"/>
      <c r="C448" s="257"/>
      <c r="D448" s="239" t="s">
        <v>161</v>
      </c>
      <c r="E448" s="258" t="s">
        <v>1</v>
      </c>
      <c r="F448" s="259" t="s">
        <v>1313</v>
      </c>
      <c r="G448" s="257"/>
      <c r="H448" s="260">
        <v>154.16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161</v>
      </c>
      <c r="AU448" s="266" t="s">
        <v>82</v>
      </c>
      <c r="AV448" s="14" t="s">
        <v>82</v>
      </c>
      <c r="AW448" s="14" t="s">
        <v>30</v>
      </c>
      <c r="AX448" s="14" t="s">
        <v>73</v>
      </c>
      <c r="AY448" s="266" t="s">
        <v>147</v>
      </c>
    </row>
    <row r="449" s="15" customFormat="1">
      <c r="A449" s="15"/>
      <c r="B449" s="267"/>
      <c r="C449" s="268"/>
      <c r="D449" s="239" t="s">
        <v>161</v>
      </c>
      <c r="E449" s="269" t="s">
        <v>1</v>
      </c>
      <c r="F449" s="270" t="s">
        <v>164</v>
      </c>
      <c r="G449" s="268"/>
      <c r="H449" s="271">
        <v>154.16</v>
      </c>
      <c r="I449" s="272"/>
      <c r="J449" s="268"/>
      <c r="K449" s="268"/>
      <c r="L449" s="273"/>
      <c r="M449" s="274"/>
      <c r="N449" s="275"/>
      <c r="O449" s="275"/>
      <c r="P449" s="275"/>
      <c r="Q449" s="275"/>
      <c r="R449" s="275"/>
      <c r="S449" s="275"/>
      <c r="T449" s="27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7" t="s">
        <v>161</v>
      </c>
      <c r="AU449" s="277" t="s">
        <v>82</v>
      </c>
      <c r="AV449" s="15" t="s">
        <v>155</v>
      </c>
      <c r="AW449" s="15" t="s">
        <v>30</v>
      </c>
      <c r="AX449" s="15" t="s">
        <v>80</v>
      </c>
      <c r="AY449" s="277" t="s">
        <v>147</v>
      </c>
    </row>
    <row r="450" s="2" customFormat="1" ht="24.15" customHeight="1">
      <c r="A450" s="38"/>
      <c r="B450" s="39"/>
      <c r="C450" s="226" t="s">
        <v>500</v>
      </c>
      <c r="D450" s="226" t="s">
        <v>150</v>
      </c>
      <c r="E450" s="227" t="s">
        <v>669</v>
      </c>
      <c r="F450" s="228" t="s">
        <v>670</v>
      </c>
      <c r="G450" s="229" t="s">
        <v>248</v>
      </c>
      <c r="H450" s="230">
        <v>3</v>
      </c>
      <c r="I450" s="231"/>
      <c r="J450" s="232">
        <f>ROUND(I450*H450,2)</f>
        <v>0</v>
      </c>
      <c r="K450" s="228" t="s">
        <v>154</v>
      </c>
      <c r="L450" s="44"/>
      <c r="M450" s="233" t="s">
        <v>1</v>
      </c>
      <c r="N450" s="234" t="s">
        <v>38</v>
      </c>
      <c r="O450" s="91"/>
      <c r="P450" s="235">
        <f>O450*H450</f>
        <v>0</v>
      </c>
      <c r="Q450" s="235">
        <v>0.1221</v>
      </c>
      <c r="R450" s="235">
        <f>Q450*H450</f>
        <v>0.36630000000000001</v>
      </c>
      <c r="S450" s="235">
        <v>0</v>
      </c>
      <c r="T450" s="236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7" t="s">
        <v>274</v>
      </c>
      <c r="AT450" s="237" t="s">
        <v>150</v>
      </c>
      <c r="AU450" s="237" t="s">
        <v>82</v>
      </c>
      <c r="AY450" s="17" t="s">
        <v>147</v>
      </c>
      <c r="BE450" s="238">
        <f>IF(N450="základní",J450,0)</f>
        <v>0</v>
      </c>
      <c r="BF450" s="238">
        <f>IF(N450="snížená",J450,0)</f>
        <v>0</v>
      </c>
      <c r="BG450" s="238">
        <f>IF(N450="zákl. přenesená",J450,0)</f>
        <v>0</v>
      </c>
      <c r="BH450" s="238">
        <f>IF(N450="sníž. přenesená",J450,0)</f>
        <v>0</v>
      </c>
      <c r="BI450" s="238">
        <f>IF(N450="nulová",J450,0)</f>
        <v>0</v>
      </c>
      <c r="BJ450" s="17" t="s">
        <v>80</v>
      </c>
      <c r="BK450" s="238">
        <f>ROUND(I450*H450,2)</f>
        <v>0</v>
      </c>
      <c r="BL450" s="17" t="s">
        <v>274</v>
      </c>
      <c r="BM450" s="237" t="s">
        <v>1317</v>
      </c>
    </row>
    <row r="451" s="2" customFormat="1">
      <c r="A451" s="38"/>
      <c r="B451" s="39"/>
      <c r="C451" s="40"/>
      <c r="D451" s="239" t="s">
        <v>157</v>
      </c>
      <c r="E451" s="40"/>
      <c r="F451" s="240" t="s">
        <v>672</v>
      </c>
      <c r="G451" s="40"/>
      <c r="H451" s="40"/>
      <c r="I451" s="241"/>
      <c r="J451" s="40"/>
      <c r="K451" s="40"/>
      <c r="L451" s="44"/>
      <c r="M451" s="242"/>
      <c r="N451" s="243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157</v>
      </c>
      <c r="AU451" s="17" t="s">
        <v>82</v>
      </c>
    </row>
    <row r="452" s="2" customFormat="1">
      <c r="A452" s="38"/>
      <c r="B452" s="39"/>
      <c r="C452" s="40"/>
      <c r="D452" s="244" t="s">
        <v>159</v>
      </c>
      <c r="E452" s="40"/>
      <c r="F452" s="245" t="s">
        <v>673</v>
      </c>
      <c r="G452" s="40"/>
      <c r="H452" s="40"/>
      <c r="I452" s="241"/>
      <c r="J452" s="40"/>
      <c r="K452" s="40"/>
      <c r="L452" s="44"/>
      <c r="M452" s="242"/>
      <c r="N452" s="243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159</v>
      </c>
      <c r="AU452" s="17" t="s">
        <v>82</v>
      </c>
    </row>
    <row r="453" s="14" customFormat="1">
      <c r="A453" s="14"/>
      <c r="B453" s="256"/>
      <c r="C453" s="257"/>
      <c r="D453" s="239" t="s">
        <v>161</v>
      </c>
      <c r="E453" s="258" t="s">
        <v>1</v>
      </c>
      <c r="F453" s="259" t="s">
        <v>1318</v>
      </c>
      <c r="G453" s="257"/>
      <c r="H453" s="260">
        <v>3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161</v>
      </c>
      <c r="AU453" s="266" t="s">
        <v>82</v>
      </c>
      <c r="AV453" s="14" t="s">
        <v>82</v>
      </c>
      <c r="AW453" s="14" t="s">
        <v>30</v>
      </c>
      <c r="AX453" s="14" t="s">
        <v>73</v>
      </c>
      <c r="AY453" s="266" t="s">
        <v>147</v>
      </c>
    </row>
    <row r="454" s="15" customFormat="1">
      <c r="A454" s="15"/>
      <c r="B454" s="267"/>
      <c r="C454" s="268"/>
      <c r="D454" s="239" t="s">
        <v>161</v>
      </c>
      <c r="E454" s="269" t="s">
        <v>1</v>
      </c>
      <c r="F454" s="270" t="s">
        <v>164</v>
      </c>
      <c r="G454" s="268"/>
      <c r="H454" s="271">
        <v>3</v>
      </c>
      <c r="I454" s="272"/>
      <c r="J454" s="268"/>
      <c r="K454" s="268"/>
      <c r="L454" s="273"/>
      <c r="M454" s="274"/>
      <c r="N454" s="275"/>
      <c r="O454" s="275"/>
      <c r="P454" s="275"/>
      <c r="Q454" s="275"/>
      <c r="R454" s="275"/>
      <c r="S454" s="275"/>
      <c r="T454" s="27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7" t="s">
        <v>161</v>
      </c>
      <c r="AU454" s="277" t="s">
        <v>82</v>
      </c>
      <c r="AV454" s="15" t="s">
        <v>155</v>
      </c>
      <c r="AW454" s="15" t="s">
        <v>30</v>
      </c>
      <c r="AX454" s="15" t="s">
        <v>80</v>
      </c>
      <c r="AY454" s="277" t="s">
        <v>147</v>
      </c>
    </row>
    <row r="455" s="2" customFormat="1" ht="24.15" customHeight="1">
      <c r="A455" s="38"/>
      <c r="B455" s="39"/>
      <c r="C455" s="226" t="s">
        <v>526</v>
      </c>
      <c r="D455" s="226" t="s">
        <v>150</v>
      </c>
      <c r="E455" s="227" t="s">
        <v>676</v>
      </c>
      <c r="F455" s="228" t="s">
        <v>677</v>
      </c>
      <c r="G455" s="229" t="s">
        <v>248</v>
      </c>
      <c r="H455" s="230">
        <v>8</v>
      </c>
      <c r="I455" s="231"/>
      <c r="J455" s="232">
        <f>ROUND(I455*H455,2)</f>
        <v>0</v>
      </c>
      <c r="K455" s="228" t="s">
        <v>154</v>
      </c>
      <c r="L455" s="44"/>
      <c r="M455" s="233" t="s">
        <v>1</v>
      </c>
      <c r="N455" s="234" t="s">
        <v>38</v>
      </c>
      <c r="O455" s="91"/>
      <c r="P455" s="235">
        <f>O455*H455</f>
        <v>0</v>
      </c>
      <c r="Q455" s="235">
        <v>0.067100000000000007</v>
      </c>
      <c r="R455" s="235">
        <f>Q455*H455</f>
        <v>0.53680000000000005</v>
      </c>
      <c r="S455" s="235">
        <v>0</v>
      </c>
      <c r="T455" s="23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7" t="s">
        <v>274</v>
      </c>
      <c r="AT455" s="237" t="s">
        <v>150</v>
      </c>
      <c r="AU455" s="237" t="s">
        <v>82</v>
      </c>
      <c r="AY455" s="17" t="s">
        <v>147</v>
      </c>
      <c r="BE455" s="238">
        <f>IF(N455="základní",J455,0)</f>
        <v>0</v>
      </c>
      <c r="BF455" s="238">
        <f>IF(N455="snížená",J455,0)</f>
        <v>0</v>
      </c>
      <c r="BG455" s="238">
        <f>IF(N455="zákl. přenesená",J455,0)</f>
        <v>0</v>
      </c>
      <c r="BH455" s="238">
        <f>IF(N455="sníž. přenesená",J455,0)</f>
        <v>0</v>
      </c>
      <c r="BI455" s="238">
        <f>IF(N455="nulová",J455,0)</f>
        <v>0</v>
      </c>
      <c r="BJ455" s="17" t="s">
        <v>80</v>
      </c>
      <c r="BK455" s="238">
        <f>ROUND(I455*H455,2)</f>
        <v>0</v>
      </c>
      <c r="BL455" s="17" t="s">
        <v>274</v>
      </c>
      <c r="BM455" s="237" t="s">
        <v>1319</v>
      </c>
    </row>
    <row r="456" s="2" customFormat="1">
      <c r="A456" s="38"/>
      <c r="B456" s="39"/>
      <c r="C456" s="40"/>
      <c r="D456" s="239" t="s">
        <v>157</v>
      </c>
      <c r="E456" s="40"/>
      <c r="F456" s="240" t="s">
        <v>679</v>
      </c>
      <c r="G456" s="40"/>
      <c r="H456" s="40"/>
      <c r="I456" s="241"/>
      <c r="J456" s="40"/>
      <c r="K456" s="40"/>
      <c r="L456" s="44"/>
      <c r="M456" s="242"/>
      <c r="N456" s="243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157</v>
      </c>
      <c r="AU456" s="17" t="s">
        <v>82</v>
      </c>
    </row>
    <row r="457" s="2" customFormat="1">
      <c r="A457" s="38"/>
      <c r="B457" s="39"/>
      <c r="C457" s="40"/>
      <c r="D457" s="244" t="s">
        <v>159</v>
      </c>
      <c r="E457" s="40"/>
      <c r="F457" s="245" t="s">
        <v>680</v>
      </c>
      <c r="G457" s="40"/>
      <c r="H457" s="40"/>
      <c r="I457" s="241"/>
      <c r="J457" s="40"/>
      <c r="K457" s="40"/>
      <c r="L457" s="44"/>
      <c r="M457" s="242"/>
      <c r="N457" s="243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159</v>
      </c>
      <c r="AU457" s="17" t="s">
        <v>82</v>
      </c>
    </row>
    <row r="458" s="14" customFormat="1">
      <c r="A458" s="14"/>
      <c r="B458" s="256"/>
      <c r="C458" s="257"/>
      <c r="D458" s="239" t="s">
        <v>161</v>
      </c>
      <c r="E458" s="258" t="s">
        <v>1</v>
      </c>
      <c r="F458" s="259" t="s">
        <v>207</v>
      </c>
      <c r="G458" s="257"/>
      <c r="H458" s="260">
        <v>8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161</v>
      </c>
      <c r="AU458" s="266" t="s">
        <v>82</v>
      </c>
      <c r="AV458" s="14" t="s">
        <v>82</v>
      </c>
      <c r="AW458" s="14" t="s">
        <v>30</v>
      </c>
      <c r="AX458" s="14" t="s">
        <v>73</v>
      </c>
      <c r="AY458" s="266" t="s">
        <v>147</v>
      </c>
    </row>
    <row r="459" s="15" customFormat="1">
      <c r="A459" s="15"/>
      <c r="B459" s="267"/>
      <c r="C459" s="268"/>
      <c r="D459" s="239" t="s">
        <v>161</v>
      </c>
      <c r="E459" s="269" t="s">
        <v>1</v>
      </c>
      <c r="F459" s="270" t="s">
        <v>164</v>
      </c>
      <c r="G459" s="268"/>
      <c r="H459" s="271">
        <v>8</v>
      </c>
      <c r="I459" s="272"/>
      <c r="J459" s="268"/>
      <c r="K459" s="268"/>
      <c r="L459" s="273"/>
      <c r="M459" s="274"/>
      <c r="N459" s="275"/>
      <c r="O459" s="275"/>
      <c r="P459" s="275"/>
      <c r="Q459" s="275"/>
      <c r="R459" s="275"/>
      <c r="S459" s="275"/>
      <c r="T459" s="27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7" t="s">
        <v>161</v>
      </c>
      <c r="AU459" s="277" t="s">
        <v>82</v>
      </c>
      <c r="AV459" s="15" t="s">
        <v>155</v>
      </c>
      <c r="AW459" s="15" t="s">
        <v>30</v>
      </c>
      <c r="AX459" s="15" t="s">
        <v>80</v>
      </c>
      <c r="AY459" s="277" t="s">
        <v>147</v>
      </c>
    </row>
    <row r="460" s="2" customFormat="1" ht="24.15" customHeight="1">
      <c r="A460" s="38"/>
      <c r="B460" s="39"/>
      <c r="C460" s="226" t="s">
        <v>534</v>
      </c>
      <c r="D460" s="226" t="s">
        <v>150</v>
      </c>
      <c r="E460" s="227" t="s">
        <v>683</v>
      </c>
      <c r="F460" s="228" t="s">
        <v>684</v>
      </c>
      <c r="G460" s="229" t="s">
        <v>153</v>
      </c>
      <c r="H460" s="230">
        <v>12.318</v>
      </c>
      <c r="I460" s="231"/>
      <c r="J460" s="232">
        <f>ROUND(I460*H460,2)</f>
        <v>0</v>
      </c>
      <c r="K460" s="228" t="s">
        <v>154</v>
      </c>
      <c r="L460" s="44"/>
      <c r="M460" s="233" t="s">
        <v>1</v>
      </c>
      <c r="N460" s="234" t="s">
        <v>38</v>
      </c>
      <c r="O460" s="91"/>
      <c r="P460" s="235">
        <f>O460*H460</f>
        <v>0</v>
      </c>
      <c r="Q460" s="235">
        <v>0.022839999999999999</v>
      </c>
      <c r="R460" s="235">
        <f>Q460*H460</f>
        <v>0.28134312</v>
      </c>
      <c r="S460" s="235">
        <v>0</v>
      </c>
      <c r="T460" s="23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7" t="s">
        <v>274</v>
      </c>
      <c r="AT460" s="237" t="s">
        <v>150</v>
      </c>
      <c r="AU460" s="237" t="s">
        <v>82</v>
      </c>
      <c r="AY460" s="17" t="s">
        <v>147</v>
      </c>
      <c r="BE460" s="238">
        <f>IF(N460="základní",J460,0)</f>
        <v>0</v>
      </c>
      <c r="BF460" s="238">
        <f>IF(N460="snížená",J460,0)</f>
        <v>0</v>
      </c>
      <c r="BG460" s="238">
        <f>IF(N460="zákl. přenesená",J460,0)</f>
        <v>0</v>
      </c>
      <c r="BH460" s="238">
        <f>IF(N460="sníž. přenesená",J460,0)</f>
        <v>0</v>
      </c>
      <c r="BI460" s="238">
        <f>IF(N460="nulová",J460,0)</f>
        <v>0</v>
      </c>
      <c r="BJ460" s="17" t="s">
        <v>80</v>
      </c>
      <c r="BK460" s="238">
        <f>ROUND(I460*H460,2)</f>
        <v>0</v>
      </c>
      <c r="BL460" s="17" t="s">
        <v>274</v>
      </c>
      <c r="BM460" s="237" t="s">
        <v>1320</v>
      </c>
    </row>
    <row r="461" s="2" customFormat="1">
      <c r="A461" s="38"/>
      <c r="B461" s="39"/>
      <c r="C461" s="40"/>
      <c r="D461" s="239" t="s">
        <v>157</v>
      </c>
      <c r="E461" s="40"/>
      <c r="F461" s="240" t="s">
        <v>686</v>
      </c>
      <c r="G461" s="40"/>
      <c r="H461" s="40"/>
      <c r="I461" s="241"/>
      <c r="J461" s="40"/>
      <c r="K461" s="40"/>
      <c r="L461" s="44"/>
      <c r="M461" s="242"/>
      <c r="N461" s="243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157</v>
      </c>
      <c r="AU461" s="17" t="s">
        <v>82</v>
      </c>
    </row>
    <row r="462" s="2" customFormat="1">
      <c r="A462" s="38"/>
      <c r="B462" s="39"/>
      <c r="C462" s="40"/>
      <c r="D462" s="244" t="s">
        <v>159</v>
      </c>
      <c r="E462" s="40"/>
      <c r="F462" s="245" t="s">
        <v>687</v>
      </c>
      <c r="G462" s="40"/>
      <c r="H462" s="40"/>
      <c r="I462" s="241"/>
      <c r="J462" s="40"/>
      <c r="K462" s="40"/>
      <c r="L462" s="44"/>
      <c r="M462" s="242"/>
      <c r="N462" s="243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159</v>
      </c>
      <c r="AU462" s="17" t="s">
        <v>82</v>
      </c>
    </row>
    <row r="463" s="14" customFormat="1">
      <c r="A463" s="14"/>
      <c r="B463" s="256"/>
      <c r="C463" s="257"/>
      <c r="D463" s="239" t="s">
        <v>161</v>
      </c>
      <c r="E463" s="258" t="s">
        <v>1</v>
      </c>
      <c r="F463" s="259" t="s">
        <v>1321</v>
      </c>
      <c r="G463" s="257"/>
      <c r="H463" s="260">
        <v>12.318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161</v>
      </c>
      <c r="AU463" s="266" t="s">
        <v>82</v>
      </c>
      <c r="AV463" s="14" t="s">
        <v>82</v>
      </c>
      <c r="AW463" s="14" t="s">
        <v>30</v>
      </c>
      <c r="AX463" s="14" t="s">
        <v>73</v>
      </c>
      <c r="AY463" s="266" t="s">
        <v>147</v>
      </c>
    </row>
    <row r="464" s="15" customFormat="1">
      <c r="A464" s="15"/>
      <c r="B464" s="267"/>
      <c r="C464" s="268"/>
      <c r="D464" s="239" t="s">
        <v>161</v>
      </c>
      <c r="E464" s="269" t="s">
        <v>1</v>
      </c>
      <c r="F464" s="270" t="s">
        <v>164</v>
      </c>
      <c r="G464" s="268"/>
      <c r="H464" s="271">
        <v>12.318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7" t="s">
        <v>161</v>
      </c>
      <c r="AU464" s="277" t="s">
        <v>82</v>
      </c>
      <c r="AV464" s="15" t="s">
        <v>155</v>
      </c>
      <c r="AW464" s="15" t="s">
        <v>30</v>
      </c>
      <c r="AX464" s="15" t="s">
        <v>80</v>
      </c>
      <c r="AY464" s="277" t="s">
        <v>147</v>
      </c>
    </row>
    <row r="465" s="2" customFormat="1" ht="33" customHeight="1">
      <c r="A465" s="38"/>
      <c r="B465" s="39"/>
      <c r="C465" s="226" t="s">
        <v>542</v>
      </c>
      <c r="D465" s="226" t="s">
        <v>150</v>
      </c>
      <c r="E465" s="227" t="s">
        <v>690</v>
      </c>
      <c r="F465" s="228" t="s">
        <v>691</v>
      </c>
      <c r="G465" s="229" t="s">
        <v>357</v>
      </c>
      <c r="H465" s="230">
        <v>8.7349999999999994</v>
      </c>
      <c r="I465" s="231"/>
      <c r="J465" s="232">
        <f>ROUND(I465*H465,2)</f>
        <v>0</v>
      </c>
      <c r="K465" s="228" t="s">
        <v>154</v>
      </c>
      <c r="L465" s="44"/>
      <c r="M465" s="233" t="s">
        <v>1</v>
      </c>
      <c r="N465" s="234" t="s">
        <v>38</v>
      </c>
      <c r="O465" s="91"/>
      <c r="P465" s="235">
        <f>O465*H465</f>
        <v>0</v>
      </c>
      <c r="Q465" s="235">
        <v>0</v>
      </c>
      <c r="R465" s="235">
        <f>Q465*H465</f>
        <v>0</v>
      </c>
      <c r="S465" s="235">
        <v>0</v>
      </c>
      <c r="T465" s="23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7" t="s">
        <v>274</v>
      </c>
      <c r="AT465" s="237" t="s">
        <v>150</v>
      </c>
      <c r="AU465" s="237" t="s">
        <v>82</v>
      </c>
      <c r="AY465" s="17" t="s">
        <v>147</v>
      </c>
      <c r="BE465" s="238">
        <f>IF(N465="základní",J465,0)</f>
        <v>0</v>
      </c>
      <c r="BF465" s="238">
        <f>IF(N465="snížená",J465,0)</f>
        <v>0</v>
      </c>
      <c r="BG465" s="238">
        <f>IF(N465="zákl. přenesená",J465,0)</f>
        <v>0</v>
      </c>
      <c r="BH465" s="238">
        <f>IF(N465="sníž. přenesená",J465,0)</f>
        <v>0</v>
      </c>
      <c r="BI465" s="238">
        <f>IF(N465="nulová",J465,0)</f>
        <v>0</v>
      </c>
      <c r="BJ465" s="17" t="s">
        <v>80</v>
      </c>
      <c r="BK465" s="238">
        <f>ROUND(I465*H465,2)</f>
        <v>0</v>
      </c>
      <c r="BL465" s="17" t="s">
        <v>274</v>
      </c>
      <c r="BM465" s="237" t="s">
        <v>1322</v>
      </c>
    </row>
    <row r="466" s="2" customFormat="1">
      <c r="A466" s="38"/>
      <c r="B466" s="39"/>
      <c r="C466" s="40"/>
      <c r="D466" s="239" t="s">
        <v>157</v>
      </c>
      <c r="E466" s="40"/>
      <c r="F466" s="240" t="s">
        <v>693</v>
      </c>
      <c r="G466" s="40"/>
      <c r="H466" s="40"/>
      <c r="I466" s="241"/>
      <c r="J466" s="40"/>
      <c r="K466" s="40"/>
      <c r="L466" s="44"/>
      <c r="M466" s="242"/>
      <c r="N466" s="243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157</v>
      </c>
      <c r="AU466" s="17" t="s">
        <v>82</v>
      </c>
    </row>
    <row r="467" s="2" customFormat="1">
      <c r="A467" s="38"/>
      <c r="B467" s="39"/>
      <c r="C467" s="40"/>
      <c r="D467" s="244" t="s">
        <v>159</v>
      </c>
      <c r="E467" s="40"/>
      <c r="F467" s="245" t="s">
        <v>694</v>
      </c>
      <c r="G467" s="40"/>
      <c r="H467" s="40"/>
      <c r="I467" s="241"/>
      <c r="J467" s="40"/>
      <c r="K467" s="40"/>
      <c r="L467" s="44"/>
      <c r="M467" s="242"/>
      <c r="N467" s="243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159</v>
      </c>
      <c r="AU467" s="17" t="s">
        <v>82</v>
      </c>
    </row>
    <row r="468" s="12" customFormat="1" ht="22.8" customHeight="1">
      <c r="A468" s="12"/>
      <c r="B468" s="210"/>
      <c r="C468" s="211"/>
      <c r="D468" s="212" t="s">
        <v>72</v>
      </c>
      <c r="E468" s="224" t="s">
        <v>695</v>
      </c>
      <c r="F468" s="224" t="s">
        <v>696</v>
      </c>
      <c r="G468" s="211"/>
      <c r="H468" s="211"/>
      <c r="I468" s="214"/>
      <c r="J468" s="225">
        <f>BK468</f>
        <v>0</v>
      </c>
      <c r="K468" s="211"/>
      <c r="L468" s="216"/>
      <c r="M468" s="217"/>
      <c r="N468" s="218"/>
      <c r="O468" s="218"/>
      <c r="P468" s="219">
        <f>SUM(P469:P524)</f>
        <v>0</v>
      </c>
      <c r="Q468" s="218"/>
      <c r="R468" s="219">
        <f>SUM(R469:R524)</f>
        <v>0.192857</v>
      </c>
      <c r="S468" s="218"/>
      <c r="T468" s="220">
        <f>SUM(T469:T524)</f>
        <v>0.10708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21" t="s">
        <v>82</v>
      </c>
      <c r="AT468" s="222" t="s">
        <v>72</v>
      </c>
      <c r="AU468" s="222" t="s">
        <v>80</v>
      </c>
      <c r="AY468" s="221" t="s">
        <v>147</v>
      </c>
      <c r="BK468" s="223">
        <f>SUM(BK469:BK524)</f>
        <v>0</v>
      </c>
    </row>
    <row r="469" s="2" customFormat="1" ht="16.5" customHeight="1">
      <c r="A469" s="38"/>
      <c r="B469" s="39"/>
      <c r="C469" s="226" t="s">
        <v>569</v>
      </c>
      <c r="D469" s="226" t="s">
        <v>150</v>
      </c>
      <c r="E469" s="227" t="s">
        <v>1109</v>
      </c>
      <c r="F469" s="228" t="s">
        <v>1110</v>
      </c>
      <c r="G469" s="229" t="s">
        <v>167</v>
      </c>
      <c r="H469" s="230">
        <v>11.5</v>
      </c>
      <c r="I469" s="231"/>
      <c r="J469" s="232">
        <f>ROUND(I469*H469,2)</f>
        <v>0</v>
      </c>
      <c r="K469" s="228" t="s">
        <v>154</v>
      </c>
      <c r="L469" s="44"/>
      <c r="M469" s="233" t="s">
        <v>1</v>
      </c>
      <c r="N469" s="234" t="s">
        <v>38</v>
      </c>
      <c r="O469" s="91"/>
      <c r="P469" s="235">
        <f>O469*H469</f>
        <v>0</v>
      </c>
      <c r="Q469" s="235">
        <v>0</v>
      </c>
      <c r="R469" s="235">
        <f>Q469*H469</f>
        <v>0</v>
      </c>
      <c r="S469" s="235">
        <v>0.00348</v>
      </c>
      <c r="T469" s="236">
        <f>S469*H469</f>
        <v>0.04002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7" t="s">
        <v>274</v>
      </c>
      <c r="AT469" s="237" t="s">
        <v>150</v>
      </c>
      <c r="AU469" s="237" t="s">
        <v>82</v>
      </c>
      <c r="AY469" s="17" t="s">
        <v>147</v>
      </c>
      <c r="BE469" s="238">
        <f>IF(N469="základní",J469,0)</f>
        <v>0</v>
      </c>
      <c r="BF469" s="238">
        <f>IF(N469="snížená",J469,0)</f>
        <v>0</v>
      </c>
      <c r="BG469" s="238">
        <f>IF(N469="zákl. přenesená",J469,0)</f>
        <v>0</v>
      </c>
      <c r="BH469" s="238">
        <f>IF(N469="sníž. přenesená",J469,0)</f>
        <v>0</v>
      </c>
      <c r="BI469" s="238">
        <f>IF(N469="nulová",J469,0)</f>
        <v>0</v>
      </c>
      <c r="BJ469" s="17" t="s">
        <v>80</v>
      </c>
      <c r="BK469" s="238">
        <f>ROUND(I469*H469,2)</f>
        <v>0</v>
      </c>
      <c r="BL469" s="17" t="s">
        <v>274</v>
      </c>
      <c r="BM469" s="237" t="s">
        <v>1323</v>
      </c>
    </row>
    <row r="470" s="2" customFormat="1">
      <c r="A470" s="38"/>
      <c r="B470" s="39"/>
      <c r="C470" s="40"/>
      <c r="D470" s="239" t="s">
        <v>157</v>
      </c>
      <c r="E470" s="40"/>
      <c r="F470" s="240" t="s">
        <v>1112</v>
      </c>
      <c r="G470" s="40"/>
      <c r="H470" s="40"/>
      <c r="I470" s="241"/>
      <c r="J470" s="40"/>
      <c r="K470" s="40"/>
      <c r="L470" s="44"/>
      <c r="M470" s="242"/>
      <c r="N470" s="243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157</v>
      </c>
      <c r="AU470" s="17" t="s">
        <v>82</v>
      </c>
    </row>
    <row r="471" s="2" customFormat="1">
      <c r="A471" s="38"/>
      <c r="B471" s="39"/>
      <c r="C471" s="40"/>
      <c r="D471" s="244" t="s">
        <v>159</v>
      </c>
      <c r="E471" s="40"/>
      <c r="F471" s="245" t="s">
        <v>1113</v>
      </c>
      <c r="G471" s="40"/>
      <c r="H471" s="40"/>
      <c r="I471" s="241"/>
      <c r="J471" s="40"/>
      <c r="K471" s="40"/>
      <c r="L471" s="44"/>
      <c r="M471" s="242"/>
      <c r="N471" s="243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159</v>
      </c>
      <c r="AU471" s="17" t="s">
        <v>82</v>
      </c>
    </row>
    <row r="472" s="13" customFormat="1">
      <c r="A472" s="13"/>
      <c r="B472" s="246"/>
      <c r="C472" s="247"/>
      <c r="D472" s="239" t="s">
        <v>161</v>
      </c>
      <c r="E472" s="248" t="s">
        <v>1</v>
      </c>
      <c r="F472" s="249" t="s">
        <v>703</v>
      </c>
      <c r="G472" s="247"/>
      <c r="H472" s="248" t="s">
        <v>1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161</v>
      </c>
      <c r="AU472" s="255" t="s">
        <v>82</v>
      </c>
      <c r="AV472" s="13" t="s">
        <v>80</v>
      </c>
      <c r="AW472" s="13" t="s">
        <v>30</v>
      </c>
      <c r="AX472" s="13" t="s">
        <v>73</v>
      </c>
      <c r="AY472" s="255" t="s">
        <v>147</v>
      </c>
    </row>
    <row r="473" s="14" customFormat="1">
      <c r="A473" s="14"/>
      <c r="B473" s="256"/>
      <c r="C473" s="257"/>
      <c r="D473" s="239" t="s">
        <v>161</v>
      </c>
      <c r="E473" s="258" t="s">
        <v>1</v>
      </c>
      <c r="F473" s="259" t="s">
        <v>1324</v>
      </c>
      <c r="G473" s="257"/>
      <c r="H473" s="260">
        <v>11.5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161</v>
      </c>
      <c r="AU473" s="266" t="s">
        <v>82</v>
      </c>
      <c r="AV473" s="14" t="s">
        <v>82</v>
      </c>
      <c r="AW473" s="14" t="s">
        <v>30</v>
      </c>
      <c r="AX473" s="14" t="s">
        <v>73</v>
      </c>
      <c r="AY473" s="266" t="s">
        <v>147</v>
      </c>
    </row>
    <row r="474" s="15" customFormat="1">
      <c r="A474" s="15"/>
      <c r="B474" s="267"/>
      <c r="C474" s="268"/>
      <c r="D474" s="239" t="s">
        <v>161</v>
      </c>
      <c r="E474" s="269" t="s">
        <v>1</v>
      </c>
      <c r="F474" s="270" t="s">
        <v>164</v>
      </c>
      <c r="G474" s="268"/>
      <c r="H474" s="271">
        <v>11.5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7" t="s">
        <v>161</v>
      </c>
      <c r="AU474" s="277" t="s">
        <v>82</v>
      </c>
      <c r="AV474" s="15" t="s">
        <v>155</v>
      </c>
      <c r="AW474" s="15" t="s">
        <v>30</v>
      </c>
      <c r="AX474" s="15" t="s">
        <v>80</v>
      </c>
      <c r="AY474" s="277" t="s">
        <v>147</v>
      </c>
    </row>
    <row r="475" s="2" customFormat="1" ht="16.5" customHeight="1">
      <c r="A475" s="38"/>
      <c r="B475" s="39"/>
      <c r="C475" s="226" t="s">
        <v>576</v>
      </c>
      <c r="D475" s="226" t="s">
        <v>150</v>
      </c>
      <c r="E475" s="227" t="s">
        <v>698</v>
      </c>
      <c r="F475" s="228" t="s">
        <v>699</v>
      </c>
      <c r="G475" s="229" t="s">
        <v>167</v>
      </c>
      <c r="H475" s="230">
        <v>16.699999999999999</v>
      </c>
      <c r="I475" s="231"/>
      <c r="J475" s="232">
        <f>ROUND(I475*H475,2)</f>
        <v>0</v>
      </c>
      <c r="K475" s="228" t="s">
        <v>154</v>
      </c>
      <c r="L475" s="44"/>
      <c r="M475" s="233" t="s">
        <v>1</v>
      </c>
      <c r="N475" s="234" t="s">
        <v>38</v>
      </c>
      <c r="O475" s="91"/>
      <c r="P475" s="235">
        <f>O475*H475</f>
        <v>0</v>
      </c>
      <c r="Q475" s="235">
        <v>0</v>
      </c>
      <c r="R475" s="235">
        <f>Q475*H475</f>
        <v>0</v>
      </c>
      <c r="S475" s="235">
        <v>0.0025999999999999999</v>
      </c>
      <c r="T475" s="236">
        <f>S475*H475</f>
        <v>0.043419999999999993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7" t="s">
        <v>274</v>
      </c>
      <c r="AT475" s="237" t="s">
        <v>150</v>
      </c>
      <c r="AU475" s="237" t="s">
        <v>82</v>
      </c>
      <c r="AY475" s="17" t="s">
        <v>147</v>
      </c>
      <c r="BE475" s="238">
        <f>IF(N475="základní",J475,0)</f>
        <v>0</v>
      </c>
      <c r="BF475" s="238">
        <f>IF(N475="snížená",J475,0)</f>
        <v>0</v>
      </c>
      <c r="BG475" s="238">
        <f>IF(N475="zákl. přenesená",J475,0)</f>
        <v>0</v>
      </c>
      <c r="BH475" s="238">
        <f>IF(N475="sníž. přenesená",J475,0)</f>
        <v>0</v>
      </c>
      <c r="BI475" s="238">
        <f>IF(N475="nulová",J475,0)</f>
        <v>0</v>
      </c>
      <c r="BJ475" s="17" t="s">
        <v>80</v>
      </c>
      <c r="BK475" s="238">
        <f>ROUND(I475*H475,2)</f>
        <v>0</v>
      </c>
      <c r="BL475" s="17" t="s">
        <v>274</v>
      </c>
      <c r="BM475" s="237" t="s">
        <v>1325</v>
      </c>
    </row>
    <row r="476" s="2" customFormat="1">
      <c r="A476" s="38"/>
      <c r="B476" s="39"/>
      <c r="C476" s="40"/>
      <c r="D476" s="239" t="s">
        <v>157</v>
      </c>
      <c r="E476" s="40"/>
      <c r="F476" s="240" t="s">
        <v>701</v>
      </c>
      <c r="G476" s="40"/>
      <c r="H476" s="40"/>
      <c r="I476" s="241"/>
      <c r="J476" s="40"/>
      <c r="K476" s="40"/>
      <c r="L476" s="44"/>
      <c r="M476" s="242"/>
      <c r="N476" s="243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157</v>
      </c>
      <c r="AU476" s="17" t="s">
        <v>82</v>
      </c>
    </row>
    <row r="477" s="2" customFormat="1">
      <c r="A477" s="38"/>
      <c r="B477" s="39"/>
      <c r="C477" s="40"/>
      <c r="D477" s="244" t="s">
        <v>159</v>
      </c>
      <c r="E477" s="40"/>
      <c r="F477" s="245" t="s">
        <v>702</v>
      </c>
      <c r="G477" s="40"/>
      <c r="H477" s="40"/>
      <c r="I477" s="241"/>
      <c r="J477" s="40"/>
      <c r="K477" s="40"/>
      <c r="L477" s="44"/>
      <c r="M477" s="242"/>
      <c r="N477" s="243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159</v>
      </c>
      <c r="AU477" s="17" t="s">
        <v>82</v>
      </c>
    </row>
    <row r="478" s="13" customFormat="1">
      <c r="A478" s="13"/>
      <c r="B478" s="246"/>
      <c r="C478" s="247"/>
      <c r="D478" s="239" t="s">
        <v>161</v>
      </c>
      <c r="E478" s="248" t="s">
        <v>1</v>
      </c>
      <c r="F478" s="249" t="s">
        <v>703</v>
      </c>
      <c r="G478" s="247"/>
      <c r="H478" s="248" t="s">
        <v>1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161</v>
      </c>
      <c r="AU478" s="255" t="s">
        <v>82</v>
      </c>
      <c r="AV478" s="13" t="s">
        <v>80</v>
      </c>
      <c r="AW478" s="13" t="s">
        <v>30</v>
      </c>
      <c r="AX478" s="13" t="s">
        <v>73</v>
      </c>
      <c r="AY478" s="255" t="s">
        <v>147</v>
      </c>
    </row>
    <row r="479" s="14" customFormat="1">
      <c r="A479" s="14"/>
      <c r="B479" s="256"/>
      <c r="C479" s="257"/>
      <c r="D479" s="239" t="s">
        <v>161</v>
      </c>
      <c r="E479" s="258" t="s">
        <v>1</v>
      </c>
      <c r="F479" s="259" t="s">
        <v>1326</v>
      </c>
      <c r="G479" s="257"/>
      <c r="H479" s="260">
        <v>16.699999999999999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161</v>
      </c>
      <c r="AU479" s="266" t="s">
        <v>82</v>
      </c>
      <c r="AV479" s="14" t="s">
        <v>82</v>
      </c>
      <c r="AW479" s="14" t="s">
        <v>30</v>
      </c>
      <c r="AX479" s="14" t="s">
        <v>73</v>
      </c>
      <c r="AY479" s="266" t="s">
        <v>147</v>
      </c>
    </row>
    <row r="480" s="15" customFormat="1">
      <c r="A480" s="15"/>
      <c r="B480" s="267"/>
      <c r="C480" s="268"/>
      <c r="D480" s="239" t="s">
        <v>161</v>
      </c>
      <c r="E480" s="269" t="s">
        <v>1</v>
      </c>
      <c r="F480" s="270" t="s">
        <v>164</v>
      </c>
      <c r="G480" s="268"/>
      <c r="H480" s="271">
        <v>16.699999999999999</v>
      </c>
      <c r="I480" s="272"/>
      <c r="J480" s="268"/>
      <c r="K480" s="268"/>
      <c r="L480" s="273"/>
      <c r="M480" s="274"/>
      <c r="N480" s="275"/>
      <c r="O480" s="275"/>
      <c r="P480" s="275"/>
      <c r="Q480" s="275"/>
      <c r="R480" s="275"/>
      <c r="S480" s="275"/>
      <c r="T480" s="27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7" t="s">
        <v>161</v>
      </c>
      <c r="AU480" s="277" t="s">
        <v>82</v>
      </c>
      <c r="AV480" s="15" t="s">
        <v>155</v>
      </c>
      <c r="AW480" s="15" t="s">
        <v>30</v>
      </c>
      <c r="AX480" s="15" t="s">
        <v>80</v>
      </c>
      <c r="AY480" s="277" t="s">
        <v>147</v>
      </c>
    </row>
    <row r="481" s="2" customFormat="1" ht="16.5" customHeight="1">
      <c r="A481" s="38"/>
      <c r="B481" s="39"/>
      <c r="C481" s="226" t="s">
        <v>583</v>
      </c>
      <c r="D481" s="226" t="s">
        <v>150</v>
      </c>
      <c r="E481" s="227" t="s">
        <v>706</v>
      </c>
      <c r="F481" s="228" t="s">
        <v>707</v>
      </c>
      <c r="G481" s="229" t="s">
        <v>167</v>
      </c>
      <c r="H481" s="230">
        <v>6</v>
      </c>
      <c r="I481" s="231"/>
      <c r="J481" s="232">
        <f>ROUND(I481*H481,2)</f>
        <v>0</v>
      </c>
      <c r="K481" s="228" t="s">
        <v>154</v>
      </c>
      <c r="L481" s="44"/>
      <c r="M481" s="233" t="s">
        <v>1</v>
      </c>
      <c r="N481" s="234" t="s">
        <v>38</v>
      </c>
      <c r="O481" s="91"/>
      <c r="P481" s="235">
        <f>O481*H481</f>
        <v>0</v>
      </c>
      <c r="Q481" s="235">
        <v>0</v>
      </c>
      <c r="R481" s="235">
        <f>Q481*H481</f>
        <v>0</v>
      </c>
      <c r="S481" s="235">
        <v>0.0039399999999999999</v>
      </c>
      <c r="T481" s="236">
        <f>S481*H481</f>
        <v>0.023640000000000001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7" t="s">
        <v>274</v>
      </c>
      <c r="AT481" s="237" t="s">
        <v>150</v>
      </c>
      <c r="AU481" s="237" t="s">
        <v>82</v>
      </c>
      <c r="AY481" s="17" t="s">
        <v>147</v>
      </c>
      <c r="BE481" s="238">
        <f>IF(N481="základní",J481,0)</f>
        <v>0</v>
      </c>
      <c r="BF481" s="238">
        <f>IF(N481="snížená",J481,0)</f>
        <v>0</v>
      </c>
      <c r="BG481" s="238">
        <f>IF(N481="zákl. přenesená",J481,0)</f>
        <v>0</v>
      </c>
      <c r="BH481" s="238">
        <f>IF(N481="sníž. přenesená",J481,0)</f>
        <v>0</v>
      </c>
      <c r="BI481" s="238">
        <f>IF(N481="nulová",J481,0)</f>
        <v>0</v>
      </c>
      <c r="BJ481" s="17" t="s">
        <v>80</v>
      </c>
      <c r="BK481" s="238">
        <f>ROUND(I481*H481,2)</f>
        <v>0</v>
      </c>
      <c r="BL481" s="17" t="s">
        <v>274</v>
      </c>
      <c r="BM481" s="237" t="s">
        <v>1327</v>
      </c>
    </row>
    <row r="482" s="2" customFormat="1">
      <c r="A482" s="38"/>
      <c r="B482" s="39"/>
      <c r="C482" s="40"/>
      <c r="D482" s="239" t="s">
        <v>157</v>
      </c>
      <c r="E482" s="40"/>
      <c r="F482" s="240" t="s">
        <v>709</v>
      </c>
      <c r="G482" s="40"/>
      <c r="H482" s="40"/>
      <c r="I482" s="241"/>
      <c r="J482" s="40"/>
      <c r="K482" s="40"/>
      <c r="L482" s="44"/>
      <c r="M482" s="242"/>
      <c r="N482" s="243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157</v>
      </c>
      <c r="AU482" s="17" t="s">
        <v>82</v>
      </c>
    </row>
    <row r="483" s="2" customFormat="1">
      <c r="A483" s="38"/>
      <c r="B483" s="39"/>
      <c r="C483" s="40"/>
      <c r="D483" s="244" t="s">
        <v>159</v>
      </c>
      <c r="E483" s="40"/>
      <c r="F483" s="245" t="s">
        <v>710</v>
      </c>
      <c r="G483" s="40"/>
      <c r="H483" s="40"/>
      <c r="I483" s="241"/>
      <c r="J483" s="40"/>
      <c r="K483" s="40"/>
      <c r="L483" s="44"/>
      <c r="M483" s="242"/>
      <c r="N483" s="243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159</v>
      </c>
      <c r="AU483" s="17" t="s">
        <v>82</v>
      </c>
    </row>
    <row r="484" s="13" customFormat="1">
      <c r="A484" s="13"/>
      <c r="B484" s="246"/>
      <c r="C484" s="247"/>
      <c r="D484" s="239" t="s">
        <v>161</v>
      </c>
      <c r="E484" s="248" t="s">
        <v>1</v>
      </c>
      <c r="F484" s="249" t="s">
        <v>703</v>
      </c>
      <c r="G484" s="247"/>
      <c r="H484" s="248" t="s">
        <v>1</v>
      </c>
      <c r="I484" s="250"/>
      <c r="J484" s="247"/>
      <c r="K484" s="247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161</v>
      </c>
      <c r="AU484" s="255" t="s">
        <v>82</v>
      </c>
      <c r="AV484" s="13" t="s">
        <v>80</v>
      </c>
      <c r="AW484" s="13" t="s">
        <v>30</v>
      </c>
      <c r="AX484" s="13" t="s">
        <v>73</v>
      </c>
      <c r="AY484" s="255" t="s">
        <v>147</v>
      </c>
    </row>
    <row r="485" s="14" customFormat="1">
      <c r="A485" s="14"/>
      <c r="B485" s="256"/>
      <c r="C485" s="257"/>
      <c r="D485" s="239" t="s">
        <v>161</v>
      </c>
      <c r="E485" s="258" t="s">
        <v>1</v>
      </c>
      <c r="F485" s="259" t="s">
        <v>674</v>
      </c>
      <c r="G485" s="257"/>
      <c r="H485" s="260">
        <v>6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161</v>
      </c>
      <c r="AU485" s="266" t="s">
        <v>82</v>
      </c>
      <c r="AV485" s="14" t="s">
        <v>82</v>
      </c>
      <c r="AW485" s="14" t="s">
        <v>30</v>
      </c>
      <c r="AX485" s="14" t="s">
        <v>73</v>
      </c>
      <c r="AY485" s="266" t="s">
        <v>147</v>
      </c>
    </row>
    <row r="486" s="15" customFormat="1">
      <c r="A486" s="15"/>
      <c r="B486" s="267"/>
      <c r="C486" s="268"/>
      <c r="D486" s="239" t="s">
        <v>161</v>
      </c>
      <c r="E486" s="269" t="s">
        <v>1</v>
      </c>
      <c r="F486" s="270" t="s">
        <v>164</v>
      </c>
      <c r="G486" s="268"/>
      <c r="H486" s="271">
        <v>6</v>
      </c>
      <c r="I486" s="272"/>
      <c r="J486" s="268"/>
      <c r="K486" s="268"/>
      <c r="L486" s="273"/>
      <c r="M486" s="274"/>
      <c r="N486" s="275"/>
      <c r="O486" s="275"/>
      <c r="P486" s="275"/>
      <c r="Q486" s="275"/>
      <c r="R486" s="275"/>
      <c r="S486" s="275"/>
      <c r="T486" s="276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7" t="s">
        <v>161</v>
      </c>
      <c r="AU486" s="277" t="s">
        <v>82</v>
      </c>
      <c r="AV486" s="15" t="s">
        <v>155</v>
      </c>
      <c r="AW486" s="15" t="s">
        <v>30</v>
      </c>
      <c r="AX486" s="15" t="s">
        <v>80</v>
      </c>
      <c r="AY486" s="277" t="s">
        <v>147</v>
      </c>
    </row>
    <row r="487" s="2" customFormat="1" ht="24.15" customHeight="1">
      <c r="A487" s="38"/>
      <c r="B487" s="39"/>
      <c r="C487" s="226" t="s">
        <v>590</v>
      </c>
      <c r="D487" s="226" t="s">
        <v>150</v>
      </c>
      <c r="E487" s="227" t="s">
        <v>1132</v>
      </c>
      <c r="F487" s="228" t="s">
        <v>1133</v>
      </c>
      <c r="G487" s="229" t="s">
        <v>167</v>
      </c>
      <c r="H487" s="230">
        <v>11.5</v>
      </c>
      <c r="I487" s="231"/>
      <c r="J487" s="232">
        <f>ROUND(I487*H487,2)</f>
        <v>0</v>
      </c>
      <c r="K487" s="228" t="s">
        <v>154</v>
      </c>
      <c r="L487" s="44"/>
      <c r="M487" s="233" t="s">
        <v>1</v>
      </c>
      <c r="N487" s="234" t="s">
        <v>38</v>
      </c>
      <c r="O487" s="91"/>
      <c r="P487" s="235">
        <f>O487*H487</f>
        <v>0</v>
      </c>
      <c r="Q487" s="235">
        <v>0.0045100000000000001</v>
      </c>
      <c r="R487" s="235">
        <f>Q487*H487</f>
        <v>0.051865000000000001</v>
      </c>
      <c r="S487" s="235">
        <v>0</v>
      </c>
      <c r="T487" s="236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7" t="s">
        <v>274</v>
      </c>
      <c r="AT487" s="237" t="s">
        <v>150</v>
      </c>
      <c r="AU487" s="237" t="s">
        <v>82</v>
      </c>
      <c r="AY487" s="17" t="s">
        <v>147</v>
      </c>
      <c r="BE487" s="238">
        <f>IF(N487="základní",J487,0)</f>
        <v>0</v>
      </c>
      <c r="BF487" s="238">
        <f>IF(N487="snížená",J487,0)</f>
        <v>0</v>
      </c>
      <c r="BG487" s="238">
        <f>IF(N487="zákl. přenesená",J487,0)</f>
        <v>0</v>
      </c>
      <c r="BH487" s="238">
        <f>IF(N487="sníž. přenesená",J487,0)</f>
        <v>0</v>
      </c>
      <c r="BI487" s="238">
        <f>IF(N487="nulová",J487,0)</f>
        <v>0</v>
      </c>
      <c r="BJ487" s="17" t="s">
        <v>80</v>
      </c>
      <c r="BK487" s="238">
        <f>ROUND(I487*H487,2)</f>
        <v>0</v>
      </c>
      <c r="BL487" s="17" t="s">
        <v>274</v>
      </c>
      <c r="BM487" s="237" t="s">
        <v>1328</v>
      </c>
    </row>
    <row r="488" s="2" customFormat="1">
      <c r="A488" s="38"/>
      <c r="B488" s="39"/>
      <c r="C488" s="40"/>
      <c r="D488" s="239" t="s">
        <v>157</v>
      </c>
      <c r="E488" s="40"/>
      <c r="F488" s="240" t="s">
        <v>1135</v>
      </c>
      <c r="G488" s="40"/>
      <c r="H488" s="40"/>
      <c r="I488" s="241"/>
      <c r="J488" s="40"/>
      <c r="K488" s="40"/>
      <c r="L488" s="44"/>
      <c r="M488" s="242"/>
      <c r="N488" s="243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157</v>
      </c>
      <c r="AU488" s="17" t="s">
        <v>82</v>
      </c>
    </row>
    <row r="489" s="2" customFormat="1">
      <c r="A489" s="38"/>
      <c r="B489" s="39"/>
      <c r="C489" s="40"/>
      <c r="D489" s="244" t="s">
        <v>159</v>
      </c>
      <c r="E489" s="40"/>
      <c r="F489" s="245" t="s">
        <v>1136</v>
      </c>
      <c r="G489" s="40"/>
      <c r="H489" s="40"/>
      <c r="I489" s="241"/>
      <c r="J489" s="40"/>
      <c r="K489" s="40"/>
      <c r="L489" s="44"/>
      <c r="M489" s="242"/>
      <c r="N489" s="243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159</v>
      </c>
      <c r="AU489" s="17" t="s">
        <v>82</v>
      </c>
    </row>
    <row r="490" s="13" customFormat="1">
      <c r="A490" s="13"/>
      <c r="B490" s="246"/>
      <c r="C490" s="247"/>
      <c r="D490" s="239" t="s">
        <v>161</v>
      </c>
      <c r="E490" s="248" t="s">
        <v>1</v>
      </c>
      <c r="F490" s="249" t="s">
        <v>703</v>
      </c>
      <c r="G490" s="247"/>
      <c r="H490" s="248" t="s">
        <v>1</v>
      </c>
      <c r="I490" s="250"/>
      <c r="J490" s="247"/>
      <c r="K490" s="247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161</v>
      </c>
      <c r="AU490" s="255" t="s">
        <v>82</v>
      </c>
      <c r="AV490" s="13" t="s">
        <v>80</v>
      </c>
      <c r="AW490" s="13" t="s">
        <v>30</v>
      </c>
      <c r="AX490" s="13" t="s">
        <v>73</v>
      </c>
      <c r="AY490" s="255" t="s">
        <v>147</v>
      </c>
    </row>
    <row r="491" s="13" customFormat="1">
      <c r="A491" s="13"/>
      <c r="B491" s="246"/>
      <c r="C491" s="247"/>
      <c r="D491" s="239" t="s">
        <v>161</v>
      </c>
      <c r="E491" s="248" t="s">
        <v>1</v>
      </c>
      <c r="F491" s="249" t="s">
        <v>1137</v>
      </c>
      <c r="G491" s="247"/>
      <c r="H491" s="248" t="s">
        <v>1</v>
      </c>
      <c r="I491" s="250"/>
      <c r="J491" s="247"/>
      <c r="K491" s="247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161</v>
      </c>
      <c r="AU491" s="255" t="s">
        <v>82</v>
      </c>
      <c r="AV491" s="13" t="s">
        <v>80</v>
      </c>
      <c r="AW491" s="13" t="s">
        <v>30</v>
      </c>
      <c r="AX491" s="13" t="s">
        <v>73</v>
      </c>
      <c r="AY491" s="255" t="s">
        <v>147</v>
      </c>
    </row>
    <row r="492" s="14" customFormat="1">
      <c r="A492" s="14"/>
      <c r="B492" s="256"/>
      <c r="C492" s="257"/>
      <c r="D492" s="239" t="s">
        <v>161</v>
      </c>
      <c r="E492" s="258" t="s">
        <v>1</v>
      </c>
      <c r="F492" s="259" t="s">
        <v>1324</v>
      </c>
      <c r="G492" s="257"/>
      <c r="H492" s="260">
        <v>11.5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161</v>
      </c>
      <c r="AU492" s="266" t="s">
        <v>82</v>
      </c>
      <c r="AV492" s="14" t="s">
        <v>82</v>
      </c>
      <c r="AW492" s="14" t="s">
        <v>30</v>
      </c>
      <c r="AX492" s="14" t="s">
        <v>73</v>
      </c>
      <c r="AY492" s="266" t="s">
        <v>147</v>
      </c>
    </row>
    <row r="493" s="15" customFormat="1">
      <c r="A493" s="15"/>
      <c r="B493" s="267"/>
      <c r="C493" s="268"/>
      <c r="D493" s="239" t="s">
        <v>161</v>
      </c>
      <c r="E493" s="269" t="s">
        <v>1</v>
      </c>
      <c r="F493" s="270" t="s">
        <v>164</v>
      </c>
      <c r="G493" s="268"/>
      <c r="H493" s="271">
        <v>11.5</v>
      </c>
      <c r="I493" s="272"/>
      <c r="J493" s="268"/>
      <c r="K493" s="268"/>
      <c r="L493" s="273"/>
      <c r="M493" s="274"/>
      <c r="N493" s="275"/>
      <c r="O493" s="275"/>
      <c r="P493" s="275"/>
      <c r="Q493" s="275"/>
      <c r="R493" s="275"/>
      <c r="S493" s="275"/>
      <c r="T493" s="27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7" t="s">
        <v>161</v>
      </c>
      <c r="AU493" s="277" t="s">
        <v>82</v>
      </c>
      <c r="AV493" s="15" t="s">
        <v>155</v>
      </c>
      <c r="AW493" s="15" t="s">
        <v>30</v>
      </c>
      <c r="AX493" s="15" t="s">
        <v>80</v>
      </c>
      <c r="AY493" s="277" t="s">
        <v>147</v>
      </c>
    </row>
    <row r="494" s="2" customFormat="1" ht="33" customHeight="1">
      <c r="A494" s="38"/>
      <c r="B494" s="39"/>
      <c r="C494" s="226" t="s">
        <v>610</v>
      </c>
      <c r="D494" s="226" t="s">
        <v>150</v>
      </c>
      <c r="E494" s="227" t="s">
        <v>721</v>
      </c>
      <c r="F494" s="228" t="s">
        <v>722</v>
      </c>
      <c r="G494" s="229" t="s">
        <v>181</v>
      </c>
      <c r="H494" s="230">
        <v>4.0800000000000001</v>
      </c>
      <c r="I494" s="231"/>
      <c r="J494" s="232">
        <f>ROUND(I494*H494,2)</f>
        <v>0</v>
      </c>
      <c r="K494" s="228" t="s">
        <v>154</v>
      </c>
      <c r="L494" s="44"/>
      <c r="M494" s="233" t="s">
        <v>1</v>
      </c>
      <c r="N494" s="234" t="s">
        <v>38</v>
      </c>
      <c r="O494" s="91"/>
      <c r="P494" s="235">
        <f>O494*H494</f>
        <v>0</v>
      </c>
      <c r="Q494" s="235">
        <v>0.0109</v>
      </c>
      <c r="R494" s="235">
        <f>Q494*H494</f>
        <v>0.044471999999999998</v>
      </c>
      <c r="S494" s="235">
        <v>0</v>
      </c>
      <c r="T494" s="236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7" t="s">
        <v>274</v>
      </c>
      <c r="AT494" s="237" t="s">
        <v>150</v>
      </c>
      <c r="AU494" s="237" t="s">
        <v>82</v>
      </c>
      <c r="AY494" s="17" t="s">
        <v>147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7" t="s">
        <v>80</v>
      </c>
      <c r="BK494" s="238">
        <f>ROUND(I494*H494,2)</f>
        <v>0</v>
      </c>
      <c r="BL494" s="17" t="s">
        <v>274</v>
      </c>
      <c r="BM494" s="237" t="s">
        <v>1329</v>
      </c>
    </row>
    <row r="495" s="2" customFormat="1">
      <c r="A495" s="38"/>
      <c r="B495" s="39"/>
      <c r="C495" s="40"/>
      <c r="D495" s="239" t="s">
        <v>157</v>
      </c>
      <c r="E495" s="40"/>
      <c r="F495" s="240" t="s">
        <v>724</v>
      </c>
      <c r="G495" s="40"/>
      <c r="H495" s="40"/>
      <c r="I495" s="241"/>
      <c r="J495" s="40"/>
      <c r="K495" s="40"/>
      <c r="L495" s="44"/>
      <c r="M495" s="242"/>
      <c r="N495" s="243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157</v>
      </c>
      <c r="AU495" s="17" t="s">
        <v>82</v>
      </c>
    </row>
    <row r="496" s="2" customFormat="1">
      <c r="A496" s="38"/>
      <c r="B496" s="39"/>
      <c r="C496" s="40"/>
      <c r="D496" s="244" t="s">
        <v>159</v>
      </c>
      <c r="E496" s="40"/>
      <c r="F496" s="245" t="s">
        <v>725</v>
      </c>
      <c r="G496" s="40"/>
      <c r="H496" s="40"/>
      <c r="I496" s="241"/>
      <c r="J496" s="40"/>
      <c r="K496" s="40"/>
      <c r="L496" s="44"/>
      <c r="M496" s="242"/>
      <c r="N496" s="243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159</v>
      </c>
      <c r="AU496" s="17" t="s">
        <v>82</v>
      </c>
    </row>
    <row r="497" s="13" customFormat="1">
      <c r="A497" s="13"/>
      <c r="B497" s="246"/>
      <c r="C497" s="247"/>
      <c r="D497" s="239" t="s">
        <v>161</v>
      </c>
      <c r="E497" s="248" t="s">
        <v>1</v>
      </c>
      <c r="F497" s="249" t="s">
        <v>703</v>
      </c>
      <c r="G497" s="247"/>
      <c r="H497" s="248" t="s">
        <v>1</v>
      </c>
      <c r="I497" s="250"/>
      <c r="J497" s="247"/>
      <c r="K497" s="247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161</v>
      </c>
      <c r="AU497" s="255" t="s">
        <v>82</v>
      </c>
      <c r="AV497" s="13" t="s">
        <v>80</v>
      </c>
      <c r="AW497" s="13" t="s">
        <v>30</v>
      </c>
      <c r="AX497" s="13" t="s">
        <v>73</v>
      </c>
      <c r="AY497" s="255" t="s">
        <v>147</v>
      </c>
    </row>
    <row r="498" s="13" customFormat="1">
      <c r="A498" s="13"/>
      <c r="B498" s="246"/>
      <c r="C498" s="247"/>
      <c r="D498" s="239" t="s">
        <v>161</v>
      </c>
      <c r="E498" s="248" t="s">
        <v>1</v>
      </c>
      <c r="F498" s="249" t="s">
        <v>726</v>
      </c>
      <c r="G498" s="247"/>
      <c r="H498" s="248" t="s">
        <v>1</v>
      </c>
      <c r="I498" s="250"/>
      <c r="J498" s="247"/>
      <c r="K498" s="247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161</v>
      </c>
      <c r="AU498" s="255" t="s">
        <v>82</v>
      </c>
      <c r="AV498" s="13" t="s">
        <v>80</v>
      </c>
      <c r="AW498" s="13" t="s">
        <v>30</v>
      </c>
      <c r="AX498" s="13" t="s">
        <v>73</v>
      </c>
      <c r="AY498" s="255" t="s">
        <v>147</v>
      </c>
    </row>
    <row r="499" s="14" customFormat="1">
      <c r="A499" s="14"/>
      <c r="B499" s="256"/>
      <c r="C499" s="257"/>
      <c r="D499" s="239" t="s">
        <v>161</v>
      </c>
      <c r="E499" s="258" t="s">
        <v>1</v>
      </c>
      <c r="F499" s="259" t="s">
        <v>1330</v>
      </c>
      <c r="G499" s="257"/>
      <c r="H499" s="260">
        <v>0.78000000000000003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161</v>
      </c>
      <c r="AU499" s="266" t="s">
        <v>82</v>
      </c>
      <c r="AV499" s="14" t="s">
        <v>82</v>
      </c>
      <c r="AW499" s="14" t="s">
        <v>30</v>
      </c>
      <c r="AX499" s="14" t="s">
        <v>73</v>
      </c>
      <c r="AY499" s="266" t="s">
        <v>147</v>
      </c>
    </row>
    <row r="500" s="13" customFormat="1">
      <c r="A500" s="13"/>
      <c r="B500" s="246"/>
      <c r="C500" s="247"/>
      <c r="D500" s="239" t="s">
        <v>161</v>
      </c>
      <c r="E500" s="248" t="s">
        <v>1</v>
      </c>
      <c r="F500" s="249" t="s">
        <v>728</v>
      </c>
      <c r="G500" s="247"/>
      <c r="H500" s="248" t="s">
        <v>1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161</v>
      </c>
      <c r="AU500" s="255" t="s">
        <v>82</v>
      </c>
      <c r="AV500" s="13" t="s">
        <v>80</v>
      </c>
      <c r="AW500" s="13" t="s">
        <v>30</v>
      </c>
      <c r="AX500" s="13" t="s">
        <v>73</v>
      </c>
      <c r="AY500" s="255" t="s">
        <v>147</v>
      </c>
    </row>
    <row r="501" s="14" customFormat="1">
      <c r="A501" s="14"/>
      <c r="B501" s="256"/>
      <c r="C501" s="257"/>
      <c r="D501" s="239" t="s">
        <v>161</v>
      </c>
      <c r="E501" s="258" t="s">
        <v>1</v>
      </c>
      <c r="F501" s="259" t="s">
        <v>1331</v>
      </c>
      <c r="G501" s="257"/>
      <c r="H501" s="260">
        <v>3.2999999999999998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161</v>
      </c>
      <c r="AU501" s="266" t="s">
        <v>82</v>
      </c>
      <c r="AV501" s="14" t="s">
        <v>82</v>
      </c>
      <c r="AW501" s="14" t="s">
        <v>30</v>
      </c>
      <c r="AX501" s="14" t="s">
        <v>73</v>
      </c>
      <c r="AY501" s="266" t="s">
        <v>147</v>
      </c>
    </row>
    <row r="502" s="15" customFormat="1">
      <c r="A502" s="15"/>
      <c r="B502" s="267"/>
      <c r="C502" s="268"/>
      <c r="D502" s="239" t="s">
        <v>161</v>
      </c>
      <c r="E502" s="269" t="s">
        <v>1</v>
      </c>
      <c r="F502" s="270" t="s">
        <v>164</v>
      </c>
      <c r="G502" s="268"/>
      <c r="H502" s="271">
        <v>4.0800000000000001</v>
      </c>
      <c r="I502" s="272"/>
      <c r="J502" s="268"/>
      <c r="K502" s="268"/>
      <c r="L502" s="273"/>
      <c r="M502" s="274"/>
      <c r="N502" s="275"/>
      <c r="O502" s="275"/>
      <c r="P502" s="275"/>
      <c r="Q502" s="275"/>
      <c r="R502" s="275"/>
      <c r="S502" s="275"/>
      <c r="T502" s="27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7" t="s">
        <v>161</v>
      </c>
      <c r="AU502" s="277" t="s">
        <v>82</v>
      </c>
      <c r="AV502" s="15" t="s">
        <v>155</v>
      </c>
      <c r="AW502" s="15" t="s">
        <v>30</v>
      </c>
      <c r="AX502" s="15" t="s">
        <v>80</v>
      </c>
      <c r="AY502" s="277" t="s">
        <v>147</v>
      </c>
    </row>
    <row r="503" s="2" customFormat="1" ht="21.75" customHeight="1">
      <c r="A503" s="38"/>
      <c r="B503" s="39"/>
      <c r="C503" s="226" t="s">
        <v>616</v>
      </c>
      <c r="D503" s="226" t="s">
        <v>150</v>
      </c>
      <c r="E503" s="227" t="s">
        <v>731</v>
      </c>
      <c r="F503" s="228" t="s">
        <v>732</v>
      </c>
      <c r="G503" s="229" t="s">
        <v>167</v>
      </c>
      <c r="H503" s="230">
        <v>16.699999999999999</v>
      </c>
      <c r="I503" s="231"/>
      <c r="J503" s="232">
        <f>ROUND(I503*H503,2)</f>
        <v>0</v>
      </c>
      <c r="K503" s="228" t="s">
        <v>154</v>
      </c>
      <c r="L503" s="44"/>
      <c r="M503" s="233" t="s">
        <v>1</v>
      </c>
      <c r="N503" s="234" t="s">
        <v>38</v>
      </c>
      <c r="O503" s="91"/>
      <c r="P503" s="235">
        <f>O503*H503</f>
        <v>0</v>
      </c>
      <c r="Q503" s="235">
        <v>0.0038</v>
      </c>
      <c r="R503" s="235">
        <f>Q503*H503</f>
        <v>0.063460000000000003</v>
      </c>
      <c r="S503" s="235">
        <v>0</v>
      </c>
      <c r="T503" s="236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7" t="s">
        <v>274</v>
      </c>
      <c r="AT503" s="237" t="s">
        <v>150</v>
      </c>
      <c r="AU503" s="237" t="s">
        <v>82</v>
      </c>
      <c r="AY503" s="17" t="s">
        <v>147</v>
      </c>
      <c r="BE503" s="238">
        <f>IF(N503="základní",J503,0)</f>
        <v>0</v>
      </c>
      <c r="BF503" s="238">
        <f>IF(N503="snížená",J503,0)</f>
        <v>0</v>
      </c>
      <c r="BG503" s="238">
        <f>IF(N503="zákl. přenesená",J503,0)</f>
        <v>0</v>
      </c>
      <c r="BH503" s="238">
        <f>IF(N503="sníž. přenesená",J503,0)</f>
        <v>0</v>
      </c>
      <c r="BI503" s="238">
        <f>IF(N503="nulová",J503,0)</f>
        <v>0</v>
      </c>
      <c r="BJ503" s="17" t="s">
        <v>80</v>
      </c>
      <c r="BK503" s="238">
        <f>ROUND(I503*H503,2)</f>
        <v>0</v>
      </c>
      <c r="BL503" s="17" t="s">
        <v>274</v>
      </c>
      <c r="BM503" s="237" t="s">
        <v>1332</v>
      </c>
    </row>
    <row r="504" s="2" customFormat="1">
      <c r="A504" s="38"/>
      <c r="B504" s="39"/>
      <c r="C504" s="40"/>
      <c r="D504" s="239" t="s">
        <v>157</v>
      </c>
      <c r="E504" s="40"/>
      <c r="F504" s="240" t="s">
        <v>732</v>
      </c>
      <c r="G504" s="40"/>
      <c r="H504" s="40"/>
      <c r="I504" s="241"/>
      <c r="J504" s="40"/>
      <c r="K504" s="40"/>
      <c r="L504" s="44"/>
      <c r="M504" s="242"/>
      <c r="N504" s="243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157</v>
      </c>
      <c r="AU504" s="17" t="s">
        <v>82</v>
      </c>
    </row>
    <row r="505" s="2" customFormat="1">
      <c r="A505" s="38"/>
      <c r="B505" s="39"/>
      <c r="C505" s="40"/>
      <c r="D505" s="244" t="s">
        <v>159</v>
      </c>
      <c r="E505" s="40"/>
      <c r="F505" s="245" t="s">
        <v>735</v>
      </c>
      <c r="G505" s="40"/>
      <c r="H505" s="40"/>
      <c r="I505" s="241"/>
      <c r="J505" s="40"/>
      <c r="K505" s="40"/>
      <c r="L505" s="44"/>
      <c r="M505" s="242"/>
      <c r="N505" s="243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159</v>
      </c>
      <c r="AU505" s="17" t="s">
        <v>82</v>
      </c>
    </row>
    <row r="506" s="13" customFormat="1">
      <c r="A506" s="13"/>
      <c r="B506" s="246"/>
      <c r="C506" s="247"/>
      <c r="D506" s="239" t="s">
        <v>161</v>
      </c>
      <c r="E506" s="248" t="s">
        <v>1</v>
      </c>
      <c r="F506" s="249" t="s">
        <v>703</v>
      </c>
      <c r="G506" s="247"/>
      <c r="H506" s="248" t="s">
        <v>1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161</v>
      </c>
      <c r="AU506" s="255" t="s">
        <v>82</v>
      </c>
      <c r="AV506" s="13" t="s">
        <v>80</v>
      </c>
      <c r="AW506" s="13" t="s">
        <v>30</v>
      </c>
      <c r="AX506" s="13" t="s">
        <v>73</v>
      </c>
      <c r="AY506" s="255" t="s">
        <v>147</v>
      </c>
    </row>
    <row r="507" s="13" customFormat="1">
      <c r="A507" s="13"/>
      <c r="B507" s="246"/>
      <c r="C507" s="247"/>
      <c r="D507" s="239" t="s">
        <v>161</v>
      </c>
      <c r="E507" s="248" t="s">
        <v>1</v>
      </c>
      <c r="F507" s="249" t="s">
        <v>736</v>
      </c>
      <c r="G507" s="247"/>
      <c r="H507" s="248" t="s">
        <v>1</v>
      </c>
      <c r="I507" s="250"/>
      <c r="J507" s="247"/>
      <c r="K507" s="247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161</v>
      </c>
      <c r="AU507" s="255" t="s">
        <v>82</v>
      </c>
      <c r="AV507" s="13" t="s">
        <v>80</v>
      </c>
      <c r="AW507" s="13" t="s">
        <v>30</v>
      </c>
      <c r="AX507" s="13" t="s">
        <v>73</v>
      </c>
      <c r="AY507" s="255" t="s">
        <v>147</v>
      </c>
    </row>
    <row r="508" s="14" customFormat="1">
      <c r="A508" s="14"/>
      <c r="B508" s="256"/>
      <c r="C508" s="257"/>
      <c r="D508" s="239" t="s">
        <v>161</v>
      </c>
      <c r="E508" s="258" t="s">
        <v>1</v>
      </c>
      <c r="F508" s="259" t="s">
        <v>1326</v>
      </c>
      <c r="G508" s="257"/>
      <c r="H508" s="260">
        <v>16.699999999999999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161</v>
      </c>
      <c r="AU508" s="266" t="s">
        <v>82</v>
      </c>
      <c r="AV508" s="14" t="s">
        <v>82</v>
      </c>
      <c r="AW508" s="14" t="s">
        <v>30</v>
      </c>
      <c r="AX508" s="14" t="s">
        <v>73</v>
      </c>
      <c r="AY508" s="266" t="s">
        <v>147</v>
      </c>
    </row>
    <row r="509" s="15" customFormat="1">
      <c r="A509" s="15"/>
      <c r="B509" s="267"/>
      <c r="C509" s="268"/>
      <c r="D509" s="239" t="s">
        <v>161</v>
      </c>
      <c r="E509" s="269" t="s">
        <v>1</v>
      </c>
      <c r="F509" s="270" t="s">
        <v>164</v>
      </c>
      <c r="G509" s="268"/>
      <c r="H509" s="271">
        <v>16.699999999999999</v>
      </c>
      <c r="I509" s="272"/>
      <c r="J509" s="268"/>
      <c r="K509" s="268"/>
      <c r="L509" s="273"/>
      <c r="M509" s="274"/>
      <c r="N509" s="275"/>
      <c r="O509" s="275"/>
      <c r="P509" s="275"/>
      <c r="Q509" s="275"/>
      <c r="R509" s="275"/>
      <c r="S509" s="275"/>
      <c r="T509" s="27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7" t="s">
        <v>161</v>
      </c>
      <c r="AU509" s="277" t="s">
        <v>82</v>
      </c>
      <c r="AV509" s="15" t="s">
        <v>155</v>
      </c>
      <c r="AW509" s="15" t="s">
        <v>30</v>
      </c>
      <c r="AX509" s="15" t="s">
        <v>80</v>
      </c>
      <c r="AY509" s="277" t="s">
        <v>147</v>
      </c>
    </row>
    <row r="510" s="2" customFormat="1" ht="24.15" customHeight="1">
      <c r="A510" s="38"/>
      <c r="B510" s="39"/>
      <c r="C510" s="226" t="s">
        <v>622</v>
      </c>
      <c r="D510" s="226" t="s">
        <v>150</v>
      </c>
      <c r="E510" s="227" t="s">
        <v>738</v>
      </c>
      <c r="F510" s="228" t="s">
        <v>1333</v>
      </c>
      <c r="G510" s="229" t="s">
        <v>248</v>
      </c>
      <c r="H510" s="230">
        <v>4</v>
      </c>
      <c r="I510" s="231"/>
      <c r="J510" s="232">
        <f>ROUND(I510*H510,2)</f>
        <v>0</v>
      </c>
      <c r="K510" s="228" t="s">
        <v>154</v>
      </c>
      <c r="L510" s="44"/>
      <c r="M510" s="233" t="s">
        <v>1</v>
      </c>
      <c r="N510" s="234" t="s">
        <v>38</v>
      </c>
      <c r="O510" s="91"/>
      <c r="P510" s="235">
        <f>O510*H510</f>
        <v>0</v>
      </c>
      <c r="Q510" s="235">
        <v>0.0035699999999999998</v>
      </c>
      <c r="R510" s="235">
        <f>Q510*H510</f>
        <v>0.014279999999999999</v>
      </c>
      <c r="S510" s="235">
        <v>0</v>
      </c>
      <c r="T510" s="236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7" t="s">
        <v>274</v>
      </c>
      <c r="AT510" s="237" t="s">
        <v>150</v>
      </c>
      <c r="AU510" s="237" t="s">
        <v>82</v>
      </c>
      <c r="AY510" s="17" t="s">
        <v>147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7" t="s">
        <v>80</v>
      </c>
      <c r="BK510" s="238">
        <f>ROUND(I510*H510,2)</f>
        <v>0</v>
      </c>
      <c r="BL510" s="17" t="s">
        <v>274</v>
      </c>
      <c r="BM510" s="237" t="s">
        <v>1334</v>
      </c>
    </row>
    <row r="511" s="2" customFormat="1">
      <c r="A511" s="38"/>
      <c r="B511" s="39"/>
      <c r="C511" s="40"/>
      <c r="D511" s="239" t="s">
        <v>157</v>
      </c>
      <c r="E511" s="40"/>
      <c r="F511" s="240" t="s">
        <v>739</v>
      </c>
      <c r="G511" s="40"/>
      <c r="H511" s="40"/>
      <c r="I511" s="241"/>
      <c r="J511" s="40"/>
      <c r="K511" s="40"/>
      <c r="L511" s="44"/>
      <c r="M511" s="242"/>
      <c r="N511" s="243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157</v>
      </c>
      <c r="AU511" s="17" t="s">
        <v>82</v>
      </c>
    </row>
    <row r="512" s="2" customFormat="1">
      <c r="A512" s="38"/>
      <c r="B512" s="39"/>
      <c r="C512" s="40"/>
      <c r="D512" s="244" t="s">
        <v>159</v>
      </c>
      <c r="E512" s="40"/>
      <c r="F512" s="245" t="s">
        <v>742</v>
      </c>
      <c r="G512" s="40"/>
      <c r="H512" s="40"/>
      <c r="I512" s="241"/>
      <c r="J512" s="40"/>
      <c r="K512" s="40"/>
      <c r="L512" s="44"/>
      <c r="M512" s="242"/>
      <c r="N512" s="243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159</v>
      </c>
      <c r="AU512" s="17" t="s">
        <v>82</v>
      </c>
    </row>
    <row r="513" s="14" customFormat="1">
      <c r="A513" s="14"/>
      <c r="B513" s="256"/>
      <c r="C513" s="257"/>
      <c r="D513" s="239" t="s">
        <v>161</v>
      </c>
      <c r="E513" s="258" t="s">
        <v>1</v>
      </c>
      <c r="F513" s="259" t="s">
        <v>155</v>
      </c>
      <c r="G513" s="257"/>
      <c r="H513" s="260">
        <v>4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161</v>
      </c>
      <c r="AU513" s="266" t="s">
        <v>82</v>
      </c>
      <c r="AV513" s="14" t="s">
        <v>82</v>
      </c>
      <c r="AW513" s="14" t="s">
        <v>30</v>
      </c>
      <c r="AX513" s="14" t="s">
        <v>73</v>
      </c>
      <c r="AY513" s="266" t="s">
        <v>147</v>
      </c>
    </row>
    <row r="514" s="15" customFormat="1">
      <c r="A514" s="15"/>
      <c r="B514" s="267"/>
      <c r="C514" s="268"/>
      <c r="D514" s="239" t="s">
        <v>161</v>
      </c>
      <c r="E514" s="269" t="s">
        <v>1</v>
      </c>
      <c r="F514" s="270" t="s">
        <v>164</v>
      </c>
      <c r="G514" s="268"/>
      <c r="H514" s="271">
        <v>4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7" t="s">
        <v>161</v>
      </c>
      <c r="AU514" s="277" t="s">
        <v>82</v>
      </c>
      <c r="AV514" s="15" t="s">
        <v>155</v>
      </c>
      <c r="AW514" s="15" t="s">
        <v>30</v>
      </c>
      <c r="AX514" s="15" t="s">
        <v>80</v>
      </c>
      <c r="AY514" s="277" t="s">
        <v>147</v>
      </c>
    </row>
    <row r="515" s="2" customFormat="1" ht="24.15" customHeight="1">
      <c r="A515" s="38"/>
      <c r="B515" s="39"/>
      <c r="C515" s="226" t="s">
        <v>628</v>
      </c>
      <c r="D515" s="226" t="s">
        <v>150</v>
      </c>
      <c r="E515" s="227" t="s">
        <v>744</v>
      </c>
      <c r="F515" s="228" t="s">
        <v>745</v>
      </c>
      <c r="G515" s="229" t="s">
        <v>167</v>
      </c>
      <c r="H515" s="230">
        <v>6</v>
      </c>
      <c r="I515" s="231"/>
      <c r="J515" s="232">
        <f>ROUND(I515*H515,2)</f>
        <v>0</v>
      </c>
      <c r="K515" s="228" t="s">
        <v>154</v>
      </c>
      <c r="L515" s="44"/>
      <c r="M515" s="233" t="s">
        <v>1</v>
      </c>
      <c r="N515" s="234" t="s">
        <v>38</v>
      </c>
      <c r="O515" s="91"/>
      <c r="P515" s="235">
        <f>O515*H515</f>
        <v>0</v>
      </c>
      <c r="Q515" s="235">
        <v>0.00313</v>
      </c>
      <c r="R515" s="235">
        <f>Q515*H515</f>
        <v>0.018779999999999998</v>
      </c>
      <c r="S515" s="235">
        <v>0</v>
      </c>
      <c r="T515" s="236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7" t="s">
        <v>274</v>
      </c>
      <c r="AT515" s="237" t="s">
        <v>150</v>
      </c>
      <c r="AU515" s="237" t="s">
        <v>82</v>
      </c>
      <c r="AY515" s="17" t="s">
        <v>147</v>
      </c>
      <c r="BE515" s="238">
        <f>IF(N515="základní",J515,0)</f>
        <v>0</v>
      </c>
      <c r="BF515" s="238">
        <f>IF(N515="snížená",J515,0)</f>
        <v>0</v>
      </c>
      <c r="BG515" s="238">
        <f>IF(N515="zákl. přenesená",J515,0)</f>
        <v>0</v>
      </c>
      <c r="BH515" s="238">
        <f>IF(N515="sníž. přenesená",J515,0)</f>
        <v>0</v>
      </c>
      <c r="BI515" s="238">
        <f>IF(N515="nulová",J515,0)</f>
        <v>0</v>
      </c>
      <c r="BJ515" s="17" t="s">
        <v>80</v>
      </c>
      <c r="BK515" s="238">
        <f>ROUND(I515*H515,2)</f>
        <v>0</v>
      </c>
      <c r="BL515" s="17" t="s">
        <v>274</v>
      </c>
      <c r="BM515" s="237" t="s">
        <v>1335</v>
      </c>
    </row>
    <row r="516" s="2" customFormat="1">
      <c r="A516" s="38"/>
      <c r="B516" s="39"/>
      <c r="C516" s="40"/>
      <c r="D516" s="239" t="s">
        <v>157</v>
      </c>
      <c r="E516" s="40"/>
      <c r="F516" s="240" t="s">
        <v>745</v>
      </c>
      <c r="G516" s="40"/>
      <c r="H516" s="40"/>
      <c r="I516" s="241"/>
      <c r="J516" s="40"/>
      <c r="K516" s="40"/>
      <c r="L516" s="44"/>
      <c r="M516" s="242"/>
      <c r="N516" s="243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157</v>
      </c>
      <c r="AU516" s="17" t="s">
        <v>82</v>
      </c>
    </row>
    <row r="517" s="2" customFormat="1">
      <c r="A517" s="38"/>
      <c r="B517" s="39"/>
      <c r="C517" s="40"/>
      <c r="D517" s="244" t="s">
        <v>159</v>
      </c>
      <c r="E517" s="40"/>
      <c r="F517" s="245" t="s">
        <v>748</v>
      </c>
      <c r="G517" s="40"/>
      <c r="H517" s="40"/>
      <c r="I517" s="241"/>
      <c r="J517" s="40"/>
      <c r="K517" s="40"/>
      <c r="L517" s="44"/>
      <c r="M517" s="242"/>
      <c r="N517" s="243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159</v>
      </c>
      <c r="AU517" s="17" t="s">
        <v>82</v>
      </c>
    </row>
    <row r="518" s="13" customFormat="1">
      <c r="A518" s="13"/>
      <c r="B518" s="246"/>
      <c r="C518" s="247"/>
      <c r="D518" s="239" t="s">
        <v>161</v>
      </c>
      <c r="E518" s="248" t="s">
        <v>1</v>
      </c>
      <c r="F518" s="249" t="s">
        <v>703</v>
      </c>
      <c r="G518" s="247"/>
      <c r="H518" s="248" t="s">
        <v>1</v>
      </c>
      <c r="I518" s="250"/>
      <c r="J518" s="247"/>
      <c r="K518" s="247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161</v>
      </c>
      <c r="AU518" s="255" t="s">
        <v>82</v>
      </c>
      <c r="AV518" s="13" t="s">
        <v>80</v>
      </c>
      <c r="AW518" s="13" t="s">
        <v>30</v>
      </c>
      <c r="AX518" s="13" t="s">
        <v>73</v>
      </c>
      <c r="AY518" s="255" t="s">
        <v>147</v>
      </c>
    </row>
    <row r="519" s="13" customFormat="1">
      <c r="A519" s="13"/>
      <c r="B519" s="246"/>
      <c r="C519" s="247"/>
      <c r="D519" s="239" t="s">
        <v>161</v>
      </c>
      <c r="E519" s="248" t="s">
        <v>1</v>
      </c>
      <c r="F519" s="249" t="s">
        <v>749</v>
      </c>
      <c r="G519" s="247"/>
      <c r="H519" s="248" t="s">
        <v>1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161</v>
      </c>
      <c r="AU519" s="255" t="s">
        <v>82</v>
      </c>
      <c r="AV519" s="13" t="s">
        <v>80</v>
      </c>
      <c r="AW519" s="13" t="s">
        <v>30</v>
      </c>
      <c r="AX519" s="13" t="s">
        <v>73</v>
      </c>
      <c r="AY519" s="255" t="s">
        <v>147</v>
      </c>
    </row>
    <row r="520" s="14" customFormat="1">
      <c r="A520" s="14"/>
      <c r="B520" s="256"/>
      <c r="C520" s="257"/>
      <c r="D520" s="239" t="s">
        <v>161</v>
      </c>
      <c r="E520" s="258" t="s">
        <v>1</v>
      </c>
      <c r="F520" s="259" t="s">
        <v>674</v>
      </c>
      <c r="G520" s="257"/>
      <c r="H520" s="260">
        <v>6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161</v>
      </c>
      <c r="AU520" s="266" t="s">
        <v>82</v>
      </c>
      <c r="AV520" s="14" t="s">
        <v>82</v>
      </c>
      <c r="AW520" s="14" t="s">
        <v>30</v>
      </c>
      <c r="AX520" s="14" t="s">
        <v>73</v>
      </c>
      <c r="AY520" s="266" t="s">
        <v>147</v>
      </c>
    </row>
    <row r="521" s="15" customFormat="1">
      <c r="A521" s="15"/>
      <c r="B521" s="267"/>
      <c r="C521" s="268"/>
      <c r="D521" s="239" t="s">
        <v>161</v>
      </c>
      <c r="E521" s="269" t="s">
        <v>1</v>
      </c>
      <c r="F521" s="270" t="s">
        <v>164</v>
      </c>
      <c r="G521" s="268"/>
      <c r="H521" s="271">
        <v>6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7" t="s">
        <v>161</v>
      </c>
      <c r="AU521" s="277" t="s">
        <v>82</v>
      </c>
      <c r="AV521" s="15" t="s">
        <v>155</v>
      </c>
      <c r="AW521" s="15" t="s">
        <v>30</v>
      </c>
      <c r="AX521" s="15" t="s">
        <v>80</v>
      </c>
      <c r="AY521" s="277" t="s">
        <v>147</v>
      </c>
    </row>
    <row r="522" s="2" customFormat="1" ht="24.15" customHeight="1">
      <c r="A522" s="38"/>
      <c r="B522" s="39"/>
      <c r="C522" s="226" t="s">
        <v>636</v>
      </c>
      <c r="D522" s="226" t="s">
        <v>150</v>
      </c>
      <c r="E522" s="227" t="s">
        <v>751</v>
      </c>
      <c r="F522" s="228" t="s">
        <v>752</v>
      </c>
      <c r="G522" s="229" t="s">
        <v>357</v>
      </c>
      <c r="H522" s="230">
        <v>0.19300000000000001</v>
      </c>
      <c r="I522" s="231"/>
      <c r="J522" s="232">
        <f>ROUND(I522*H522,2)</f>
        <v>0</v>
      </c>
      <c r="K522" s="228" t="s">
        <v>154</v>
      </c>
      <c r="L522" s="44"/>
      <c r="M522" s="233" t="s">
        <v>1</v>
      </c>
      <c r="N522" s="234" t="s">
        <v>38</v>
      </c>
      <c r="O522" s="91"/>
      <c r="P522" s="235">
        <f>O522*H522</f>
        <v>0</v>
      </c>
      <c r="Q522" s="235">
        <v>0</v>
      </c>
      <c r="R522" s="235">
        <f>Q522*H522</f>
        <v>0</v>
      </c>
      <c r="S522" s="235">
        <v>0</v>
      </c>
      <c r="T522" s="236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7" t="s">
        <v>274</v>
      </c>
      <c r="AT522" s="237" t="s">
        <v>150</v>
      </c>
      <c r="AU522" s="237" t="s">
        <v>82</v>
      </c>
      <c r="AY522" s="17" t="s">
        <v>147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7" t="s">
        <v>80</v>
      </c>
      <c r="BK522" s="238">
        <f>ROUND(I522*H522,2)</f>
        <v>0</v>
      </c>
      <c r="BL522" s="17" t="s">
        <v>274</v>
      </c>
      <c r="BM522" s="237" t="s">
        <v>1336</v>
      </c>
    </row>
    <row r="523" s="2" customFormat="1">
      <c r="A523" s="38"/>
      <c r="B523" s="39"/>
      <c r="C523" s="40"/>
      <c r="D523" s="239" t="s">
        <v>157</v>
      </c>
      <c r="E523" s="40"/>
      <c r="F523" s="240" t="s">
        <v>754</v>
      </c>
      <c r="G523" s="40"/>
      <c r="H523" s="40"/>
      <c r="I523" s="241"/>
      <c r="J523" s="40"/>
      <c r="K523" s="40"/>
      <c r="L523" s="44"/>
      <c r="M523" s="242"/>
      <c r="N523" s="243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157</v>
      </c>
      <c r="AU523" s="17" t="s">
        <v>82</v>
      </c>
    </row>
    <row r="524" s="2" customFormat="1">
      <c r="A524" s="38"/>
      <c r="B524" s="39"/>
      <c r="C524" s="40"/>
      <c r="D524" s="244" t="s">
        <v>159</v>
      </c>
      <c r="E524" s="40"/>
      <c r="F524" s="245" t="s">
        <v>755</v>
      </c>
      <c r="G524" s="40"/>
      <c r="H524" s="40"/>
      <c r="I524" s="241"/>
      <c r="J524" s="40"/>
      <c r="K524" s="40"/>
      <c r="L524" s="44"/>
      <c r="M524" s="242"/>
      <c r="N524" s="243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159</v>
      </c>
      <c r="AU524" s="17" t="s">
        <v>82</v>
      </c>
    </row>
    <row r="525" s="12" customFormat="1" ht="22.8" customHeight="1">
      <c r="A525" s="12"/>
      <c r="B525" s="210"/>
      <c r="C525" s="211"/>
      <c r="D525" s="212" t="s">
        <v>72</v>
      </c>
      <c r="E525" s="224" t="s">
        <v>756</v>
      </c>
      <c r="F525" s="224" t="s">
        <v>757</v>
      </c>
      <c r="G525" s="211"/>
      <c r="H525" s="211"/>
      <c r="I525" s="214"/>
      <c r="J525" s="225">
        <f>BK525</f>
        <v>0</v>
      </c>
      <c r="K525" s="211"/>
      <c r="L525" s="216"/>
      <c r="M525" s="217"/>
      <c r="N525" s="218"/>
      <c r="O525" s="218"/>
      <c r="P525" s="219">
        <f>SUM(P526:P588)</f>
        <v>0</v>
      </c>
      <c r="Q525" s="218"/>
      <c r="R525" s="219">
        <f>SUM(R526:R588)</f>
        <v>11.984813799999998</v>
      </c>
      <c r="S525" s="218"/>
      <c r="T525" s="220">
        <f>SUM(T526:T588)</f>
        <v>11.918844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21" t="s">
        <v>82</v>
      </c>
      <c r="AT525" s="222" t="s">
        <v>72</v>
      </c>
      <c r="AU525" s="222" t="s">
        <v>80</v>
      </c>
      <c r="AY525" s="221" t="s">
        <v>147</v>
      </c>
      <c r="BK525" s="223">
        <f>SUM(BK526:BK588)</f>
        <v>0</v>
      </c>
    </row>
    <row r="526" s="2" customFormat="1" ht="24.15" customHeight="1">
      <c r="A526" s="38"/>
      <c r="B526" s="39"/>
      <c r="C526" s="226" t="s">
        <v>641</v>
      </c>
      <c r="D526" s="226" t="s">
        <v>150</v>
      </c>
      <c r="E526" s="227" t="s">
        <v>774</v>
      </c>
      <c r="F526" s="228" t="s">
        <v>775</v>
      </c>
      <c r="G526" s="229" t="s">
        <v>181</v>
      </c>
      <c r="H526" s="230">
        <v>154.16</v>
      </c>
      <c r="I526" s="231"/>
      <c r="J526" s="232">
        <f>ROUND(I526*H526,2)</f>
        <v>0</v>
      </c>
      <c r="K526" s="228" t="s">
        <v>154</v>
      </c>
      <c r="L526" s="44"/>
      <c r="M526" s="233" t="s">
        <v>1</v>
      </c>
      <c r="N526" s="234" t="s">
        <v>38</v>
      </c>
      <c r="O526" s="91"/>
      <c r="P526" s="235">
        <f>O526*H526</f>
        <v>0</v>
      </c>
      <c r="Q526" s="235">
        <v>0</v>
      </c>
      <c r="R526" s="235">
        <f>Q526*H526</f>
        <v>0</v>
      </c>
      <c r="S526" s="235">
        <v>0.075190000000000007</v>
      </c>
      <c r="T526" s="236">
        <f>S526*H526</f>
        <v>11.5912904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7" t="s">
        <v>274</v>
      </c>
      <c r="AT526" s="237" t="s">
        <v>150</v>
      </c>
      <c r="AU526" s="237" t="s">
        <v>82</v>
      </c>
      <c r="AY526" s="17" t="s">
        <v>147</v>
      </c>
      <c r="BE526" s="238">
        <f>IF(N526="základní",J526,0)</f>
        <v>0</v>
      </c>
      <c r="BF526" s="238">
        <f>IF(N526="snížená",J526,0)</f>
        <v>0</v>
      </c>
      <c r="BG526" s="238">
        <f>IF(N526="zákl. přenesená",J526,0)</f>
        <v>0</v>
      </c>
      <c r="BH526" s="238">
        <f>IF(N526="sníž. přenesená",J526,0)</f>
        <v>0</v>
      </c>
      <c r="BI526" s="238">
        <f>IF(N526="nulová",J526,0)</f>
        <v>0</v>
      </c>
      <c r="BJ526" s="17" t="s">
        <v>80</v>
      </c>
      <c r="BK526" s="238">
        <f>ROUND(I526*H526,2)</f>
        <v>0</v>
      </c>
      <c r="BL526" s="17" t="s">
        <v>274</v>
      </c>
      <c r="BM526" s="237" t="s">
        <v>1337</v>
      </c>
    </row>
    <row r="527" s="2" customFormat="1">
      <c r="A527" s="38"/>
      <c r="B527" s="39"/>
      <c r="C527" s="40"/>
      <c r="D527" s="239" t="s">
        <v>157</v>
      </c>
      <c r="E527" s="40"/>
      <c r="F527" s="240" t="s">
        <v>777</v>
      </c>
      <c r="G527" s="40"/>
      <c r="H527" s="40"/>
      <c r="I527" s="241"/>
      <c r="J527" s="40"/>
      <c r="K527" s="40"/>
      <c r="L527" s="44"/>
      <c r="M527" s="242"/>
      <c r="N527" s="243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157</v>
      </c>
      <c r="AU527" s="17" t="s">
        <v>82</v>
      </c>
    </row>
    <row r="528" s="2" customFormat="1">
      <c r="A528" s="38"/>
      <c r="B528" s="39"/>
      <c r="C528" s="40"/>
      <c r="D528" s="244" t="s">
        <v>159</v>
      </c>
      <c r="E528" s="40"/>
      <c r="F528" s="245" t="s">
        <v>778</v>
      </c>
      <c r="G528" s="40"/>
      <c r="H528" s="40"/>
      <c r="I528" s="241"/>
      <c r="J528" s="40"/>
      <c r="K528" s="40"/>
      <c r="L528" s="44"/>
      <c r="M528" s="242"/>
      <c r="N528" s="243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159</v>
      </c>
      <c r="AU528" s="17" t="s">
        <v>82</v>
      </c>
    </row>
    <row r="529" s="13" customFormat="1">
      <c r="A529" s="13"/>
      <c r="B529" s="246"/>
      <c r="C529" s="247"/>
      <c r="D529" s="239" t="s">
        <v>161</v>
      </c>
      <c r="E529" s="248" t="s">
        <v>1</v>
      </c>
      <c r="F529" s="249" t="s">
        <v>634</v>
      </c>
      <c r="G529" s="247"/>
      <c r="H529" s="248" t="s">
        <v>1</v>
      </c>
      <c r="I529" s="250"/>
      <c r="J529" s="247"/>
      <c r="K529" s="247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161</v>
      </c>
      <c r="AU529" s="255" t="s">
        <v>82</v>
      </c>
      <c r="AV529" s="13" t="s">
        <v>80</v>
      </c>
      <c r="AW529" s="13" t="s">
        <v>30</v>
      </c>
      <c r="AX529" s="13" t="s">
        <v>73</v>
      </c>
      <c r="AY529" s="255" t="s">
        <v>147</v>
      </c>
    </row>
    <row r="530" s="14" customFormat="1">
      <c r="A530" s="14"/>
      <c r="B530" s="256"/>
      <c r="C530" s="257"/>
      <c r="D530" s="239" t="s">
        <v>161</v>
      </c>
      <c r="E530" s="258" t="s">
        <v>1</v>
      </c>
      <c r="F530" s="259" t="s">
        <v>1313</v>
      </c>
      <c r="G530" s="257"/>
      <c r="H530" s="260">
        <v>154.16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161</v>
      </c>
      <c r="AU530" s="266" t="s">
        <v>82</v>
      </c>
      <c r="AV530" s="14" t="s">
        <v>82</v>
      </c>
      <c r="AW530" s="14" t="s">
        <v>30</v>
      </c>
      <c r="AX530" s="14" t="s">
        <v>73</v>
      </c>
      <c r="AY530" s="266" t="s">
        <v>147</v>
      </c>
    </row>
    <row r="531" s="15" customFormat="1">
      <c r="A531" s="15"/>
      <c r="B531" s="267"/>
      <c r="C531" s="268"/>
      <c r="D531" s="239" t="s">
        <v>161</v>
      </c>
      <c r="E531" s="269" t="s">
        <v>1</v>
      </c>
      <c r="F531" s="270" t="s">
        <v>164</v>
      </c>
      <c r="G531" s="268"/>
      <c r="H531" s="271">
        <v>154.16</v>
      </c>
      <c r="I531" s="272"/>
      <c r="J531" s="268"/>
      <c r="K531" s="268"/>
      <c r="L531" s="273"/>
      <c r="M531" s="274"/>
      <c r="N531" s="275"/>
      <c r="O531" s="275"/>
      <c r="P531" s="275"/>
      <c r="Q531" s="275"/>
      <c r="R531" s="275"/>
      <c r="S531" s="275"/>
      <c r="T531" s="27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7" t="s">
        <v>161</v>
      </c>
      <c r="AU531" s="277" t="s">
        <v>82</v>
      </c>
      <c r="AV531" s="15" t="s">
        <v>155</v>
      </c>
      <c r="AW531" s="15" t="s">
        <v>30</v>
      </c>
      <c r="AX531" s="15" t="s">
        <v>80</v>
      </c>
      <c r="AY531" s="277" t="s">
        <v>147</v>
      </c>
    </row>
    <row r="532" s="2" customFormat="1" ht="24.15" customHeight="1">
      <c r="A532" s="38"/>
      <c r="B532" s="39"/>
      <c r="C532" s="226" t="s">
        <v>647</v>
      </c>
      <c r="D532" s="226" t="s">
        <v>150</v>
      </c>
      <c r="E532" s="227" t="s">
        <v>780</v>
      </c>
      <c r="F532" s="228" t="s">
        <v>781</v>
      </c>
      <c r="G532" s="229" t="s">
        <v>181</v>
      </c>
      <c r="H532" s="230">
        <v>154.16</v>
      </c>
      <c r="I532" s="231"/>
      <c r="J532" s="232">
        <f>ROUND(I532*H532,2)</f>
        <v>0</v>
      </c>
      <c r="K532" s="228" t="s">
        <v>154</v>
      </c>
      <c r="L532" s="44"/>
      <c r="M532" s="233" t="s">
        <v>1</v>
      </c>
      <c r="N532" s="234" t="s">
        <v>38</v>
      </c>
      <c r="O532" s="91"/>
      <c r="P532" s="235">
        <f>O532*H532</f>
        <v>0</v>
      </c>
      <c r="Q532" s="235">
        <v>0</v>
      </c>
      <c r="R532" s="235">
        <f>Q532*H532</f>
        <v>0</v>
      </c>
      <c r="S532" s="235">
        <v>0</v>
      </c>
      <c r="T532" s="236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7" t="s">
        <v>274</v>
      </c>
      <c r="AT532" s="237" t="s">
        <v>150</v>
      </c>
      <c r="AU532" s="237" t="s">
        <v>82</v>
      </c>
      <c r="AY532" s="17" t="s">
        <v>147</v>
      </c>
      <c r="BE532" s="238">
        <f>IF(N532="základní",J532,0)</f>
        <v>0</v>
      </c>
      <c r="BF532" s="238">
        <f>IF(N532="snížená",J532,0)</f>
        <v>0</v>
      </c>
      <c r="BG532" s="238">
        <f>IF(N532="zákl. přenesená",J532,0)</f>
        <v>0</v>
      </c>
      <c r="BH532" s="238">
        <f>IF(N532="sníž. přenesená",J532,0)</f>
        <v>0</v>
      </c>
      <c r="BI532" s="238">
        <f>IF(N532="nulová",J532,0)</f>
        <v>0</v>
      </c>
      <c r="BJ532" s="17" t="s">
        <v>80</v>
      </c>
      <c r="BK532" s="238">
        <f>ROUND(I532*H532,2)</f>
        <v>0</v>
      </c>
      <c r="BL532" s="17" t="s">
        <v>274</v>
      </c>
      <c r="BM532" s="237" t="s">
        <v>1338</v>
      </c>
    </row>
    <row r="533" s="2" customFormat="1">
      <c r="A533" s="38"/>
      <c r="B533" s="39"/>
      <c r="C533" s="40"/>
      <c r="D533" s="239" t="s">
        <v>157</v>
      </c>
      <c r="E533" s="40"/>
      <c r="F533" s="240" t="s">
        <v>783</v>
      </c>
      <c r="G533" s="40"/>
      <c r="H533" s="40"/>
      <c r="I533" s="241"/>
      <c r="J533" s="40"/>
      <c r="K533" s="40"/>
      <c r="L533" s="44"/>
      <c r="M533" s="242"/>
      <c r="N533" s="243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157</v>
      </c>
      <c r="AU533" s="17" t="s">
        <v>82</v>
      </c>
    </row>
    <row r="534" s="2" customFormat="1">
      <c r="A534" s="38"/>
      <c r="B534" s="39"/>
      <c r="C534" s="40"/>
      <c r="D534" s="244" t="s">
        <v>159</v>
      </c>
      <c r="E534" s="40"/>
      <c r="F534" s="245" t="s">
        <v>784</v>
      </c>
      <c r="G534" s="40"/>
      <c r="H534" s="40"/>
      <c r="I534" s="241"/>
      <c r="J534" s="40"/>
      <c r="K534" s="40"/>
      <c r="L534" s="44"/>
      <c r="M534" s="242"/>
      <c r="N534" s="243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159</v>
      </c>
      <c r="AU534" s="17" t="s">
        <v>82</v>
      </c>
    </row>
    <row r="535" s="2" customFormat="1" ht="24.15" customHeight="1">
      <c r="A535" s="38"/>
      <c r="B535" s="39"/>
      <c r="C535" s="226" t="s">
        <v>659</v>
      </c>
      <c r="D535" s="226" t="s">
        <v>150</v>
      </c>
      <c r="E535" s="227" t="s">
        <v>786</v>
      </c>
      <c r="F535" s="228" t="s">
        <v>787</v>
      </c>
      <c r="G535" s="229" t="s">
        <v>167</v>
      </c>
      <c r="H535" s="230">
        <v>15.9</v>
      </c>
      <c r="I535" s="231"/>
      <c r="J535" s="232">
        <f>ROUND(I535*H535,2)</f>
        <v>0</v>
      </c>
      <c r="K535" s="228" t="s">
        <v>154</v>
      </c>
      <c r="L535" s="44"/>
      <c r="M535" s="233" t="s">
        <v>1</v>
      </c>
      <c r="N535" s="234" t="s">
        <v>38</v>
      </c>
      <c r="O535" s="91"/>
      <c r="P535" s="235">
        <f>O535*H535</f>
        <v>0</v>
      </c>
      <c r="Q535" s="235">
        <v>0</v>
      </c>
      <c r="R535" s="235">
        <f>Q535*H535</f>
        <v>0</v>
      </c>
      <c r="S535" s="235">
        <v>0.018079999999999999</v>
      </c>
      <c r="T535" s="236">
        <f>S535*H535</f>
        <v>0.28747200000000001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7" t="s">
        <v>274</v>
      </c>
      <c r="AT535" s="237" t="s">
        <v>150</v>
      </c>
      <c r="AU535" s="237" t="s">
        <v>82</v>
      </c>
      <c r="AY535" s="17" t="s">
        <v>147</v>
      </c>
      <c r="BE535" s="238">
        <f>IF(N535="základní",J535,0)</f>
        <v>0</v>
      </c>
      <c r="BF535" s="238">
        <f>IF(N535="snížená",J535,0)</f>
        <v>0</v>
      </c>
      <c r="BG535" s="238">
        <f>IF(N535="zákl. přenesená",J535,0)</f>
        <v>0</v>
      </c>
      <c r="BH535" s="238">
        <f>IF(N535="sníž. přenesená",J535,0)</f>
        <v>0</v>
      </c>
      <c r="BI535" s="238">
        <f>IF(N535="nulová",J535,0)</f>
        <v>0</v>
      </c>
      <c r="BJ535" s="17" t="s">
        <v>80</v>
      </c>
      <c r="BK535" s="238">
        <f>ROUND(I535*H535,2)</f>
        <v>0</v>
      </c>
      <c r="BL535" s="17" t="s">
        <v>274</v>
      </c>
      <c r="BM535" s="237" t="s">
        <v>1339</v>
      </c>
    </row>
    <row r="536" s="2" customFormat="1">
      <c r="A536" s="38"/>
      <c r="B536" s="39"/>
      <c r="C536" s="40"/>
      <c r="D536" s="239" t="s">
        <v>157</v>
      </c>
      <c r="E536" s="40"/>
      <c r="F536" s="240" t="s">
        <v>789</v>
      </c>
      <c r="G536" s="40"/>
      <c r="H536" s="40"/>
      <c r="I536" s="241"/>
      <c r="J536" s="40"/>
      <c r="K536" s="40"/>
      <c r="L536" s="44"/>
      <c r="M536" s="242"/>
      <c r="N536" s="243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157</v>
      </c>
      <c r="AU536" s="17" t="s">
        <v>82</v>
      </c>
    </row>
    <row r="537" s="2" customFormat="1">
      <c r="A537" s="38"/>
      <c r="B537" s="39"/>
      <c r="C537" s="40"/>
      <c r="D537" s="244" t="s">
        <v>159</v>
      </c>
      <c r="E537" s="40"/>
      <c r="F537" s="245" t="s">
        <v>790</v>
      </c>
      <c r="G537" s="40"/>
      <c r="H537" s="40"/>
      <c r="I537" s="241"/>
      <c r="J537" s="40"/>
      <c r="K537" s="40"/>
      <c r="L537" s="44"/>
      <c r="M537" s="242"/>
      <c r="N537" s="243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82</v>
      </c>
    </row>
    <row r="538" s="14" customFormat="1">
      <c r="A538" s="14"/>
      <c r="B538" s="256"/>
      <c r="C538" s="257"/>
      <c r="D538" s="239" t="s">
        <v>161</v>
      </c>
      <c r="E538" s="258" t="s">
        <v>1</v>
      </c>
      <c r="F538" s="259" t="s">
        <v>1340</v>
      </c>
      <c r="G538" s="257"/>
      <c r="H538" s="260">
        <v>15.9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161</v>
      </c>
      <c r="AU538" s="266" t="s">
        <v>82</v>
      </c>
      <c r="AV538" s="14" t="s">
        <v>82</v>
      </c>
      <c r="AW538" s="14" t="s">
        <v>30</v>
      </c>
      <c r="AX538" s="14" t="s">
        <v>73</v>
      </c>
      <c r="AY538" s="266" t="s">
        <v>147</v>
      </c>
    </row>
    <row r="539" s="15" customFormat="1">
      <c r="A539" s="15"/>
      <c r="B539" s="267"/>
      <c r="C539" s="268"/>
      <c r="D539" s="239" t="s">
        <v>161</v>
      </c>
      <c r="E539" s="269" t="s">
        <v>1</v>
      </c>
      <c r="F539" s="270" t="s">
        <v>164</v>
      </c>
      <c r="G539" s="268"/>
      <c r="H539" s="271">
        <v>15.9</v>
      </c>
      <c r="I539" s="272"/>
      <c r="J539" s="268"/>
      <c r="K539" s="268"/>
      <c r="L539" s="273"/>
      <c r="M539" s="274"/>
      <c r="N539" s="275"/>
      <c r="O539" s="275"/>
      <c r="P539" s="275"/>
      <c r="Q539" s="275"/>
      <c r="R539" s="275"/>
      <c r="S539" s="275"/>
      <c r="T539" s="276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7" t="s">
        <v>161</v>
      </c>
      <c r="AU539" s="277" t="s">
        <v>82</v>
      </c>
      <c r="AV539" s="15" t="s">
        <v>155</v>
      </c>
      <c r="AW539" s="15" t="s">
        <v>30</v>
      </c>
      <c r="AX539" s="15" t="s">
        <v>80</v>
      </c>
      <c r="AY539" s="277" t="s">
        <v>147</v>
      </c>
    </row>
    <row r="540" s="2" customFormat="1" ht="24.15" customHeight="1">
      <c r="A540" s="38"/>
      <c r="B540" s="39"/>
      <c r="C540" s="226" t="s">
        <v>668</v>
      </c>
      <c r="D540" s="226" t="s">
        <v>150</v>
      </c>
      <c r="E540" s="227" t="s">
        <v>793</v>
      </c>
      <c r="F540" s="228" t="s">
        <v>794</v>
      </c>
      <c r="G540" s="229" t="s">
        <v>167</v>
      </c>
      <c r="H540" s="230">
        <v>15.9</v>
      </c>
      <c r="I540" s="231"/>
      <c r="J540" s="232">
        <f>ROUND(I540*H540,2)</f>
        <v>0</v>
      </c>
      <c r="K540" s="228" t="s">
        <v>154</v>
      </c>
      <c r="L540" s="44"/>
      <c r="M540" s="233" t="s">
        <v>1</v>
      </c>
      <c r="N540" s="234" t="s">
        <v>38</v>
      </c>
      <c r="O540" s="91"/>
      <c r="P540" s="235">
        <f>O540*H540</f>
        <v>0</v>
      </c>
      <c r="Q540" s="235">
        <v>0</v>
      </c>
      <c r="R540" s="235">
        <f>Q540*H540</f>
        <v>0</v>
      </c>
      <c r="S540" s="235">
        <v>0</v>
      </c>
      <c r="T540" s="236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7" t="s">
        <v>274</v>
      </c>
      <c r="AT540" s="237" t="s">
        <v>150</v>
      </c>
      <c r="AU540" s="237" t="s">
        <v>82</v>
      </c>
      <c r="AY540" s="17" t="s">
        <v>147</v>
      </c>
      <c r="BE540" s="238">
        <f>IF(N540="základní",J540,0)</f>
        <v>0</v>
      </c>
      <c r="BF540" s="238">
        <f>IF(N540="snížená",J540,0)</f>
        <v>0</v>
      </c>
      <c r="BG540" s="238">
        <f>IF(N540="zákl. přenesená",J540,0)</f>
        <v>0</v>
      </c>
      <c r="BH540" s="238">
        <f>IF(N540="sníž. přenesená",J540,0)</f>
        <v>0</v>
      </c>
      <c r="BI540" s="238">
        <f>IF(N540="nulová",J540,0)</f>
        <v>0</v>
      </c>
      <c r="BJ540" s="17" t="s">
        <v>80</v>
      </c>
      <c r="BK540" s="238">
        <f>ROUND(I540*H540,2)</f>
        <v>0</v>
      </c>
      <c r="BL540" s="17" t="s">
        <v>274</v>
      </c>
      <c r="BM540" s="237" t="s">
        <v>1341</v>
      </c>
    </row>
    <row r="541" s="2" customFormat="1">
      <c r="A541" s="38"/>
      <c r="B541" s="39"/>
      <c r="C541" s="40"/>
      <c r="D541" s="239" t="s">
        <v>157</v>
      </c>
      <c r="E541" s="40"/>
      <c r="F541" s="240" t="s">
        <v>783</v>
      </c>
      <c r="G541" s="40"/>
      <c r="H541" s="40"/>
      <c r="I541" s="241"/>
      <c r="J541" s="40"/>
      <c r="K541" s="40"/>
      <c r="L541" s="44"/>
      <c r="M541" s="242"/>
      <c r="N541" s="243"/>
      <c r="O541" s="91"/>
      <c r="P541" s="91"/>
      <c r="Q541" s="91"/>
      <c r="R541" s="91"/>
      <c r="S541" s="91"/>
      <c r="T541" s="92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157</v>
      </c>
      <c r="AU541" s="17" t="s">
        <v>82</v>
      </c>
    </row>
    <row r="542" s="2" customFormat="1">
      <c r="A542" s="38"/>
      <c r="B542" s="39"/>
      <c r="C542" s="40"/>
      <c r="D542" s="244" t="s">
        <v>159</v>
      </c>
      <c r="E542" s="40"/>
      <c r="F542" s="245" t="s">
        <v>796</v>
      </c>
      <c r="G542" s="40"/>
      <c r="H542" s="40"/>
      <c r="I542" s="241"/>
      <c r="J542" s="40"/>
      <c r="K542" s="40"/>
      <c r="L542" s="44"/>
      <c r="M542" s="242"/>
      <c r="N542" s="243"/>
      <c r="O542" s="91"/>
      <c r="P542" s="91"/>
      <c r="Q542" s="91"/>
      <c r="R542" s="91"/>
      <c r="S542" s="91"/>
      <c r="T542" s="92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159</v>
      </c>
      <c r="AU542" s="17" t="s">
        <v>82</v>
      </c>
    </row>
    <row r="543" s="2" customFormat="1" ht="24.15" customHeight="1">
      <c r="A543" s="38"/>
      <c r="B543" s="39"/>
      <c r="C543" s="226" t="s">
        <v>675</v>
      </c>
      <c r="D543" s="226" t="s">
        <v>150</v>
      </c>
      <c r="E543" s="227" t="s">
        <v>798</v>
      </c>
      <c r="F543" s="228" t="s">
        <v>799</v>
      </c>
      <c r="G543" s="229" t="s">
        <v>181</v>
      </c>
      <c r="H543" s="230">
        <v>154.16</v>
      </c>
      <c r="I543" s="231"/>
      <c r="J543" s="232">
        <f>ROUND(I543*H543,2)</f>
        <v>0</v>
      </c>
      <c r="K543" s="228" t="s">
        <v>154</v>
      </c>
      <c r="L543" s="44"/>
      <c r="M543" s="233" t="s">
        <v>1</v>
      </c>
      <c r="N543" s="234" t="s">
        <v>38</v>
      </c>
      <c r="O543" s="91"/>
      <c r="P543" s="235">
        <f>O543*H543</f>
        <v>0</v>
      </c>
      <c r="Q543" s="235">
        <v>0.075009999999999993</v>
      </c>
      <c r="R543" s="235">
        <f>Q543*H543</f>
        <v>11.563541599999999</v>
      </c>
      <c r="S543" s="235">
        <v>0</v>
      </c>
      <c r="T543" s="236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7" t="s">
        <v>274</v>
      </c>
      <c r="AT543" s="237" t="s">
        <v>150</v>
      </c>
      <c r="AU543" s="237" t="s">
        <v>82</v>
      </c>
      <c r="AY543" s="17" t="s">
        <v>147</v>
      </c>
      <c r="BE543" s="238">
        <f>IF(N543="základní",J543,0)</f>
        <v>0</v>
      </c>
      <c r="BF543" s="238">
        <f>IF(N543="snížená",J543,0)</f>
        <v>0</v>
      </c>
      <c r="BG543" s="238">
        <f>IF(N543="zákl. přenesená",J543,0)</f>
        <v>0</v>
      </c>
      <c r="BH543" s="238">
        <f>IF(N543="sníž. přenesená",J543,0)</f>
        <v>0</v>
      </c>
      <c r="BI543" s="238">
        <f>IF(N543="nulová",J543,0)</f>
        <v>0</v>
      </c>
      <c r="BJ543" s="17" t="s">
        <v>80</v>
      </c>
      <c r="BK543" s="238">
        <f>ROUND(I543*H543,2)</f>
        <v>0</v>
      </c>
      <c r="BL543" s="17" t="s">
        <v>274</v>
      </c>
      <c r="BM543" s="237" t="s">
        <v>1342</v>
      </c>
    </row>
    <row r="544" s="2" customFormat="1">
      <c r="A544" s="38"/>
      <c r="B544" s="39"/>
      <c r="C544" s="40"/>
      <c r="D544" s="239" t="s">
        <v>157</v>
      </c>
      <c r="E544" s="40"/>
      <c r="F544" s="240" t="s">
        <v>801</v>
      </c>
      <c r="G544" s="40"/>
      <c r="H544" s="40"/>
      <c r="I544" s="241"/>
      <c r="J544" s="40"/>
      <c r="K544" s="40"/>
      <c r="L544" s="44"/>
      <c r="M544" s="242"/>
      <c r="N544" s="243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157</v>
      </c>
      <c r="AU544" s="17" t="s">
        <v>82</v>
      </c>
    </row>
    <row r="545" s="2" customFormat="1">
      <c r="A545" s="38"/>
      <c r="B545" s="39"/>
      <c r="C545" s="40"/>
      <c r="D545" s="244" t="s">
        <v>159</v>
      </c>
      <c r="E545" s="40"/>
      <c r="F545" s="245" t="s">
        <v>802</v>
      </c>
      <c r="G545" s="40"/>
      <c r="H545" s="40"/>
      <c r="I545" s="241"/>
      <c r="J545" s="40"/>
      <c r="K545" s="40"/>
      <c r="L545" s="44"/>
      <c r="M545" s="242"/>
      <c r="N545" s="243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159</v>
      </c>
      <c r="AU545" s="17" t="s">
        <v>82</v>
      </c>
    </row>
    <row r="546" s="13" customFormat="1">
      <c r="A546" s="13"/>
      <c r="B546" s="246"/>
      <c r="C546" s="247"/>
      <c r="D546" s="239" t="s">
        <v>161</v>
      </c>
      <c r="E546" s="248" t="s">
        <v>1</v>
      </c>
      <c r="F546" s="249" t="s">
        <v>634</v>
      </c>
      <c r="G546" s="247"/>
      <c r="H546" s="248" t="s">
        <v>1</v>
      </c>
      <c r="I546" s="250"/>
      <c r="J546" s="247"/>
      <c r="K546" s="247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161</v>
      </c>
      <c r="AU546" s="255" t="s">
        <v>82</v>
      </c>
      <c r="AV546" s="13" t="s">
        <v>80</v>
      </c>
      <c r="AW546" s="13" t="s">
        <v>30</v>
      </c>
      <c r="AX546" s="13" t="s">
        <v>73</v>
      </c>
      <c r="AY546" s="255" t="s">
        <v>147</v>
      </c>
    </row>
    <row r="547" s="14" customFormat="1">
      <c r="A547" s="14"/>
      <c r="B547" s="256"/>
      <c r="C547" s="257"/>
      <c r="D547" s="239" t="s">
        <v>161</v>
      </c>
      <c r="E547" s="258" t="s">
        <v>1</v>
      </c>
      <c r="F547" s="259" t="s">
        <v>1313</v>
      </c>
      <c r="G547" s="257"/>
      <c r="H547" s="260">
        <v>154.16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6" t="s">
        <v>161</v>
      </c>
      <c r="AU547" s="266" t="s">
        <v>82</v>
      </c>
      <c r="AV547" s="14" t="s">
        <v>82</v>
      </c>
      <c r="AW547" s="14" t="s">
        <v>30</v>
      </c>
      <c r="AX547" s="14" t="s">
        <v>73</v>
      </c>
      <c r="AY547" s="266" t="s">
        <v>147</v>
      </c>
    </row>
    <row r="548" s="15" customFormat="1">
      <c r="A548" s="15"/>
      <c r="B548" s="267"/>
      <c r="C548" s="268"/>
      <c r="D548" s="239" t="s">
        <v>161</v>
      </c>
      <c r="E548" s="269" t="s">
        <v>1</v>
      </c>
      <c r="F548" s="270" t="s">
        <v>164</v>
      </c>
      <c r="G548" s="268"/>
      <c r="H548" s="271">
        <v>154.16</v>
      </c>
      <c r="I548" s="272"/>
      <c r="J548" s="268"/>
      <c r="K548" s="268"/>
      <c r="L548" s="273"/>
      <c r="M548" s="274"/>
      <c r="N548" s="275"/>
      <c r="O548" s="275"/>
      <c r="P548" s="275"/>
      <c r="Q548" s="275"/>
      <c r="R548" s="275"/>
      <c r="S548" s="275"/>
      <c r="T548" s="276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7" t="s">
        <v>161</v>
      </c>
      <c r="AU548" s="277" t="s">
        <v>82</v>
      </c>
      <c r="AV548" s="15" t="s">
        <v>155</v>
      </c>
      <c r="AW548" s="15" t="s">
        <v>30</v>
      </c>
      <c r="AX548" s="15" t="s">
        <v>80</v>
      </c>
      <c r="AY548" s="277" t="s">
        <v>147</v>
      </c>
    </row>
    <row r="549" s="2" customFormat="1" ht="24.15" customHeight="1">
      <c r="A549" s="38"/>
      <c r="B549" s="39"/>
      <c r="C549" s="226" t="s">
        <v>682</v>
      </c>
      <c r="D549" s="226" t="s">
        <v>150</v>
      </c>
      <c r="E549" s="227" t="s">
        <v>804</v>
      </c>
      <c r="F549" s="228" t="s">
        <v>805</v>
      </c>
      <c r="G549" s="229" t="s">
        <v>167</v>
      </c>
      <c r="H549" s="230">
        <v>15.9</v>
      </c>
      <c r="I549" s="231"/>
      <c r="J549" s="232">
        <f>ROUND(I549*H549,2)</f>
        <v>0</v>
      </c>
      <c r="K549" s="228" t="s">
        <v>154</v>
      </c>
      <c r="L549" s="44"/>
      <c r="M549" s="233" t="s">
        <v>1</v>
      </c>
      <c r="N549" s="234" t="s">
        <v>38</v>
      </c>
      <c r="O549" s="91"/>
      <c r="P549" s="235">
        <f>O549*H549</f>
        <v>0</v>
      </c>
      <c r="Q549" s="235">
        <v>0.01451</v>
      </c>
      <c r="R549" s="235">
        <f>Q549*H549</f>
        <v>0.230709</v>
      </c>
      <c r="S549" s="235">
        <v>0</v>
      </c>
      <c r="T549" s="236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7" t="s">
        <v>274</v>
      </c>
      <c r="AT549" s="237" t="s">
        <v>150</v>
      </c>
      <c r="AU549" s="237" t="s">
        <v>82</v>
      </c>
      <c r="AY549" s="17" t="s">
        <v>147</v>
      </c>
      <c r="BE549" s="238">
        <f>IF(N549="základní",J549,0)</f>
        <v>0</v>
      </c>
      <c r="BF549" s="238">
        <f>IF(N549="snížená",J549,0)</f>
        <v>0</v>
      </c>
      <c r="BG549" s="238">
        <f>IF(N549="zákl. přenesená",J549,0)</f>
        <v>0</v>
      </c>
      <c r="BH549" s="238">
        <f>IF(N549="sníž. přenesená",J549,0)</f>
        <v>0</v>
      </c>
      <c r="BI549" s="238">
        <f>IF(N549="nulová",J549,0)</f>
        <v>0</v>
      </c>
      <c r="BJ549" s="17" t="s">
        <v>80</v>
      </c>
      <c r="BK549" s="238">
        <f>ROUND(I549*H549,2)</f>
        <v>0</v>
      </c>
      <c r="BL549" s="17" t="s">
        <v>274</v>
      </c>
      <c r="BM549" s="237" t="s">
        <v>1343</v>
      </c>
    </row>
    <row r="550" s="2" customFormat="1">
      <c r="A550" s="38"/>
      <c r="B550" s="39"/>
      <c r="C550" s="40"/>
      <c r="D550" s="239" t="s">
        <v>157</v>
      </c>
      <c r="E550" s="40"/>
      <c r="F550" s="240" t="s">
        <v>807</v>
      </c>
      <c r="G550" s="40"/>
      <c r="H550" s="40"/>
      <c r="I550" s="241"/>
      <c r="J550" s="40"/>
      <c r="K550" s="40"/>
      <c r="L550" s="44"/>
      <c r="M550" s="242"/>
      <c r="N550" s="243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157</v>
      </c>
      <c r="AU550" s="17" t="s">
        <v>82</v>
      </c>
    </row>
    <row r="551" s="2" customFormat="1">
      <c r="A551" s="38"/>
      <c r="B551" s="39"/>
      <c r="C551" s="40"/>
      <c r="D551" s="244" t="s">
        <v>159</v>
      </c>
      <c r="E551" s="40"/>
      <c r="F551" s="245" t="s">
        <v>808</v>
      </c>
      <c r="G551" s="40"/>
      <c r="H551" s="40"/>
      <c r="I551" s="241"/>
      <c r="J551" s="40"/>
      <c r="K551" s="40"/>
      <c r="L551" s="44"/>
      <c r="M551" s="242"/>
      <c r="N551" s="243"/>
      <c r="O551" s="91"/>
      <c r="P551" s="91"/>
      <c r="Q551" s="91"/>
      <c r="R551" s="91"/>
      <c r="S551" s="91"/>
      <c r="T551" s="92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159</v>
      </c>
      <c r="AU551" s="17" t="s">
        <v>82</v>
      </c>
    </row>
    <row r="552" s="14" customFormat="1">
      <c r="A552" s="14"/>
      <c r="B552" s="256"/>
      <c r="C552" s="257"/>
      <c r="D552" s="239" t="s">
        <v>161</v>
      </c>
      <c r="E552" s="258" t="s">
        <v>1</v>
      </c>
      <c r="F552" s="259" t="s">
        <v>1340</v>
      </c>
      <c r="G552" s="257"/>
      <c r="H552" s="260">
        <v>15.9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161</v>
      </c>
      <c r="AU552" s="266" t="s">
        <v>82</v>
      </c>
      <c r="AV552" s="14" t="s">
        <v>82</v>
      </c>
      <c r="AW552" s="14" t="s">
        <v>30</v>
      </c>
      <c r="AX552" s="14" t="s">
        <v>73</v>
      </c>
      <c r="AY552" s="266" t="s">
        <v>147</v>
      </c>
    </row>
    <row r="553" s="15" customFormat="1">
      <c r="A553" s="15"/>
      <c r="B553" s="267"/>
      <c r="C553" s="268"/>
      <c r="D553" s="239" t="s">
        <v>161</v>
      </c>
      <c r="E553" s="269" t="s">
        <v>1</v>
      </c>
      <c r="F553" s="270" t="s">
        <v>164</v>
      </c>
      <c r="G553" s="268"/>
      <c r="H553" s="271">
        <v>15.9</v>
      </c>
      <c r="I553" s="272"/>
      <c r="J553" s="268"/>
      <c r="K553" s="268"/>
      <c r="L553" s="273"/>
      <c r="M553" s="274"/>
      <c r="N553" s="275"/>
      <c r="O553" s="275"/>
      <c r="P553" s="275"/>
      <c r="Q553" s="275"/>
      <c r="R553" s="275"/>
      <c r="S553" s="275"/>
      <c r="T553" s="27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7" t="s">
        <v>161</v>
      </c>
      <c r="AU553" s="277" t="s">
        <v>82</v>
      </c>
      <c r="AV553" s="15" t="s">
        <v>155</v>
      </c>
      <c r="AW553" s="15" t="s">
        <v>30</v>
      </c>
      <c r="AX553" s="15" t="s">
        <v>80</v>
      </c>
      <c r="AY553" s="277" t="s">
        <v>147</v>
      </c>
    </row>
    <row r="554" s="2" customFormat="1" ht="24.15" customHeight="1">
      <c r="A554" s="38"/>
      <c r="B554" s="39"/>
      <c r="C554" s="226" t="s">
        <v>689</v>
      </c>
      <c r="D554" s="226" t="s">
        <v>150</v>
      </c>
      <c r="E554" s="227" t="s">
        <v>810</v>
      </c>
      <c r="F554" s="228" t="s">
        <v>811</v>
      </c>
      <c r="G554" s="229" t="s">
        <v>181</v>
      </c>
      <c r="H554" s="230">
        <v>154.16</v>
      </c>
      <c r="I554" s="231"/>
      <c r="J554" s="232">
        <f>ROUND(I554*H554,2)</f>
        <v>0</v>
      </c>
      <c r="K554" s="228" t="s">
        <v>154</v>
      </c>
      <c r="L554" s="44"/>
      <c r="M554" s="233" t="s">
        <v>1</v>
      </c>
      <c r="N554" s="234" t="s">
        <v>38</v>
      </c>
      <c r="O554" s="91"/>
      <c r="P554" s="235">
        <f>O554*H554</f>
        <v>0</v>
      </c>
      <c r="Q554" s="235">
        <v>0.00025999999999999998</v>
      </c>
      <c r="R554" s="235">
        <f>Q554*H554</f>
        <v>0.040081599999999995</v>
      </c>
      <c r="S554" s="235">
        <v>0</v>
      </c>
      <c r="T554" s="236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7" t="s">
        <v>274</v>
      </c>
      <c r="AT554" s="237" t="s">
        <v>150</v>
      </c>
      <c r="AU554" s="237" t="s">
        <v>82</v>
      </c>
      <c r="AY554" s="17" t="s">
        <v>147</v>
      </c>
      <c r="BE554" s="238">
        <f>IF(N554="základní",J554,0)</f>
        <v>0</v>
      </c>
      <c r="BF554" s="238">
        <f>IF(N554="snížená",J554,0)</f>
        <v>0</v>
      </c>
      <c r="BG554" s="238">
        <f>IF(N554="zákl. přenesená",J554,0)</f>
        <v>0</v>
      </c>
      <c r="BH554" s="238">
        <f>IF(N554="sníž. přenesená",J554,0)</f>
        <v>0</v>
      </c>
      <c r="BI554" s="238">
        <f>IF(N554="nulová",J554,0)</f>
        <v>0</v>
      </c>
      <c r="BJ554" s="17" t="s">
        <v>80</v>
      </c>
      <c r="BK554" s="238">
        <f>ROUND(I554*H554,2)</f>
        <v>0</v>
      </c>
      <c r="BL554" s="17" t="s">
        <v>274</v>
      </c>
      <c r="BM554" s="237" t="s">
        <v>1344</v>
      </c>
    </row>
    <row r="555" s="2" customFormat="1">
      <c r="A555" s="38"/>
      <c r="B555" s="39"/>
      <c r="C555" s="40"/>
      <c r="D555" s="239" t="s">
        <v>157</v>
      </c>
      <c r="E555" s="40"/>
      <c r="F555" s="240" t="s">
        <v>813</v>
      </c>
      <c r="G555" s="40"/>
      <c r="H555" s="40"/>
      <c r="I555" s="241"/>
      <c r="J555" s="40"/>
      <c r="K555" s="40"/>
      <c r="L555" s="44"/>
      <c r="M555" s="242"/>
      <c r="N555" s="243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157</v>
      </c>
      <c r="AU555" s="17" t="s">
        <v>82</v>
      </c>
    </row>
    <row r="556" s="2" customFormat="1">
      <c r="A556" s="38"/>
      <c r="B556" s="39"/>
      <c r="C556" s="40"/>
      <c r="D556" s="244" t="s">
        <v>159</v>
      </c>
      <c r="E556" s="40"/>
      <c r="F556" s="245" t="s">
        <v>814</v>
      </c>
      <c r="G556" s="40"/>
      <c r="H556" s="40"/>
      <c r="I556" s="241"/>
      <c r="J556" s="40"/>
      <c r="K556" s="40"/>
      <c r="L556" s="44"/>
      <c r="M556" s="242"/>
      <c r="N556" s="243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159</v>
      </c>
      <c r="AU556" s="17" t="s">
        <v>82</v>
      </c>
    </row>
    <row r="557" s="13" customFormat="1">
      <c r="A557" s="13"/>
      <c r="B557" s="246"/>
      <c r="C557" s="247"/>
      <c r="D557" s="239" t="s">
        <v>161</v>
      </c>
      <c r="E557" s="248" t="s">
        <v>1</v>
      </c>
      <c r="F557" s="249" t="s">
        <v>634</v>
      </c>
      <c r="G557" s="247"/>
      <c r="H557" s="248" t="s">
        <v>1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161</v>
      </c>
      <c r="AU557" s="255" t="s">
        <v>82</v>
      </c>
      <c r="AV557" s="13" t="s">
        <v>80</v>
      </c>
      <c r="AW557" s="13" t="s">
        <v>30</v>
      </c>
      <c r="AX557" s="13" t="s">
        <v>73</v>
      </c>
      <c r="AY557" s="255" t="s">
        <v>147</v>
      </c>
    </row>
    <row r="558" s="14" customFormat="1">
      <c r="A558" s="14"/>
      <c r="B558" s="256"/>
      <c r="C558" s="257"/>
      <c r="D558" s="239" t="s">
        <v>161</v>
      </c>
      <c r="E558" s="258" t="s">
        <v>1</v>
      </c>
      <c r="F558" s="259" t="s">
        <v>1313</v>
      </c>
      <c r="G558" s="257"/>
      <c r="H558" s="260">
        <v>154.16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161</v>
      </c>
      <c r="AU558" s="266" t="s">
        <v>82</v>
      </c>
      <c r="AV558" s="14" t="s">
        <v>82</v>
      </c>
      <c r="AW558" s="14" t="s">
        <v>30</v>
      </c>
      <c r="AX558" s="14" t="s">
        <v>73</v>
      </c>
      <c r="AY558" s="266" t="s">
        <v>147</v>
      </c>
    </row>
    <row r="559" s="15" customFormat="1">
      <c r="A559" s="15"/>
      <c r="B559" s="267"/>
      <c r="C559" s="268"/>
      <c r="D559" s="239" t="s">
        <v>161</v>
      </c>
      <c r="E559" s="269" t="s">
        <v>1</v>
      </c>
      <c r="F559" s="270" t="s">
        <v>164</v>
      </c>
      <c r="G559" s="268"/>
      <c r="H559" s="271">
        <v>154.16</v>
      </c>
      <c r="I559" s="272"/>
      <c r="J559" s="268"/>
      <c r="K559" s="268"/>
      <c r="L559" s="273"/>
      <c r="M559" s="274"/>
      <c r="N559" s="275"/>
      <c r="O559" s="275"/>
      <c r="P559" s="275"/>
      <c r="Q559" s="275"/>
      <c r="R559" s="275"/>
      <c r="S559" s="275"/>
      <c r="T559" s="27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7" t="s">
        <v>161</v>
      </c>
      <c r="AU559" s="277" t="s">
        <v>82</v>
      </c>
      <c r="AV559" s="15" t="s">
        <v>155</v>
      </c>
      <c r="AW559" s="15" t="s">
        <v>30</v>
      </c>
      <c r="AX559" s="15" t="s">
        <v>80</v>
      </c>
      <c r="AY559" s="277" t="s">
        <v>147</v>
      </c>
    </row>
    <row r="560" s="2" customFormat="1" ht="24.15" customHeight="1">
      <c r="A560" s="38"/>
      <c r="B560" s="39"/>
      <c r="C560" s="226" t="s">
        <v>697</v>
      </c>
      <c r="D560" s="226" t="s">
        <v>150</v>
      </c>
      <c r="E560" s="227" t="s">
        <v>816</v>
      </c>
      <c r="F560" s="228" t="s">
        <v>817</v>
      </c>
      <c r="G560" s="229" t="s">
        <v>248</v>
      </c>
      <c r="H560" s="230">
        <v>4</v>
      </c>
      <c r="I560" s="231"/>
      <c r="J560" s="232">
        <f>ROUND(I560*H560,2)</f>
        <v>0</v>
      </c>
      <c r="K560" s="228" t="s">
        <v>154</v>
      </c>
      <c r="L560" s="44"/>
      <c r="M560" s="233" t="s">
        <v>1</v>
      </c>
      <c r="N560" s="234" t="s">
        <v>38</v>
      </c>
      <c r="O560" s="91"/>
      <c r="P560" s="235">
        <f>O560*H560</f>
        <v>0</v>
      </c>
      <c r="Q560" s="235">
        <v>0</v>
      </c>
      <c r="R560" s="235">
        <f>Q560*H560</f>
        <v>0</v>
      </c>
      <c r="S560" s="235">
        <v>0</v>
      </c>
      <c r="T560" s="236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7" t="s">
        <v>274</v>
      </c>
      <c r="AT560" s="237" t="s">
        <v>150</v>
      </c>
      <c r="AU560" s="237" t="s">
        <v>82</v>
      </c>
      <c r="AY560" s="17" t="s">
        <v>147</v>
      </c>
      <c r="BE560" s="238">
        <f>IF(N560="základní",J560,0)</f>
        <v>0</v>
      </c>
      <c r="BF560" s="238">
        <f>IF(N560="snížená",J560,0)</f>
        <v>0</v>
      </c>
      <c r="BG560" s="238">
        <f>IF(N560="zákl. přenesená",J560,0)</f>
        <v>0</v>
      </c>
      <c r="BH560" s="238">
        <f>IF(N560="sníž. přenesená",J560,0)</f>
        <v>0</v>
      </c>
      <c r="BI560" s="238">
        <f>IF(N560="nulová",J560,0)</f>
        <v>0</v>
      </c>
      <c r="BJ560" s="17" t="s">
        <v>80</v>
      </c>
      <c r="BK560" s="238">
        <f>ROUND(I560*H560,2)</f>
        <v>0</v>
      </c>
      <c r="BL560" s="17" t="s">
        <v>274</v>
      </c>
      <c r="BM560" s="237" t="s">
        <v>1345</v>
      </c>
    </row>
    <row r="561" s="2" customFormat="1">
      <c r="A561" s="38"/>
      <c r="B561" s="39"/>
      <c r="C561" s="40"/>
      <c r="D561" s="239" t="s">
        <v>157</v>
      </c>
      <c r="E561" s="40"/>
      <c r="F561" s="240" t="s">
        <v>819</v>
      </c>
      <c r="G561" s="40"/>
      <c r="H561" s="40"/>
      <c r="I561" s="241"/>
      <c r="J561" s="40"/>
      <c r="K561" s="40"/>
      <c r="L561" s="44"/>
      <c r="M561" s="242"/>
      <c r="N561" s="243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157</v>
      </c>
      <c r="AU561" s="17" t="s">
        <v>82</v>
      </c>
    </row>
    <row r="562" s="2" customFormat="1">
      <c r="A562" s="38"/>
      <c r="B562" s="39"/>
      <c r="C562" s="40"/>
      <c r="D562" s="244" t="s">
        <v>159</v>
      </c>
      <c r="E562" s="40"/>
      <c r="F562" s="245" t="s">
        <v>820</v>
      </c>
      <c r="G562" s="40"/>
      <c r="H562" s="40"/>
      <c r="I562" s="241"/>
      <c r="J562" s="40"/>
      <c r="K562" s="40"/>
      <c r="L562" s="44"/>
      <c r="M562" s="242"/>
      <c r="N562" s="243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159</v>
      </c>
      <c r="AU562" s="17" t="s">
        <v>82</v>
      </c>
    </row>
    <row r="563" s="14" customFormat="1">
      <c r="A563" s="14"/>
      <c r="B563" s="256"/>
      <c r="C563" s="257"/>
      <c r="D563" s="239" t="s">
        <v>161</v>
      </c>
      <c r="E563" s="258" t="s">
        <v>1</v>
      </c>
      <c r="F563" s="259" t="s">
        <v>155</v>
      </c>
      <c r="G563" s="257"/>
      <c r="H563" s="260">
        <v>4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161</v>
      </c>
      <c r="AU563" s="266" t="s">
        <v>82</v>
      </c>
      <c r="AV563" s="14" t="s">
        <v>82</v>
      </c>
      <c r="AW563" s="14" t="s">
        <v>30</v>
      </c>
      <c r="AX563" s="14" t="s">
        <v>73</v>
      </c>
      <c r="AY563" s="266" t="s">
        <v>147</v>
      </c>
    </row>
    <row r="564" s="15" customFormat="1">
      <c r="A564" s="15"/>
      <c r="B564" s="267"/>
      <c r="C564" s="268"/>
      <c r="D564" s="239" t="s">
        <v>161</v>
      </c>
      <c r="E564" s="269" t="s">
        <v>1</v>
      </c>
      <c r="F564" s="270" t="s">
        <v>164</v>
      </c>
      <c r="G564" s="268"/>
      <c r="H564" s="271">
        <v>4</v>
      </c>
      <c r="I564" s="272"/>
      <c r="J564" s="268"/>
      <c r="K564" s="268"/>
      <c r="L564" s="273"/>
      <c r="M564" s="274"/>
      <c r="N564" s="275"/>
      <c r="O564" s="275"/>
      <c r="P564" s="275"/>
      <c r="Q564" s="275"/>
      <c r="R564" s="275"/>
      <c r="S564" s="275"/>
      <c r="T564" s="27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7" t="s">
        <v>161</v>
      </c>
      <c r="AU564" s="277" t="s">
        <v>82</v>
      </c>
      <c r="AV564" s="15" t="s">
        <v>155</v>
      </c>
      <c r="AW564" s="15" t="s">
        <v>30</v>
      </c>
      <c r="AX564" s="15" t="s">
        <v>80</v>
      </c>
      <c r="AY564" s="277" t="s">
        <v>147</v>
      </c>
    </row>
    <row r="565" s="2" customFormat="1" ht="21.75" customHeight="1">
      <c r="A565" s="38"/>
      <c r="B565" s="39"/>
      <c r="C565" s="278" t="s">
        <v>705</v>
      </c>
      <c r="D565" s="278" t="s">
        <v>335</v>
      </c>
      <c r="E565" s="279" t="s">
        <v>822</v>
      </c>
      <c r="F565" s="280" t="s">
        <v>823</v>
      </c>
      <c r="G565" s="281" t="s">
        <v>248</v>
      </c>
      <c r="H565" s="282">
        <v>4</v>
      </c>
      <c r="I565" s="283"/>
      <c r="J565" s="284">
        <f>ROUND(I565*H565,2)</f>
        <v>0</v>
      </c>
      <c r="K565" s="280" t="s">
        <v>154</v>
      </c>
      <c r="L565" s="285"/>
      <c r="M565" s="286" t="s">
        <v>1</v>
      </c>
      <c r="N565" s="287" t="s">
        <v>38</v>
      </c>
      <c r="O565" s="91"/>
      <c r="P565" s="235">
        <f>O565*H565</f>
        <v>0</v>
      </c>
      <c r="Q565" s="235">
        <v>0.0089999999999999993</v>
      </c>
      <c r="R565" s="235">
        <f>Q565*H565</f>
        <v>0.035999999999999997</v>
      </c>
      <c r="S565" s="235">
        <v>0</v>
      </c>
      <c r="T565" s="236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7" t="s">
        <v>387</v>
      </c>
      <c r="AT565" s="237" t="s">
        <v>335</v>
      </c>
      <c r="AU565" s="237" t="s">
        <v>82</v>
      </c>
      <c r="AY565" s="17" t="s">
        <v>147</v>
      </c>
      <c r="BE565" s="238">
        <f>IF(N565="základní",J565,0)</f>
        <v>0</v>
      </c>
      <c r="BF565" s="238">
        <f>IF(N565="snížená",J565,0)</f>
        <v>0</v>
      </c>
      <c r="BG565" s="238">
        <f>IF(N565="zákl. přenesená",J565,0)</f>
        <v>0</v>
      </c>
      <c r="BH565" s="238">
        <f>IF(N565="sníž. přenesená",J565,0)</f>
        <v>0</v>
      </c>
      <c r="BI565" s="238">
        <f>IF(N565="nulová",J565,0)</f>
        <v>0</v>
      </c>
      <c r="BJ565" s="17" t="s">
        <v>80</v>
      </c>
      <c r="BK565" s="238">
        <f>ROUND(I565*H565,2)</f>
        <v>0</v>
      </c>
      <c r="BL565" s="17" t="s">
        <v>274</v>
      </c>
      <c r="BM565" s="237" t="s">
        <v>1346</v>
      </c>
    </row>
    <row r="566" s="2" customFormat="1">
      <c r="A566" s="38"/>
      <c r="B566" s="39"/>
      <c r="C566" s="40"/>
      <c r="D566" s="239" t="s">
        <v>157</v>
      </c>
      <c r="E566" s="40"/>
      <c r="F566" s="240" t="s">
        <v>823</v>
      </c>
      <c r="G566" s="40"/>
      <c r="H566" s="40"/>
      <c r="I566" s="241"/>
      <c r="J566" s="40"/>
      <c r="K566" s="40"/>
      <c r="L566" s="44"/>
      <c r="M566" s="242"/>
      <c r="N566" s="243"/>
      <c r="O566" s="91"/>
      <c r="P566" s="91"/>
      <c r="Q566" s="91"/>
      <c r="R566" s="91"/>
      <c r="S566" s="91"/>
      <c r="T566" s="92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157</v>
      </c>
      <c r="AU566" s="17" t="s">
        <v>82</v>
      </c>
    </row>
    <row r="567" s="2" customFormat="1" ht="24.15" customHeight="1">
      <c r="A567" s="38"/>
      <c r="B567" s="39"/>
      <c r="C567" s="226" t="s">
        <v>712</v>
      </c>
      <c r="D567" s="226" t="s">
        <v>150</v>
      </c>
      <c r="E567" s="227" t="s">
        <v>827</v>
      </c>
      <c r="F567" s="228" t="s">
        <v>828</v>
      </c>
      <c r="G567" s="229" t="s">
        <v>248</v>
      </c>
      <c r="H567" s="230">
        <v>4</v>
      </c>
      <c r="I567" s="231"/>
      <c r="J567" s="232">
        <f>ROUND(I567*H567,2)</f>
        <v>0</v>
      </c>
      <c r="K567" s="228" t="s">
        <v>154</v>
      </c>
      <c r="L567" s="44"/>
      <c r="M567" s="233" t="s">
        <v>1</v>
      </c>
      <c r="N567" s="234" t="s">
        <v>38</v>
      </c>
      <c r="O567" s="91"/>
      <c r="P567" s="235">
        <f>O567*H567</f>
        <v>0</v>
      </c>
      <c r="Q567" s="235">
        <v>0</v>
      </c>
      <c r="R567" s="235">
        <f>Q567*H567</f>
        <v>0</v>
      </c>
      <c r="S567" s="235">
        <v>0</v>
      </c>
      <c r="T567" s="236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7" t="s">
        <v>274</v>
      </c>
      <c r="AT567" s="237" t="s">
        <v>150</v>
      </c>
      <c r="AU567" s="237" t="s">
        <v>82</v>
      </c>
      <c r="AY567" s="17" t="s">
        <v>147</v>
      </c>
      <c r="BE567" s="238">
        <f>IF(N567="základní",J567,0)</f>
        <v>0</v>
      </c>
      <c r="BF567" s="238">
        <f>IF(N567="snížená",J567,0)</f>
        <v>0</v>
      </c>
      <c r="BG567" s="238">
        <f>IF(N567="zákl. přenesená",J567,0)</f>
        <v>0</v>
      </c>
      <c r="BH567" s="238">
        <f>IF(N567="sníž. přenesená",J567,0)</f>
        <v>0</v>
      </c>
      <c r="BI567" s="238">
        <f>IF(N567="nulová",J567,0)</f>
        <v>0</v>
      </c>
      <c r="BJ567" s="17" t="s">
        <v>80</v>
      </c>
      <c r="BK567" s="238">
        <f>ROUND(I567*H567,2)</f>
        <v>0</v>
      </c>
      <c r="BL567" s="17" t="s">
        <v>274</v>
      </c>
      <c r="BM567" s="237" t="s">
        <v>1347</v>
      </c>
    </row>
    <row r="568" s="2" customFormat="1">
      <c r="A568" s="38"/>
      <c r="B568" s="39"/>
      <c r="C568" s="40"/>
      <c r="D568" s="239" t="s">
        <v>157</v>
      </c>
      <c r="E568" s="40"/>
      <c r="F568" s="240" t="s">
        <v>830</v>
      </c>
      <c r="G568" s="40"/>
      <c r="H568" s="40"/>
      <c r="I568" s="241"/>
      <c r="J568" s="40"/>
      <c r="K568" s="40"/>
      <c r="L568" s="44"/>
      <c r="M568" s="242"/>
      <c r="N568" s="243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157</v>
      </c>
      <c r="AU568" s="17" t="s">
        <v>82</v>
      </c>
    </row>
    <row r="569" s="2" customFormat="1">
      <c r="A569" s="38"/>
      <c r="B569" s="39"/>
      <c r="C569" s="40"/>
      <c r="D569" s="244" t="s">
        <v>159</v>
      </c>
      <c r="E569" s="40"/>
      <c r="F569" s="245" t="s">
        <v>831</v>
      </c>
      <c r="G569" s="40"/>
      <c r="H569" s="40"/>
      <c r="I569" s="241"/>
      <c r="J569" s="40"/>
      <c r="K569" s="40"/>
      <c r="L569" s="44"/>
      <c r="M569" s="242"/>
      <c r="N569" s="243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159</v>
      </c>
      <c r="AU569" s="17" t="s">
        <v>82</v>
      </c>
    </row>
    <row r="570" s="2" customFormat="1" ht="37.8" customHeight="1">
      <c r="A570" s="38"/>
      <c r="B570" s="39"/>
      <c r="C570" s="278" t="s">
        <v>720</v>
      </c>
      <c r="D570" s="278" t="s">
        <v>335</v>
      </c>
      <c r="E570" s="279" t="s">
        <v>833</v>
      </c>
      <c r="F570" s="280" t="s">
        <v>834</v>
      </c>
      <c r="G570" s="281" t="s">
        <v>835</v>
      </c>
      <c r="H570" s="282">
        <v>4</v>
      </c>
      <c r="I570" s="283"/>
      <c r="J570" s="284">
        <f>ROUND(I570*H570,2)</f>
        <v>0</v>
      </c>
      <c r="K570" s="280" t="s">
        <v>154</v>
      </c>
      <c r="L570" s="285"/>
      <c r="M570" s="286" t="s">
        <v>1</v>
      </c>
      <c r="N570" s="287" t="s">
        <v>38</v>
      </c>
      <c r="O570" s="91"/>
      <c r="P570" s="235">
        <f>O570*H570</f>
        <v>0</v>
      </c>
      <c r="Q570" s="235">
        <v>0.0076</v>
      </c>
      <c r="R570" s="235">
        <f>Q570*H570</f>
        <v>0.0304</v>
      </c>
      <c r="S570" s="235">
        <v>0</v>
      </c>
      <c r="T570" s="236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7" t="s">
        <v>387</v>
      </c>
      <c r="AT570" s="237" t="s">
        <v>335</v>
      </c>
      <c r="AU570" s="237" t="s">
        <v>82</v>
      </c>
      <c r="AY570" s="17" t="s">
        <v>147</v>
      </c>
      <c r="BE570" s="238">
        <f>IF(N570="základní",J570,0)</f>
        <v>0</v>
      </c>
      <c r="BF570" s="238">
        <f>IF(N570="snížená",J570,0)</f>
        <v>0</v>
      </c>
      <c r="BG570" s="238">
        <f>IF(N570="zákl. přenesená",J570,0)</f>
        <v>0</v>
      </c>
      <c r="BH570" s="238">
        <f>IF(N570="sníž. přenesená",J570,0)</f>
        <v>0</v>
      </c>
      <c r="BI570" s="238">
        <f>IF(N570="nulová",J570,0)</f>
        <v>0</v>
      </c>
      <c r="BJ570" s="17" t="s">
        <v>80</v>
      </c>
      <c r="BK570" s="238">
        <f>ROUND(I570*H570,2)</f>
        <v>0</v>
      </c>
      <c r="BL570" s="17" t="s">
        <v>274</v>
      </c>
      <c r="BM570" s="237" t="s">
        <v>1348</v>
      </c>
    </row>
    <row r="571" s="2" customFormat="1">
      <c r="A571" s="38"/>
      <c r="B571" s="39"/>
      <c r="C571" s="40"/>
      <c r="D571" s="239" t="s">
        <v>157</v>
      </c>
      <c r="E571" s="40"/>
      <c r="F571" s="240" t="s">
        <v>834</v>
      </c>
      <c r="G571" s="40"/>
      <c r="H571" s="40"/>
      <c r="I571" s="241"/>
      <c r="J571" s="40"/>
      <c r="K571" s="40"/>
      <c r="L571" s="44"/>
      <c r="M571" s="242"/>
      <c r="N571" s="243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157</v>
      </c>
      <c r="AU571" s="17" t="s">
        <v>82</v>
      </c>
    </row>
    <row r="572" s="2" customFormat="1" ht="21.75" customHeight="1">
      <c r="A572" s="38"/>
      <c r="B572" s="39"/>
      <c r="C572" s="226" t="s">
        <v>730</v>
      </c>
      <c r="D572" s="226" t="s">
        <v>150</v>
      </c>
      <c r="E572" s="227" t="s">
        <v>838</v>
      </c>
      <c r="F572" s="228" t="s">
        <v>839</v>
      </c>
      <c r="G572" s="229" t="s">
        <v>248</v>
      </c>
      <c r="H572" s="230">
        <v>200</v>
      </c>
      <c r="I572" s="231"/>
      <c r="J572" s="232">
        <f>ROUND(I572*H572,2)</f>
        <v>0</v>
      </c>
      <c r="K572" s="228" t="s">
        <v>154</v>
      </c>
      <c r="L572" s="44"/>
      <c r="M572" s="233" t="s">
        <v>1</v>
      </c>
      <c r="N572" s="234" t="s">
        <v>38</v>
      </c>
      <c r="O572" s="91"/>
      <c r="P572" s="235">
        <f>O572*H572</f>
        <v>0</v>
      </c>
      <c r="Q572" s="235">
        <v>0</v>
      </c>
      <c r="R572" s="235">
        <f>Q572*H572</f>
        <v>0</v>
      </c>
      <c r="S572" s="235">
        <v>0</v>
      </c>
      <c r="T572" s="236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37" t="s">
        <v>274</v>
      </c>
      <c r="AT572" s="237" t="s">
        <v>150</v>
      </c>
      <c r="AU572" s="237" t="s">
        <v>82</v>
      </c>
      <c r="AY572" s="17" t="s">
        <v>147</v>
      </c>
      <c r="BE572" s="238">
        <f>IF(N572="základní",J572,0)</f>
        <v>0</v>
      </c>
      <c r="BF572" s="238">
        <f>IF(N572="snížená",J572,0)</f>
        <v>0</v>
      </c>
      <c r="BG572" s="238">
        <f>IF(N572="zákl. přenesená",J572,0)</f>
        <v>0</v>
      </c>
      <c r="BH572" s="238">
        <f>IF(N572="sníž. přenesená",J572,0)</f>
        <v>0</v>
      </c>
      <c r="BI572" s="238">
        <f>IF(N572="nulová",J572,0)</f>
        <v>0</v>
      </c>
      <c r="BJ572" s="17" t="s">
        <v>80</v>
      </c>
      <c r="BK572" s="238">
        <f>ROUND(I572*H572,2)</f>
        <v>0</v>
      </c>
      <c r="BL572" s="17" t="s">
        <v>274</v>
      </c>
      <c r="BM572" s="237" t="s">
        <v>1349</v>
      </c>
    </row>
    <row r="573" s="2" customFormat="1">
      <c r="A573" s="38"/>
      <c r="B573" s="39"/>
      <c r="C573" s="40"/>
      <c r="D573" s="239" t="s">
        <v>157</v>
      </c>
      <c r="E573" s="40"/>
      <c r="F573" s="240" t="s">
        <v>841</v>
      </c>
      <c r="G573" s="40"/>
      <c r="H573" s="40"/>
      <c r="I573" s="241"/>
      <c r="J573" s="40"/>
      <c r="K573" s="40"/>
      <c r="L573" s="44"/>
      <c r="M573" s="242"/>
      <c r="N573" s="243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157</v>
      </c>
      <c r="AU573" s="17" t="s">
        <v>82</v>
      </c>
    </row>
    <row r="574" s="2" customFormat="1">
      <c r="A574" s="38"/>
      <c r="B574" s="39"/>
      <c r="C574" s="40"/>
      <c r="D574" s="244" t="s">
        <v>159</v>
      </c>
      <c r="E574" s="40"/>
      <c r="F574" s="245" t="s">
        <v>842</v>
      </c>
      <c r="G574" s="40"/>
      <c r="H574" s="40"/>
      <c r="I574" s="241"/>
      <c r="J574" s="40"/>
      <c r="K574" s="40"/>
      <c r="L574" s="44"/>
      <c r="M574" s="242"/>
      <c r="N574" s="243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159</v>
      </c>
      <c r="AU574" s="17" t="s">
        <v>82</v>
      </c>
    </row>
    <row r="575" s="13" customFormat="1">
      <c r="A575" s="13"/>
      <c r="B575" s="246"/>
      <c r="C575" s="247"/>
      <c r="D575" s="239" t="s">
        <v>161</v>
      </c>
      <c r="E575" s="248" t="s">
        <v>1</v>
      </c>
      <c r="F575" s="249" t="s">
        <v>843</v>
      </c>
      <c r="G575" s="247"/>
      <c r="H575" s="248" t="s">
        <v>1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161</v>
      </c>
      <c r="AU575" s="255" t="s">
        <v>82</v>
      </c>
      <c r="AV575" s="13" t="s">
        <v>80</v>
      </c>
      <c r="AW575" s="13" t="s">
        <v>30</v>
      </c>
      <c r="AX575" s="13" t="s">
        <v>73</v>
      </c>
      <c r="AY575" s="255" t="s">
        <v>147</v>
      </c>
    </row>
    <row r="576" s="14" customFormat="1">
      <c r="A576" s="14"/>
      <c r="B576" s="256"/>
      <c r="C576" s="257"/>
      <c r="D576" s="239" t="s">
        <v>161</v>
      </c>
      <c r="E576" s="258" t="s">
        <v>1</v>
      </c>
      <c r="F576" s="259" t="s">
        <v>1350</v>
      </c>
      <c r="G576" s="257"/>
      <c r="H576" s="260">
        <v>200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161</v>
      </c>
      <c r="AU576" s="266" t="s">
        <v>82</v>
      </c>
      <c r="AV576" s="14" t="s">
        <v>82</v>
      </c>
      <c r="AW576" s="14" t="s">
        <v>30</v>
      </c>
      <c r="AX576" s="14" t="s">
        <v>73</v>
      </c>
      <c r="AY576" s="266" t="s">
        <v>147</v>
      </c>
    </row>
    <row r="577" s="15" customFormat="1">
      <c r="A577" s="15"/>
      <c r="B577" s="267"/>
      <c r="C577" s="268"/>
      <c r="D577" s="239" t="s">
        <v>161</v>
      </c>
      <c r="E577" s="269" t="s">
        <v>1</v>
      </c>
      <c r="F577" s="270" t="s">
        <v>164</v>
      </c>
      <c r="G577" s="268"/>
      <c r="H577" s="271">
        <v>200</v>
      </c>
      <c r="I577" s="272"/>
      <c r="J577" s="268"/>
      <c r="K577" s="268"/>
      <c r="L577" s="273"/>
      <c r="M577" s="274"/>
      <c r="N577" s="275"/>
      <c r="O577" s="275"/>
      <c r="P577" s="275"/>
      <c r="Q577" s="275"/>
      <c r="R577" s="275"/>
      <c r="S577" s="275"/>
      <c r="T577" s="27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7" t="s">
        <v>161</v>
      </c>
      <c r="AU577" s="277" t="s">
        <v>82</v>
      </c>
      <c r="AV577" s="15" t="s">
        <v>155</v>
      </c>
      <c r="AW577" s="15" t="s">
        <v>30</v>
      </c>
      <c r="AX577" s="15" t="s">
        <v>80</v>
      </c>
      <c r="AY577" s="277" t="s">
        <v>147</v>
      </c>
    </row>
    <row r="578" s="2" customFormat="1" ht="24.15" customHeight="1">
      <c r="A578" s="38"/>
      <c r="B578" s="39"/>
      <c r="C578" s="278" t="s">
        <v>737</v>
      </c>
      <c r="D578" s="278" t="s">
        <v>335</v>
      </c>
      <c r="E578" s="279" t="s">
        <v>846</v>
      </c>
      <c r="F578" s="280" t="s">
        <v>847</v>
      </c>
      <c r="G578" s="281" t="s">
        <v>248</v>
      </c>
      <c r="H578" s="282">
        <v>200</v>
      </c>
      <c r="I578" s="283"/>
      <c r="J578" s="284">
        <f>ROUND(I578*H578,2)</f>
        <v>0</v>
      </c>
      <c r="K578" s="280" t="s">
        <v>154</v>
      </c>
      <c r="L578" s="285"/>
      <c r="M578" s="286" t="s">
        <v>1</v>
      </c>
      <c r="N578" s="287" t="s">
        <v>38</v>
      </c>
      <c r="O578" s="91"/>
      <c r="P578" s="235">
        <f>O578*H578</f>
        <v>0</v>
      </c>
      <c r="Q578" s="235">
        <v>0.00022000000000000001</v>
      </c>
      <c r="R578" s="235">
        <f>Q578*H578</f>
        <v>0.044000000000000004</v>
      </c>
      <c r="S578" s="235">
        <v>0</v>
      </c>
      <c r="T578" s="236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7" t="s">
        <v>387</v>
      </c>
      <c r="AT578" s="237" t="s">
        <v>335</v>
      </c>
      <c r="AU578" s="237" t="s">
        <v>82</v>
      </c>
      <c r="AY578" s="17" t="s">
        <v>147</v>
      </c>
      <c r="BE578" s="238">
        <f>IF(N578="základní",J578,0)</f>
        <v>0</v>
      </c>
      <c r="BF578" s="238">
        <f>IF(N578="snížená",J578,0)</f>
        <v>0</v>
      </c>
      <c r="BG578" s="238">
        <f>IF(N578="zákl. přenesená",J578,0)</f>
        <v>0</v>
      </c>
      <c r="BH578" s="238">
        <f>IF(N578="sníž. přenesená",J578,0)</f>
        <v>0</v>
      </c>
      <c r="BI578" s="238">
        <f>IF(N578="nulová",J578,0)</f>
        <v>0</v>
      </c>
      <c r="BJ578" s="17" t="s">
        <v>80</v>
      </c>
      <c r="BK578" s="238">
        <f>ROUND(I578*H578,2)</f>
        <v>0</v>
      </c>
      <c r="BL578" s="17" t="s">
        <v>274</v>
      </c>
      <c r="BM578" s="237" t="s">
        <v>1351</v>
      </c>
    </row>
    <row r="579" s="2" customFormat="1">
      <c r="A579" s="38"/>
      <c r="B579" s="39"/>
      <c r="C579" s="40"/>
      <c r="D579" s="239" t="s">
        <v>157</v>
      </c>
      <c r="E579" s="40"/>
      <c r="F579" s="240" t="s">
        <v>847</v>
      </c>
      <c r="G579" s="40"/>
      <c r="H579" s="40"/>
      <c r="I579" s="241"/>
      <c r="J579" s="40"/>
      <c r="K579" s="40"/>
      <c r="L579" s="44"/>
      <c r="M579" s="242"/>
      <c r="N579" s="243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157</v>
      </c>
      <c r="AU579" s="17" t="s">
        <v>82</v>
      </c>
    </row>
    <row r="580" s="2" customFormat="1" ht="16.5" customHeight="1">
      <c r="A580" s="38"/>
      <c r="B580" s="39"/>
      <c r="C580" s="226" t="s">
        <v>743</v>
      </c>
      <c r="D580" s="226" t="s">
        <v>150</v>
      </c>
      <c r="E580" s="227" t="s">
        <v>850</v>
      </c>
      <c r="F580" s="228" t="s">
        <v>851</v>
      </c>
      <c r="G580" s="229" t="s">
        <v>181</v>
      </c>
      <c r="H580" s="230">
        <v>154.16</v>
      </c>
      <c r="I580" s="231"/>
      <c r="J580" s="232">
        <f>ROUND(I580*H580,2)</f>
        <v>0</v>
      </c>
      <c r="K580" s="228" t="s">
        <v>154</v>
      </c>
      <c r="L580" s="44"/>
      <c r="M580" s="233" t="s">
        <v>1</v>
      </c>
      <c r="N580" s="234" t="s">
        <v>38</v>
      </c>
      <c r="O580" s="91"/>
      <c r="P580" s="235">
        <f>O580*H580</f>
        <v>0</v>
      </c>
      <c r="Q580" s="235">
        <v>0.00025999999999999998</v>
      </c>
      <c r="R580" s="235">
        <f>Q580*H580</f>
        <v>0.040081599999999995</v>
      </c>
      <c r="S580" s="235">
        <v>0.00025999999999999998</v>
      </c>
      <c r="T580" s="236">
        <f>S580*H580</f>
        <v>0.040081599999999995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7" t="s">
        <v>274</v>
      </c>
      <c r="AT580" s="237" t="s">
        <v>150</v>
      </c>
      <c r="AU580" s="237" t="s">
        <v>82</v>
      </c>
      <c r="AY580" s="17" t="s">
        <v>147</v>
      </c>
      <c r="BE580" s="238">
        <f>IF(N580="základní",J580,0)</f>
        <v>0</v>
      </c>
      <c r="BF580" s="238">
        <f>IF(N580="snížená",J580,0)</f>
        <v>0</v>
      </c>
      <c r="BG580" s="238">
        <f>IF(N580="zákl. přenesená",J580,0)</f>
        <v>0</v>
      </c>
      <c r="BH580" s="238">
        <f>IF(N580="sníž. přenesená",J580,0)</f>
        <v>0</v>
      </c>
      <c r="BI580" s="238">
        <f>IF(N580="nulová",J580,0)</f>
        <v>0</v>
      </c>
      <c r="BJ580" s="17" t="s">
        <v>80</v>
      </c>
      <c r="BK580" s="238">
        <f>ROUND(I580*H580,2)</f>
        <v>0</v>
      </c>
      <c r="BL580" s="17" t="s">
        <v>274</v>
      </c>
      <c r="BM580" s="237" t="s">
        <v>1352</v>
      </c>
    </row>
    <row r="581" s="2" customFormat="1">
      <c r="A581" s="38"/>
      <c r="B581" s="39"/>
      <c r="C581" s="40"/>
      <c r="D581" s="239" t="s">
        <v>157</v>
      </c>
      <c r="E581" s="40"/>
      <c r="F581" s="240" t="s">
        <v>853</v>
      </c>
      <c r="G581" s="40"/>
      <c r="H581" s="40"/>
      <c r="I581" s="241"/>
      <c r="J581" s="40"/>
      <c r="K581" s="40"/>
      <c r="L581" s="44"/>
      <c r="M581" s="242"/>
      <c r="N581" s="243"/>
      <c r="O581" s="91"/>
      <c r="P581" s="91"/>
      <c r="Q581" s="91"/>
      <c r="R581" s="91"/>
      <c r="S581" s="91"/>
      <c r="T581" s="92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157</v>
      </c>
      <c r="AU581" s="17" t="s">
        <v>82</v>
      </c>
    </row>
    <row r="582" s="2" customFormat="1">
      <c r="A582" s="38"/>
      <c r="B582" s="39"/>
      <c r="C582" s="40"/>
      <c r="D582" s="244" t="s">
        <v>159</v>
      </c>
      <c r="E582" s="40"/>
      <c r="F582" s="245" t="s">
        <v>854</v>
      </c>
      <c r="G582" s="40"/>
      <c r="H582" s="40"/>
      <c r="I582" s="241"/>
      <c r="J582" s="40"/>
      <c r="K582" s="40"/>
      <c r="L582" s="44"/>
      <c r="M582" s="242"/>
      <c r="N582" s="243"/>
      <c r="O582" s="91"/>
      <c r="P582" s="91"/>
      <c r="Q582" s="91"/>
      <c r="R582" s="91"/>
      <c r="S582" s="91"/>
      <c r="T582" s="92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159</v>
      </c>
      <c r="AU582" s="17" t="s">
        <v>82</v>
      </c>
    </row>
    <row r="583" s="13" customFormat="1">
      <c r="A583" s="13"/>
      <c r="B583" s="246"/>
      <c r="C583" s="247"/>
      <c r="D583" s="239" t="s">
        <v>161</v>
      </c>
      <c r="E583" s="248" t="s">
        <v>1</v>
      </c>
      <c r="F583" s="249" t="s">
        <v>634</v>
      </c>
      <c r="G583" s="247"/>
      <c r="H583" s="248" t="s">
        <v>1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161</v>
      </c>
      <c r="AU583" s="255" t="s">
        <v>82</v>
      </c>
      <c r="AV583" s="13" t="s">
        <v>80</v>
      </c>
      <c r="AW583" s="13" t="s">
        <v>30</v>
      </c>
      <c r="AX583" s="13" t="s">
        <v>73</v>
      </c>
      <c r="AY583" s="255" t="s">
        <v>147</v>
      </c>
    </row>
    <row r="584" s="14" customFormat="1">
      <c r="A584" s="14"/>
      <c r="B584" s="256"/>
      <c r="C584" s="257"/>
      <c r="D584" s="239" t="s">
        <v>161</v>
      </c>
      <c r="E584" s="258" t="s">
        <v>1</v>
      </c>
      <c r="F584" s="259" t="s">
        <v>1313</v>
      </c>
      <c r="G584" s="257"/>
      <c r="H584" s="260">
        <v>154.16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161</v>
      </c>
      <c r="AU584" s="266" t="s">
        <v>82</v>
      </c>
      <c r="AV584" s="14" t="s">
        <v>82</v>
      </c>
      <c r="AW584" s="14" t="s">
        <v>30</v>
      </c>
      <c r="AX584" s="14" t="s">
        <v>73</v>
      </c>
      <c r="AY584" s="266" t="s">
        <v>147</v>
      </c>
    </row>
    <row r="585" s="15" customFormat="1">
      <c r="A585" s="15"/>
      <c r="B585" s="267"/>
      <c r="C585" s="268"/>
      <c r="D585" s="239" t="s">
        <v>161</v>
      </c>
      <c r="E585" s="269" t="s">
        <v>1</v>
      </c>
      <c r="F585" s="270" t="s">
        <v>164</v>
      </c>
      <c r="G585" s="268"/>
      <c r="H585" s="271">
        <v>154.16</v>
      </c>
      <c r="I585" s="272"/>
      <c r="J585" s="268"/>
      <c r="K585" s="268"/>
      <c r="L585" s="273"/>
      <c r="M585" s="274"/>
      <c r="N585" s="275"/>
      <c r="O585" s="275"/>
      <c r="P585" s="275"/>
      <c r="Q585" s="275"/>
      <c r="R585" s="275"/>
      <c r="S585" s="275"/>
      <c r="T585" s="27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7" t="s">
        <v>161</v>
      </c>
      <c r="AU585" s="277" t="s">
        <v>82</v>
      </c>
      <c r="AV585" s="15" t="s">
        <v>155</v>
      </c>
      <c r="AW585" s="15" t="s">
        <v>30</v>
      </c>
      <c r="AX585" s="15" t="s">
        <v>80</v>
      </c>
      <c r="AY585" s="277" t="s">
        <v>147</v>
      </c>
    </row>
    <row r="586" s="2" customFormat="1" ht="33" customHeight="1">
      <c r="A586" s="38"/>
      <c r="B586" s="39"/>
      <c r="C586" s="226" t="s">
        <v>750</v>
      </c>
      <c r="D586" s="226" t="s">
        <v>150</v>
      </c>
      <c r="E586" s="227" t="s">
        <v>856</v>
      </c>
      <c r="F586" s="228" t="s">
        <v>857</v>
      </c>
      <c r="G586" s="229" t="s">
        <v>357</v>
      </c>
      <c r="H586" s="230">
        <v>11.984999999999999</v>
      </c>
      <c r="I586" s="231"/>
      <c r="J586" s="232">
        <f>ROUND(I586*H586,2)</f>
        <v>0</v>
      </c>
      <c r="K586" s="228" t="s">
        <v>154</v>
      </c>
      <c r="L586" s="44"/>
      <c r="M586" s="233" t="s">
        <v>1</v>
      </c>
      <c r="N586" s="234" t="s">
        <v>38</v>
      </c>
      <c r="O586" s="91"/>
      <c r="P586" s="235">
        <f>O586*H586</f>
        <v>0</v>
      </c>
      <c r="Q586" s="235">
        <v>0</v>
      </c>
      <c r="R586" s="235">
        <f>Q586*H586</f>
        <v>0</v>
      </c>
      <c r="S586" s="235">
        <v>0</v>
      </c>
      <c r="T586" s="236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7" t="s">
        <v>274</v>
      </c>
      <c r="AT586" s="237" t="s">
        <v>150</v>
      </c>
      <c r="AU586" s="237" t="s">
        <v>82</v>
      </c>
      <c r="AY586" s="17" t="s">
        <v>147</v>
      </c>
      <c r="BE586" s="238">
        <f>IF(N586="základní",J586,0)</f>
        <v>0</v>
      </c>
      <c r="BF586" s="238">
        <f>IF(N586="snížená",J586,0)</f>
        <v>0</v>
      </c>
      <c r="BG586" s="238">
        <f>IF(N586="zákl. přenesená",J586,0)</f>
        <v>0</v>
      </c>
      <c r="BH586" s="238">
        <f>IF(N586="sníž. přenesená",J586,0)</f>
        <v>0</v>
      </c>
      <c r="BI586" s="238">
        <f>IF(N586="nulová",J586,0)</f>
        <v>0</v>
      </c>
      <c r="BJ586" s="17" t="s">
        <v>80</v>
      </c>
      <c r="BK586" s="238">
        <f>ROUND(I586*H586,2)</f>
        <v>0</v>
      </c>
      <c r="BL586" s="17" t="s">
        <v>274</v>
      </c>
      <c r="BM586" s="237" t="s">
        <v>1353</v>
      </c>
    </row>
    <row r="587" s="2" customFormat="1">
      <c r="A587" s="38"/>
      <c r="B587" s="39"/>
      <c r="C587" s="40"/>
      <c r="D587" s="239" t="s">
        <v>157</v>
      </c>
      <c r="E587" s="40"/>
      <c r="F587" s="240" t="s">
        <v>859</v>
      </c>
      <c r="G587" s="40"/>
      <c r="H587" s="40"/>
      <c r="I587" s="241"/>
      <c r="J587" s="40"/>
      <c r="K587" s="40"/>
      <c r="L587" s="44"/>
      <c r="M587" s="242"/>
      <c r="N587" s="243"/>
      <c r="O587" s="91"/>
      <c r="P587" s="91"/>
      <c r="Q587" s="91"/>
      <c r="R587" s="91"/>
      <c r="S587" s="91"/>
      <c r="T587" s="92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157</v>
      </c>
      <c r="AU587" s="17" t="s">
        <v>82</v>
      </c>
    </row>
    <row r="588" s="2" customFormat="1">
      <c r="A588" s="38"/>
      <c r="B588" s="39"/>
      <c r="C588" s="40"/>
      <c r="D588" s="244" t="s">
        <v>159</v>
      </c>
      <c r="E588" s="40"/>
      <c r="F588" s="245" t="s">
        <v>860</v>
      </c>
      <c r="G588" s="40"/>
      <c r="H588" s="40"/>
      <c r="I588" s="241"/>
      <c r="J588" s="40"/>
      <c r="K588" s="40"/>
      <c r="L588" s="44"/>
      <c r="M588" s="242"/>
      <c r="N588" s="243"/>
      <c r="O588" s="91"/>
      <c r="P588" s="91"/>
      <c r="Q588" s="91"/>
      <c r="R588" s="91"/>
      <c r="S588" s="91"/>
      <c r="T588" s="92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159</v>
      </c>
      <c r="AU588" s="17" t="s">
        <v>82</v>
      </c>
    </row>
    <row r="589" s="12" customFormat="1" ht="22.8" customHeight="1">
      <c r="A589" s="12"/>
      <c r="B589" s="210"/>
      <c r="C589" s="211"/>
      <c r="D589" s="212" t="s">
        <v>72</v>
      </c>
      <c r="E589" s="224" t="s">
        <v>882</v>
      </c>
      <c r="F589" s="224" t="s">
        <v>883</v>
      </c>
      <c r="G589" s="211"/>
      <c r="H589" s="211"/>
      <c r="I589" s="214"/>
      <c r="J589" s="225">
        <f>BK589</f>
        <v>0</v>
      </c>
      <c r="K589" s="211"/>
      <c r="L589" s="216"/>
      <c r="M589" s="217"/>
      <c r="N589" s="218"/>
      <c r="O589" s="218"/>
      <c r="P589" s="219">
        <f>SUM(P590:P600)</f>
        <v>0</v>
      </c>
      <c r="Q589" s="218"/>
      <c r="R589" s="219">
        <f>SUM(R590:R600)</f>
        <v>0.12209472</v>
      </c>
      <c r="S589" s="218"/>
      <c r="T589" s="220">
        <f>SUM(T590:T600)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21" t="s">
        <v>82</v>
      </c>
      <c r="AT589" s="222" t="s">
        <v>72</v>
      </c>
      <c r="AU589" s="222" t="s">
        <v>80</v>
      </c>
      <c r="AY589" s="221" t="s">
        <v>147</v>
      </c>
      <c r="BK589" s="223">
        <f>SUM(BK590:BK600)</f>
        <v>0</v>
      </c>
    </row>
    <row r="590" s="2" customFormat="1" ht="24.15" customHeight="1">
      <c r="A590" s="38"/>
      <c r="B590" s="39"/>
      <c r="C590" s="226" t="s">
        <v>758</v>
      </c>
      <c r="D590" s="226" t="s">
        <v>150</v>
      </c>
      <c r="E590" s="227" t="s">
        <v>885</v>
      </c>
      <c r="F590" s="228" t="s">
        <v>886</v>
      </c>
      <c r="G590" s="229" t="s">
        <v>181</v>
      </c>
      <c r="H590" s="230">
        <v>277.488</v>
      </c>
      <c r="I590" s="231"/>
      <c r="J590" s="232">
        <f>ROUND(I590*H590,2)</f>
        <v>0</v>
      </c>
      <c r="K590" s="228" t="s">
        <v>154</v>
      </c>
      <c r="L590" s="44"/>
      <c r="M590" s="233" t="s">
        <v>1</v>
      </c>
      <c r="N590" s="234" t="s">
        <v>38</v>
      </c>
      <c r="O590" s="91"/>
      <c r="P590" s="235">
        <f>O590*H590</f>
        <v>0</v>
      </c>
      <c r="Q590" s="235">
        <v>0.00044000000000000002</v>
      </c>
      <c r="R590" s="235">
        <f>Q590*H590</f>
        <v>0.12209472</v>
      </c>
      <c r="S590" s="235">
        <v>0</v>
      </c>
      <c r="T590" s="236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7" t="s">
        <v>274</v>
      </c>
      <c r="AT590" s="237" t="s">
        <v>150</v>
      </c>
      <c r="AU590" s="237" t="s">
        <v>82</v>
      </c>
      <c r="AY590" s="17" t="s">
        <v>147</v>
      </c>
      <c r="BE590" s="238">
        <f>IF(N590="základní",J590,0)</f>
        <v>0</v>
      </c>
      <c r="BF590" s="238">
        <f>IF(N590="snížená",J590,0)</f>
        <v>0</v>
      </c>
      <c r="BG590" s="238">
        <f>IF(N590="zákl. přenesená",J590,0)</f>
        <v>0</v>
      </c>
      <c r="BH590" s="238">
        <f>IF(N590="sníž. přenesená",J590,0)</f>
        <v>0</v>
      </c>
      <c r="BI590" s="238">
        <f>IF(N590="nulová",J590,0)</f>
        <v>0</v>
      </c>
      <c r="BJ590" s="17" t="s">
        <v>80</v>
      </c>
      <c r="BK590" s="238">
        <f>ROUND(I590*H590,2)</f>
        <v>0</v>
      </c>
      <c r="BL590" s="17" t="s">
        <v>274</v>
      </c>
      <c r="BM590" s="237" t="s">
        <v>1354</v>
      </c>
    </row>
    <row r="591" s="2" customFormat="1">
      <c r="A591" s="38"/>
      <c r="B591" s="39"/>
      <c r="C591" s="40"/>
      <c r="D591" s="239" t="s">
        <v>157</v>
      </c>
      <c r="E591" s="40"/>
      <c r="F591" s="240" t="s">
        <v>888</v>
      </c>
      <c r="G591" s="40"/>
      <c r="H591" s="40"/>
      <c r="I591" s="241"/>
      <c r="J591" s="40"/>
      <c r="K591" s="40"/>
      <c r="L591" s="44"/>
      <c r="M591" s="242"/>
      <c r="N591" s="243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157</v>
      </c>
      <c r="AU591" s="17" t="s">
        <v>82</v>
      </c>
    </row>
    <row r="592" s="2" customFormat="1">
      <c r="A592" s="38"/>
      <c r="B592" s="39"/>
      <c r="C592" s="40"/>
      <c r="D592" s="244" t="s">
        <v>159</v>
      </c>
      <c r="E592" s="40"/>
      <c r="F592" s="245" t="s">
        <v>889</v>
      </c>
      <c r="G592" s="40"/>
      <c r="H592" s="40"/>
      <c r="I592" s="241"/>
      <c r="J592" s="40"/>
      <c r="K592" s="40"/>
      <c r="L592" s="44"/>
      <c r="M592" s="242"/>
      <c r="N592" s="243"/>
      <c r="O592" s="91"/>
      <c r="P592" s="91"/>
      <c r="Q592" s="91"/>
      <c r="R592" s="91"/>
      <c r="S592" s="91"/>
      <c r="T592" s="92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159</v>
      </c>
      <c r="AU592" s="17" t="s">
        <v>82</v>
      </c>
    </row>
    <row r="593" s="13" customFormat="1">
      <c r="A593" s="13"/>
      <c r="B593" s="246"/>
      <c r="C593" s="247"/>
      <c r="D593" s="239" t="s">
        <v>161</v>
      </c>
      <c r="E593" s="248" t="s">
        <v>1</v>
      </c>
      <c r="F593" s="249" t="s">
        <v>264</v>
      </c>
      <c r="G593" s="247"/>
      <c r="H593" s="248" t="s">
        <v>1</v>
      </c>
      <c r="I593" s="250"/>
      <c r="J593" s="247"/>
      <c r="K593" s="247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161</v>
      </c>
      <c r="AU593" s="255" t="s">
        <v>82</v>
      </c>
      <c r="AV593" s="13" t="s">
        <v>80</v>
      </c>
      <c r="AW593" s="13" t="s">
        <v>30</v>
      </c>
      <c r="AX593" s="13" t="s">
        <v>73</v>
      </c>
      <c r="AY593" s="255" t="s">
        <v>147</v>
      </c>
    </row>
    <row r="594" s="14" customFormat="1">
      <c r="A594" s="14"/>
      <c r="B594" s="256"/>
      <c r="C594" s="257"/>
      <c r="D594" s="239" t="s">
        <v>161</v>
      </c>
      <c r="E594" s="258" t="s">
        <v>1</v>
      </c>
      <c r="F594" s="259" t="s">
        <v>1211</v>
      </c>
      <c r="G594" s="257"/>
      <c r="H594" s="260">
        <v>277.488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161</v>
      </c>
      <c r="AU594" s="266" t="s">
        <v>82</v>
      </c>
      <c r="AV594" s="14" t="s">
        <v>82</v>
      </c>
      <c r="AW594" s="14" t="s">
        <v>30</v>
      </c>
      <c r="AX594" s="14" t="s">
        <v>73</v>
      </c>
      <c r="AY594" s="266" t="s">
        <v>147</v>
      </c>
    </row>
    <row r="595" s="15" customFormat="1">
      <c r="A595" s="15"/>
      <c r="B595" s="267"/>
      <c r="C595" s="268"/>
      <c r="D595" s="239" t="s">
        <v>161</v>
      </c>
      <c r="E595" s="269" t="s">
        <v>1</v>
      </c>
      <c r="F595" s="270" t="s">
        <v>164</v>
      </c>
      <c r="G595" s="268"/>
      <c r="H595" s="271">
        <v>277.488</v>
      </c>
      <c r="I595" s="272"/>
      <c r="J595" s="268"/>
      <c r="K595" s="268"/>
      <c r="L595" s="273"/>
      <c r="M595" s="274"/>
      <c r="N595" s="275"/>
      <c r="O595" s="275"/>
      <c r="P595" s="275"/>
      <c r="Q595" s="275"/>
      <c r="R595" s="275"/>
      <c r="S595" s="275"/>
      <c r="T595" s="27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7" t="s">
        <v>161</v>
      </c>
      <c r="AU595" s="277" t="s">
        <v>82</v>
      </c>
      <c r="AV595" s="15" t="s">
        <v>155</v>
      </c>
      <c r="AW595" s="15" t="s">
        <v>30</v>
      </c>
      <c r="AX595" s="15" t="s">
        <v>80</v>
      </c>
      <c r="AY595" s="277" t="s">
        <v>147</v>
      </c>
    </row>
    <row r="596" s="2" customFormat="1" ht="24.15" customHeight="1">
      <c r="A596" s="38"/>
      <c r="B596" s="39"/>
      <c r="C596" s="226" t="s">
        <v>766</v>
      </c>
      <c r="D596" s="226" t="s">
        <v>150</v>
      </c>
      <c r="E596" s="227" t="s">
        <v>895</v>
      </c>
      <c r="F596" s="228" t="s">
        <v>896</v>
      </c>
      <c r="G596" s="229" t="s">
        <v>181</v>
      </c>
      <c r="H596" s="230">
        <v>42.399999999999999</v>
      </c>
      <c r="I596" s="231"/>
      <c r="J596" s="232">
        <f>ROUND(I596*H596,2)</f>
        <v>0</v>
      </c>
      <c r="K596" s="228" t="s">
        <v>1</v>
      </c>
      <c r="L596" s="44"/>
      <c r="M596" s="233" t="s">
        <v>1</v>
      </c>
      <c r="N596" s="234" t="s">
        <v>38</v>
      </c>
      <c r="O596" s="91"/>
      <c r="P596" s="235">
        <f>O596*H596</f>
        <v>0</v>
      </c>
      <c r="Q596" s="235">
        <v>0</v>
      </c>
      <c r="R596" s="235">
        <f>Q596*H596</f>
        <v>0</v>
      </c>
      <c r="S596" s="235">
        <v>0</v>
      </c>
      <c r="T596" s="236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7" t="s">
        <v>274</v>
      </c>
      <c r="AT596" s="237" t="s">
        <v>150</v>
      </c>
      <c r="AU596" s="237" t="s">
        <v>82</v>
      </c>
      <c r="AY596" s="17" t="s">
        <v>147</v>
      </c>
      <c r="BE596" s="238">
        <f>IF(N596="základní",J596,0)</f>
        <v>0</v>
      </c>
      <c r="BF596" s="238">
        <f>IF(N596="snížená",J596,0)</f>
        <v>0</v>
      </c>
      <c r="BG596" s="238">
        <f>IF(N596="zákl. přenesená",J596,0)</f>
        <v>0</v>
      </c>
      <c r="BH596" s="238">
        <f>IF(N596="sníž. přenesená",J596,0)</f>
        <v>0</v>
      </c>
      <c r="BI596" s="238">
        <f>IF(N596="nulová",J596,0)</f>
        <v>0</v>
      </c>
      <c r="BJ596" s="17" t="s">
        <v>80</v>
      </c>
      <c r="BK596" s="238">
        <f>ROUND(I596*H596,2)</f>
        <v>0</v>
      </c>
      <c r="BL596" s="17" t="s">
        <v>274</v>
      </c>
      <c r="BM596" s="237" t="s">
        <v>1355</v>
      </c>
    </row>
    <row r="597" s="2" customFormat="1">
      <c r="A597" s="38"/>
      <c r="B597" s="39"/>
      <c r="C597" s="40"/>
      <c r="D597" s="239" t="s">
        <v>157</v>
      </c>
      <c r="E597" s="40"/>
      <c r="F597" s="240" t="s">
        <v>896</v>
      </c>
      <c r="G597" s="40"/>
      <c r="H597" s="40"/>
      <c r="I597" s="241"/>
      <c r="J597" s="40"/>
      <c r="K597" s="40"/>
      <c r="L597" s="44"/>
      <c r="M597" s="242"/>
      <c r="N597" s="243"/>
      <c r="O597" s="91"/>
      <c r="P597" s="91"/>
      <c r="Q597" s="91"/>
      <c r="R597" s="91"/>
      <c r="S597" s="91"/>
      <c r="T597" s="92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157</v>
      </c>
      <c r="AU597" s="17" t="s">
        <v>82</v>
      </c>
    </row>
    <row r="598" s="13" customFormat="1">
      <c r="A598" s="13"/>
      <c r="B598" s="246"/>
      <c r="C598" s="247"/>
      <c r="D598" s="239" t="s">
        <v>161</v>
      </c>
      <c r="E598" s="248" t="s">
        <v>1</v>
      </c>
      <c r="F598" s="249" t="s">
        <v>316</v>
      </c>
      <c r="G598" s="247"/>
      <c r="H598" s="248" t="s">
        <v>1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161</v>
      </c>
      <c r="AU598" s="255" t="s">
        <v>82</v>
      </c>
      <c r="AV598" s="13" t="s">
        <v>80</v>
      </c>
      <c r="AW598" s="13" t="s">
        <v>30</v>
      </c>
      <c r="AX598" s="13" t="s">
        <v>73</v>
      </c>
      <c r="AY598" s="255" t="s">
        <v>147</v>
      </c>
    </row>
    <row r="599" s="14" customFormat="1">
      <c r="A599" s="14"/>
      <c r="B599" s="256"/>
      <c r="C599" s="257"/>
      <c r="D599" s="239" t="s">
        <v>161</v>
      </c>
      <c r="E599" s="258" t="s">
        <v>1</v>
      </c>
      <c r="F599" s="259" t="s">
        <v>1219</v>
      </c>
      <c r="G599" s="257"/>
      <c r="H599" s="260">
        <v>42.399999999999999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161</v>
      </c>
      <c r="AU599" s="266" t="s">
        <v>82</v>
      </c>
      <c r="AV599" s="14" t="s">
        <v>82</v>
      </c>
      <c r="AW599" s="14" t="s">
        <v>30</v>
      </c>
      <c r="AX599" s="14" t="s">
        <v>73</v>
      </c>
      <c r="AY599" s="266" t="s">
        <v>147</v>
      </c>
    </row>
    <row r="600" s="15" customFormat="1">
      <c r="A600" s="15"/>
      <c r="B600" s="267"/>
      <c r="C600" s="268"/>
      <c r="D600" s="239" t="s">
        <v>161</v>
      </c>
      <c r="E600" s="269" t="s">
        <v>1</v>
      </c>
      <c r="F600" s="270" t="s">
        <v>164</v>
      </c>
      <c r="G600" s="268"/>
      <c r="H600" s="271">
        <v>42.399999999999999</v>
      </c>
      <c r="I600" s="272"/>
      <c r="J600" s="268"/>
      <c r="K600" s="268"/>
      <c r="L600" s="273"/>
      <c r="M600" s="274"/>
      <c r="N600" s="275"/>
      <c r="O600" s="275"/>
      <c r="P600" s="275"/>
      <c r="Q600" s="275"/>
      <c r="R600" s="275"/>
      <c r="S600" s="275"/>
      <c r="T600" s="27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7" t="s">
        <v>161</v>
      </c>
      <c r="AU600" s="277" t="s">
        <v>82</v>
      </c>
      <c r="AV600" s="15" t="s">
        <v>155</v>
      </c>
      <c r="AW600" s="15" t="s">
        <v>30</v>
      </c>
      <c r="AX600" s="15" t="s">
        <v>80</v>
      </c>
      <c r="AY600" s="277" t="s">
        <v>147</v>
      </c>
    </row>
    <row r="601" s="12" customFormat="1" ht="25.92" customHeight="1">
      <c r="A601" s="12"/>
      <c r="B601" s="210"/>
      <c r="C601" s="211"/>
      <c r="D601" s="212" t="s">
        <v>72</v>
      </c>
      <c r="E601" s="213" t="s">
        <v>898</v>
      </c>
      <c r="F601" s="213" t="s">
        <v>899</v>
      </c>
      <c r="G601" s="211"/>
      <c r="H601" s="211"/>
      <c r="I601" s="214"/>
      <c r="J601" s="215">
        <f>BK601</f>
        <v>0</v>
      </c>
      <c r="K601" s="211"/>
      <c r="L601" s="216"/>
      <c r="M601" s="217"/>
      <c r="N601" s="218"/>
      <c r="O601" s="218"/>
      <c r="P601" s="219">
        <f>SUM(P602:P609)</f>
        <v>0</v>
      </c>
      <c r="Q601" s="218"/>
      <c r="R601" s="219">
        <f>SUM(R602:R609)</f>
        <v>0</v>
      </c>
      <c r="S601" s="218"/>
      <c r="T601" s="220">
        <f>SUM(T602:T609)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21" t="s">
        <v>155</v>
      </c>
      <c r="AT601" s="222" t="s">
        <v>72</v>
      </c>
      <c r="AU601" s="222" t="s">
        <v>73</v>
      </c>
      <c r="AY601" s="221" t="s">
        <v>147</v>
      </c>
      <c r="BK601" s="223">
        <f>SUM(BK602:BK609)</f>
        <v>0</v>
      </c>
    </row>
    <row r="602" s="2" customFormat="1" ht="16.5" customHeight="1">
      <c r="A602" s="38"/>
      <c r="B602" s="39"/>
      <c r="C602" s="226" t="s">
        <v>773</v>
      </c>
      <c r="D602" s="226" t="s">
        <v>150</v>
      </c>
      <c r="E602" s="227" t="s">
        <v>901</v>
      </c>
      <c r="F602" s="228" t="s">
        <v>902</v>
      </c>
      <c r="G602" s="229" t="s">
        <v>903</v>
      </c>
      <c r="H602" s="230">
        <v>24</v>
      </c>
      <c r="I602" s="231"/>
      <c r="J602" s="232">
        <f>ROUND(I602*H602,2)</f>
        <v>0</v>
      </c>
      <c r="K602" s="228" t="s">
        <v>1</v>
      </c>
      <c r="L602" s="44"/>
      <c r="M602" s="233" t="s">
        <v>1</v>
      </c>
      <c r="N602" s="234" t="s">
        <v>38</v>
      </c>
      <c r="O602" s="91"/>
      <c r="P602" s="235">
        <f>O602*H602</f>
        <v>0</v>
      </c>
      <c r="Q602" s="235">
        <v>0</v>
      </c>
      <c r="R602" s="235">
        <f>Q602*H602</f>
        <v>0</v>
      </c>
      <c r="S602" s="235">
        <v>0</v>
      </c>
      <c r="T602" s="236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7" t="s">
        <v>904</v>
      </c>
      <c r="AT602" s="237" t="s">
        <v>150</v>
      </c>
      <c r="AU602" s="237" t="s">
        <v>80</v>
      </c>
      <c r="AY602" s="17" t="s">
        <v>147</v>
      </c>
      <c r="BE602" s="238">
        <f>IF(N602="základní",J602,0)</f>
        <v>0</v>
      </c>
      <c r="BF602" s="238">
        <f>IF(N602="snížená",J602,0)</f>
        <v>0</v>
      </c>
      <c r="BG602" s="238">
        <f>IF(N602="zákl. přenesená",J602,0)</f>
        <v>0</v>
      </c>
      <c r="BH602" s="238">
        <f>IF(N602="sníž. přenesená",J602,0)</f>
        <v>0</v>
      </c>
      <c r="BI602" s="238">
        <f>IF(N602="nulová",J602,0)</f>
        <v>0</v>
      </c>
      <c r="BJ602" s="17" t="s">
        <v>80</v>
      </c>
      <c r="BK602" s="238">
        <f>ROUND(I602*H602,2)</f>
        <v>0</v>
      </c>
      <c r="BL602" s="17" t="s">
        <v>904</v>
      </c>
      <c r="BM602" s="237" t="s">
        <v>1356</v>
      </c>
    </row>
    <row r="603" s="2" customFormat="1">
      <c r="A603" s="38"/>
      <c r="B603" s="39"/>
      <c r="C603" s="40"/>
      <c r="D603" s="239" t="s">
        <v>157</v>
      </c>
      <c r="E603" s="40"/>
      <c r="F603" s="240" t="s">
        <v>902</v>
      </c>
      <c r="G603" s="40"/>
      <c r="H603" s="40"/>
      <c r="I603" s="241"/>
      <c r="J603" s="40"/>
      <c r="K603" s="40"/>
      <c r="L603" s="44"/>
      <c r="M603" s="242"/>
      <c r="N603" s="243"/>
      <c r="O603" s="91"/>
      <c r="P603" s="91"/>
      <c r="Q603" s="91"/>
      <c r="R603" s="91"/>
      <c r="S603" s="91"/>
      <c r="T603" s="92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157</v>
      </c>
      <c r="AU603" s="17" t="s">
        <v>80</v>
      </c>
    </row>
    <row r="604" s="2" customFormat="1" ht="16.5" customHeight="1">
      <c r="A604" s="38"/>
      <c r="B604" s="39"/>
      <c r="C604" s="226" t="s">
        <v>779</v>
      </c>
      <c r="D604" s="226" t="s">
        <v>150</v>
      </c>
      <c r="E604" s="227" t="s">
        <v>907</v>
      </c>
      <c r="F604" s="228" t="s">
        <v>908</v>
      </c>
      <c r="G604" s="229" t="s">
        <v>903</v>
      </c>
      <c r="H604" s="230">
        <v>30</v>
      </c>
      <c r="I604" s="231"/>
      <c r="J604" s="232">
        <f>ROUND(I604*H604,2)</f>
        <v>0</v>
      </c>
      <c r="K604" s="228" t="s">
        <v>154</v>
      </c>
      <c r="L604" s="44"/>
      <c r="M604" s="233" t="s">
        <v>1</v>
      </c>
      <c r="N604" s="234" t="s">
        <v>38</v>
      </c>
      <c r="O604" s="91"/>
      <c r="P604" s="235">
        <f>O604*H604</f>
        <v>0</v>
      </c>
      <c r="Q604" s="235">
        <v>0</v>
      </c>
      <c r="R604" s="235">
        <f>Q604*H604</f>
        <v>0</v>
      </c>
      <c r="S604" s="235">
        <v>0</v>
      </c>
      <c r="T604" s="236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37" t="s">
        <v>904</v>
      </c>
      <c r="AT604" s="237" t="s">
        <v>150</v>
      </c>
      <c r="AU604" s="237" t="s">
        <v>80</v>
      </c>
      <c r="AY604" s="17" t="s">
        <v>147</v>
      </c>
      <c r="BE604" s="238">
        <f>IF(N604="základní",J604,0)</f>
        <v>0</v>
      </c>
      <c r="BF604" s="238">
        <f>IF(N604="snížená",J604,0)</f>
        <v>0</v>
      </c>
      <c r="BG604" s="238">
        <f>IF(N604="zákl. přenesená",J604,0)</f>
        <v>0</v>
      </c>
      <c r="BH604" s="238">
        <f>IF(N604="sníž. přenesená",J604,0)</f>
        <v>0</v>
      </c>
      <c r="BI604" s="238">
        <f>IF(N604="nulová",J604,0)</f>
        <v>0</v>
      </c>
      <c r="BJ604" s="17" t="s">
        <v>80</v>
      </c>
      <c r="BK604" s="238">
        <f>ROUND(I604*H604,2)</f>
        <v>0</v>
      </c>
      <c r="BL604" s="17" t="s">
        <v>904</v>
      </c>
      <c r="BM604" s="237" t="s">
        <v>1357</v>
      </c>
    </row>
    <row r="605" s="2" customFormat="1">
      <c r="A605" s="38"/>
      <c r="B605" s="39"/>
      <c r="C605" s="40"/>
      <c r="D605" s="239" t="s">
        <v>157</v>
      </c>
      <c r="E605" s="40"/>
      <c r="F605" s="240" t="s">
        <v>910</v>
      </c>
      <c r="G605" s="40"/>
      <c r="H605" s="40"/>
      <c r="I605" s="241"/>
      <c r="J605" s="40"/>
      <c r="K605" s="40"/>
      <c r="L605" s="44"/>
      <c r="M605" s="242"/>
      <c r="N605" s="243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157</v>
      </c>
      <c r="AU605" s="17" t="s">
        <v>80</v>
      </c>
    </row>
    <row r="606" s="2" customFormat="1">
      <c r="A606" s="38"/>
      <c r="B606" s="39"/>
      <c r="C606" s="40"/>
      <c r="D606" s="244" t="s">
        <v>159</v>
      </c>
      <c r="E606" s="40"/>
      <c r="F606" s="245" t="s">
        <v>911</v>
      </c>
      <c r="G606" s="40"/>
      <c r="H606" s="40"/>
      <c r="I606" s="241"/>
      <c r="J606" s="40"/>
      <c r="K606" s="40"/>
      <c r="L606" s="44"/>
      <c r="M606" s="242"/>
      <c r="N606" s="243"/>
      <c r="O606" s="91"/>
      <c r="P606" s="91"/>
      <c r="Q606" s="91"/>
      <c r="R606" s="91"/>
      <c r="S606" s="91"/>
      <c r="T606" s="92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159</v>
      </c>
      <c r="AU606" s="17" t="s">
        <v>80</v>
      </c>
    </row>
    <row r="607" s="13" customFormat="1">
      <c r="A607" s="13"/>
      <c r="B607" s="246"/>
      <c r="C607" s="247"/>
      <c r="D607" s="239" t="s">
        <v>161</v>
      </c>
      <c r="E607" s="248" t="s">
        <v>1</v>
      </c>
      <c r="F607" s="249" t="s">
        <v>912</v>
      </c>
      <c r="G607" s="247"/>
      <c r="H607" s="248" t="s">
        <v>1</v>
      </c>
      <c r="I607" s="250"/>
      <c r="J607" s="247"/>
      <c r="K607" s="247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161</v>
      </c>
      <c r="AU607" s="255" t="s">
        <v>80</v>
      </c>
      <c r="AV607" s="13" t="s">
        <v>80</v>
      </c>
      <c r="AW607" s="13" t="s">
        <v>30</v>
      </c>
      <c r="AX607" s="13" t="s">
        <v>73</v>
      </c>
      <c r="AY607" s="255" t="s">
        <v>147</v>
      </c>
    </row>
    <row r="608" s="14" customFormat="1">
      <c r="A608" s="14"/>
      <c r="B608" s="256"/>
      <c r="C608" s="257"/>
      <c r="D608" s="239" t="s">
        <v>161</v>
      </c>
      <c r="E608" s="258" t="s">
        <v>1</v>
      </c>
      <c r="F608" s="259" t="s">
        <v>456</v>
      </c>
      <c r="G608" s="257"/>
      <c r="H608" s="260">
        <v>30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161</v>
      </c>
      <c r="AU608" s="266" t="s">
        <v>80</v>
      </c>
      <c r="AV608" s="14" t="s">
        <v>82</v>
      </c>
      <c r="AW608" s="14" t="s">
        <v>30</v>
      </c>
      <c r="AX608" s="14" t="s">
        <v>73</v>
      </c>
      <c r="AY608" s="266" t="s">
        <v>147</v>
      </c>
    </row>
    <row r="609" s="15" customFormat="1">
      <c r="A609" s="15"/>
      <c r="B609" s="267"/>
      <c r="C609" s="268"/>
      <c r="D609" s="239" t="s">
        <v>161</v>
      </c>
      <c r="E609" s="269" t="s">
        <v>1</v>
      </c>
      <c r="F609" s="270" t="s">
        <v>164</v>
      </c>
      <c r="G609" s="268"/>
      <c r="H609" s="271">
        <v>30</v>
      </c>
      <c r="I609" s="272"/>
      <c r="J609" s="268"/>
      <c r="K609" s="268"/>
      <c r="L609" s="273"/>
      <c r="M609" s="289"/>
      <c r="N609" s="290"/>
      <c r="O609" s="290"/>
      <c r="P609" s="290"/>
      <c r="Q609" s="290"/>
      <c r="R609" s="290"/>
      <c r="S609" s="290"/>
      <c r="T609" s="291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7" t="s">
        <v>161</v>
      </c>
      <c r="AU609" s="277" t="s">
        <v>80</v>
      </c>
      <c r="AV609" s="15" t="s">
        <v>155</v>
      </c>
      <c r="AW609" s="15" t="s">
        <v>30</v>
      </c>
      <c r="AX609" s="15" t="s">
        <v>80</v>
      </c>
      <c r="AY609" s="277" t="s">
        <v>147</v>
      </c>
    </row>
    <row r="610" s="2" customFormat="1" ht="6.96" customHeight="1">
      <c r="A610" s="38"/>
      <c r="B610" s="66"/>
      <c r="C610" s="67"/>
      <c r="D610" s="67"/>
      <c r="E610" s="67"/>
      <c r="F610" s="67"/>
      <c r="G610" s="67"/>
      <c r="H610" s="67"/>
      <c r="I610" s="67"/>
      <c r="J610" s="67"/>
      <c r="K610" s="67"/>
      <c r="L610" s="44"/>
      <c r="M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</row>
  </sheetData>
  <sheetProtection sheet="1" autoFilter="0" formatColumns="0" formatRows="0" objects="1" scenarios="1" spinCount="100000" saltValue="TlC1Rl3NsYd9isjBk7eSgWh6Avmh/YX2XXDNLj35QJC3cm+w+yZ68aAZWM5wXFBGa4OhPmTrSrDbOkykFyh7Hg==" hashValue="uKEqVgYfJ43ehRHWZz+gMgVTFmKE/jCkc1cTycmr48HhBUpPcKCMRrlzZL0aEubdX/pshKGSf/nfCeW4jsNrsA==" algorithmName="SHA-512" password="CC35"/>
  <autoFilter ref="C131:K6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41" r:id="rId1" display="https://podminky.urs.cz/item/CS_URS_2024_02/317235811"/>
    <hyperlink ref="F148" r:id="rId2" display="https://podminky.urs.cz/item/CS_URS_2024_02/622325459"/>
    <hyperlink ref="F155" r:id="rId3" display="https://podminky.urs.cz/item/CS_URS_2024_02/941111132"/>
    <hyperlink ref="F165" r:id="rId4" display="https://podminky.urs.cz/item/CS_URS_2024_02/941111232"/>
    <hyperlink ref="F169" r:id="rId5" display="https://podminky.urs.cz/item/CS_URS_2024_02/941111832"/>
    <hyperlink ref="F172" r:id="rId6" display="https://podminky.urs.cz/item/CS_URS_2024_02/941121311"/>
    <hyperlink ref="F175" r:id="rId7" display="https://podminky.urs.cz/item/CS_URS_2024_02/949101112"/>
    <hyperlink ref="F181" r:id="rId8" display="https://podminky.urs.cz/item/CS_URS_2024_02/952902601"/>
    <hyperlink ref="F187" r:id="rId9" display="https://podminky.urs.cz/item/CS_URS_2024_02/952902611"/>
    <hyperlink ref="F193" r:id="rId10" display="https://podminky.urs.cz/item/CS_URS_2024_02/952903001"/>
    <hyperlink ref="F199" r:id="rId11" display="https://podminky.urs.cz/item/CS_URS_2024_02/952903006"/>
    <hyperlink ref="F205" r:id="rId12" display="https://podminky.urs.cz/item/CS_URS_2024_02/978019391"/>
    <hyperlink ref="F211" r:id="rId13" display="https://podminky.urs.cz/item/CS_URS_2024_02/985221021"/>
    <hyperlink ref="F217" r:id="rId14" display="https://podminky.urs.cz/item/CS_URS_2024_02/993111111"/>
    <hyperlink ref="F220" r:id="rId15" display="https://podminky.urs.cz/item/CS_URS_2024_02/993111119"/>
    <hyperlink ref="F224" r:id="rId16" display="https://podminky.urs.cz/item/CS_URS_2024_02/997013211"/>
    <hyperlink ref="F227" r:id="rId17" display="https://podminky.urs.cz/item/CS_URS_2024_02/997013219"/>
    <hyperlink ref="F231" r:id="rId18" display="https://podminky.urs.cz/item/CS_URS_2024_02/997013312"/>
    <hyperlink ref="F234" r:id="rId19" display="https://podminky.urs.cz/item/CS_URS_2024_02/997013322"/>
    <hyperlink ref="F238" r:id="rId20" display="https://podminky.urs.cz/item/CS_URS_2024_02/997013501"/>
    <hyperlink ref="F241" r:id="rId21" display="https://podminky.urs.cz/item/CS_URS_2024_02/997013509"/>
    <hyperlink ref="F268" r:id="rId22" display="https://podminky.urs.cz/item/CS_URS_2024_02/998011009"/>
    <hyperlink ref="F273" r:id="rId23" display="https://podminky.urs.cz/item/CS_URS_2024_02/762083121"/>
    <hyperlink ref="F279" r:id="rId24" display="https://podminky.urs.cz/item/CS_URS_2024_02/762311002"/>
    <hyperlink ref="F284" r:id="rId25" display="https://podminky.urs.cz/item/CS_URS_2024_02/762311005"/>
    <hyperlink ref="F293" r:id="rId26" display="https://podminky.urs.cz/item/CS_URS_2024_02/762331931"/>
    <hyperlink ref="F319" r:id="rId27" display="https://podminky.urs.cz/item/CS_URS_2024_02/762331941"/>
    <hyperlink ref="F325" r:id="rId28" display="https://podminky.urs.cz/item/CS_URS_2024_02/762332921"/>
    <hyperlink ref="F331" r:id="rId29" display="https://podminky.urs.cz/item/CS_URS_2024_02/762332933"/>
    <hyperlink ref="F387" r:id="rId30" display="https://podminky.urs.cz/item/CS_URS_2024_02/762332934"/>
    <hyperlink ref="F403" r:id="rId31" display="https://podminky.urs.cz/item/CS_URS_2024_02/762333913"/>
    <hyperlink ref="F429" r:id="rId32" display="https://podminky.urs.cz/item/CS_URS_2024_02/762333914"/>
    <hyperlink ref="F435" r:id="rId33" display="https://podminky.urs.cz/item/CS_URS_2024_02/762342311"/>
    <hyperlink ref="F446" r:id="rId34" display="https://podminky.urs.cz/item/CS_URS_2024_02/762342812"/>
    <hyperlink ref="F452" r:id="rId35" display="https://podminky.urs.cz/item/CS_URS_2024_02/762381012"/>
    <hyperlink ref="F457" r:id="rId36" display="https://podminky.urs.cz/item/CS_URS_2024_02/762382012"/>
    <hyperlink ref="F462" r:id="rId37" display="https://podminky.urs.cz/item/CS_URS_2024_02/762395000"/>
    <hyperlink ref="F467" r:id="rId38" display="https://podminky.urs.cz/item/CS_URS_2024_02/998762112"/>
    <hyperlink ref="F471" r:id="rId39" display="https://podminky.urs.cz/item/CS_URS_2024_02/764001891"/>
    <hyperlink ref="F477" r:id="rId40" display="https://podminky.urs.cz/item/CS_URS_2024_02/764004801"/>
    <hyperlink ref="F483" r:id="rId41" display="https://podminky.urs.cz/item/CS_URS_2024_02/764004861"/>
    <hyperlink ref="F489" r:id="rId42" display="https://podminky.urs.cz/item/CS_URS_2024_02/764212606"/>
    <hyperlink ref="F496" r:id="rId43" display="https://podminky.urs.cz/item/CS_URS_2024_02/764314612"/>
    <hyperlink ref="F505" r:id="rId44" display="https://podminky.urs.cz/item/CS_URS_2024_02/764511405"/>
    <hyperlink ref="F512" r:id="rId45" display="https://podminky.urs.cz/item/CS_URS_2024_02/764511445"/>
    <hyperlink ref="F517" r:id="rId46" display="https://podminky.urs.cz/item/CS_URS_2024_02/764518423"/>
    <hyperlink ref="F524" r:id="rId47" display="https://podminky.urs.cz/item/CS_URS_2024_02/998764122"/>
    <hyperlink ref="F528" r:id="rId48" display="https://podminky.urs.cz/item/CS_URS_2024_02/765111825"/>
    <hyperlink ref="F534" r:id="rId49" display="https://podminky.urs.cz/item/CS_URS_2024_02/765111831"/>
    <hyperlink ref="F537" r:id="rId50" display="https://podminky.urs.cz/item/CS_URS_2024_02/765111865"/>
    <hyperlink ref="F542" r:id="rId51" display="https://podminky.urs.cz/item/CS_URS_2024_02/765111881"/>
    <hyperlink ref="F545" r:id="rId52" display="https://podminky.urs.cz/item/CS_URS_2024_02/765114061"/>
    <hyperlink ref="F551" r:id="rId53" display="https://podminky.urs.cz/item/CS_URS_2024_02/765114351"/>
    <hyperlink ref="F556" r:id="rId54" display="https://podminky.urs.cz/item/CS_URS_2024_02/765114585"/>
    <hyperlink ref="F562" r:id="rId55" display="https://podminky.urs.cz/item/CS_URS_2024_02/765115302"/>
    <hyperlink ref="F569" r:id="rId56" display="https://podminky.urs.cz/item/CS_URS_2024_02/765115352"/>
    <hyperlink ref="F574" r:id="rId57" display="https://podminky.urs.cz/item/CS_URS_2024_02/765115401"/>
    <hyperlink ref="F582" r:id="rId58" display="https://podminky.urs.cz/item/CS_URS_2024_02/765192001"/>
    <hyperlink ref="F588" r:id="rId59" display="https://podminky.urs.cz/item/CS_URS_2024_02/998765112"/>
    <hyperlink ref="F592" r:id="rId60" display="https://podminky.urs.cz/item/CS_URS_2024_02/783223121"/>
    <hyperlink ref="F606" r:id="rId61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110</v>
      </c>
      <c r="L8" s="20"/>
    </row>
    <row r="9" s="2" customFormat="1" ht="16.5" customHeight="1">
      <c r="A9" s="38"/>
      <c r="B9" s="44"/>
      <c r="C9" s="38"/>
      <c r="D9" s="38"/>
      <c r="E9" s="151" t="s">
        <v>111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1358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ROUND((SUM(BE133:BE801)),  2)</f>
        <v>0</v>
      </c>
      <c r="G35" s="38"/>
      <c r="H35" s="38"/>
      <c r="I35" s="164">
        <v>0.20999999999999999</v>
      </c>
      <c r="J35" s="163">
        <f>ROUND(((SUM(BE133:BE801))*I35),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ROUND((SUM(BF133:BF801)),  2)</f>
        <v>0</v>
      </c>
      <c r="G36" s="38"/>
      <c r="H36" s="38"/>
      <c r="I36" s="164">
        <v>0.12</v>
      </c>
      <c r="J36" s="163">
        <f>ROUND(((SUM(BF133:BF801))*I36),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ROUND((SUM(BG133:BG801)),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ROUND((SUM(BH133:BH801)),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ROUND((SUM(BI133:BI801)),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004 - Objekt 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115</v>
      </c>
      <c r="D96" s="185"/>
      <c r="E96" s="185"/>
      <c r="F96" s="185"/>
      <c r="G96" s="185"/>
      <c r="H96" s="185"/>
      <c r="I96" s="185"/>
      <c r="J96" s="186" t="s">
        <v>116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117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118</v>
      </c>
    </row>
    <row r="99" s="9" customFormat="1" ht="24.96" customHeight="1">
      <c r="A99" s="9"/>
      <c r="B99" s="188"/>
      <c r="C99" s="189"/>
      <c r="D99" s="190" t="s">
        <v>119</v>
      </c>
      <c r="E99" s="191"/>
      <c r="F99" s="191"/>
      <c r="G99" s="191"/>
      <c r="H99" s="191"/>
      <c r="I99" s="191"/>
      <c r="J99" s="192">
        <f>J134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120</v>
      </c>
      <c r="E100" s="196"/>
      <c r="F100" s="196"/>
      <c r="G100" s="196"/>
      <c r="H100" s="196"/>
      <c r="I100" s="196"/>
      <c r="J100" s="197">
        <f>J135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121</v>
      </c>
      <c r="E101" s="196"/>
      <c r="F101" s="196"/>
      <c r="G101" s="196"/>
      <c r="H101" s="196"/>
      <c r="I101" s="196"/>
      <c r="J101" s="197">
        <f>J149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122</v>
      </c>
      <c r="E102" s="196"/>
      <c r="F102" s="196"/>
      <c r="G102" s="196"/>
      <c r="H102" s="196"/>
      <c r="I102" s="196"/>
      <c r="J102" s="197">
        <f>J161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123</v>
      </c>
      <c r="E103" s="196"/>
      <c r="F103" s="196"/>
      <c r="G103" s="196"/>
      <c r="H103" s="196"/>
      <c r="I103" s="196"/>
      <c r="J103" s="197">
        <f>J244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124</v>
      </c>
      <c r="E104" s="196"/>
      <c r="F104" s="196"/>
      <c r="G104" s="196"/>
      <c r="H104" s="196"/>
      <c r="I104" s="196"/>
      <c r="J104" s="197">
        <f>J288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125</v>
      </c>
      <c r="E105" s="191"/>
      <c r="F105" s="191"/>
      <c r="G105" s="191"/>
      <c r="H105" s="191"/>
      <c r="I105" s="191"/>
      <c r="J105" s="192">
        <f>J292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126</v>
      </c>
      <c r="E106" s="196"/>
      <c r="F106" s="196"/>
      <c r="G106" s="196"/>
      <c r="H106" s="196"/>
      <c r="I106" s="196"/>
      <c r="J106" s="197">
        <f>J293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127</v>
      </c>
      <c r="E107" s="196"/>
      <c r="F107" s="196"/>
      <c r="G107" s="196"/>
      <c r="H107" s="196"/>
      <c r="I107" s="196"/>
      <c r="J107" s="197">
        <f>J587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128</v>
      </c>
      <c r="E108" s="196"/>
      <c r="F108" s="196"/>
      <c r="G108" s="196"/>
      <c r="H108" s="196"/>
      <c r="I108" s="196"/>
      <c r="J108" s="197">
        <f>J668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129</v>
      </c>
      <c r="E109" s="196"/>
      <c r="F109" s="196"/>
      <c r="G109" s="196"/>
      <c r="H109" s="196"/>
      <c r="I109" s="196"/>
      <c r="J109" s="197">
        <f>J747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130</v>
      </c>
      <c r="E110" s="196"/>
      <c r="F110" s="196"/>
      <c r="G110" s="196"/>
      <c r="H110" s="196"/>
      <c r="I110" s="196"/>
      <c r="J110" s="197">
        <f>J776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131</v>
      </c>
      <c r="E111" s="191"/>
      <c r="F111" s="191"/>
      <c r="G111" s="191"/>
      <c r="H111" s="191"/>
      <c r="I111" s="191"/>
      <c r="J111" s="192">
        <f>J793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132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3" t="str">
        <f>E7</f>
        <v>Bílina - oprava střech objektů bývalého pivovaru - rev 07.05.25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110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3" t="s">
        <v>111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112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004 - Objekt E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22. 11. 2024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 xml:space="preserve"> </v>
      </c>
      <c r="G129" s="40"/>
      <c r="H129" s="40"/>
      <c r="I129" s="32" t="s">
        <v>29</v>
      </c>
      <c r="J129" s="36" t="str">
        <f>E23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IF(E20="","",E20)</f>
        <v>Vyplň údaj</v>
      </c>
      <c r="G130" s="40"/>
      <c r="H130" s="40"/>
      <c r="I130" s="32" t="s">
        <v>31</v>
      </c>
      <c r="J130" s="36" t="str">
        <f>E26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9"/>
      <c r="B132" s="200"/>
      <c r="C132" s="201" t="s">
        <v>133</v>
      </c>
      <c r="D132" s="202" t="s">
        <v>58</v>
      </c>
      <c r="E132" s="202" t="s">
        <v>54</v>
      </c>
      <c r="F132" s="202" t="s">
        <v>55</v>
      </c>
      <c r="G132" s="202" t="s">
        <v>134</v>
      </c>
      <c r="H132" s="202" t="s">
        <v>135</v>
      </c>
      <c r="I132" s="202" t="s">
        <v>136</v>
      </c>
      <c r="J132" s="202" t="s">
        <v>116</v>
      </c>
      <c r="K132" s="203" t="s">
        <v>137</v>
      </c>
      <c r="L132" s="204"/>
      <c r="M132" s="100" t="s">
        <v>1</v>
      </c>
      <c r="N132" s="101" t="s">
        <v>37</v>
      </c>
      <c r="O132" s="101" t="s">
        <v>138</v>
      </c>
      <c r="P132" s="101" t="s">
        <v>139</v>
      </c>
      <c r="Q132" s="101" t="s">
        <v>140</v>
      </c>
      <c r="R132" s="101" t="s">
        <v>141</v>
      </c>
      <c r="S132" s="101" t="s">
        <v>142</v>
      </c>
      <c r="T132" s="102" t="s">
        <v>143</v>
      </c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</row>
    <row r="133" s="2" customFormat="1" ht="22.8" customHeight="1">
      <c r="A133" s="38"/>
      <c r="B133" s="39"/>
      <c r="C133" s="107" t="s">
        <v>144</v>
      </c>
      <c r="D133" s="40"/>
      <c r="E133" s="40"/>
      <c r="F133" s="40"/>
      <c r="G133" s="40"/>
      <c r="H133" s="40"/>
      <c r="I133" s="40"/>
      <c r="J133" s="205">
        <f>BK133</f>
        <v>0</v>
      </c>
      <c r="K133" s="40"/>
      <c r="L133" s="44"/>
      <c r="M133" s="103"/>
      <c r="N133" s="206"/>
      <c r="O133" s="104"/>
      <c r="P133" s="207">
        <f>P134+P292+P793</f>
        <v>0</v>
      </c>
      <c r="Q133" s="104"/>
      <c r="R133" s="207">
        <f>R134+R292+R793</f>
        <v>66.984737139999993</v>
      </c>
      <c r="S133" s="104"/>
      <c r="T133" s="208">
        <f>T134+T292+T793</f>
        <v>42.645019900000001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118</v>
      </c>
      <c r="BK133" s="209">
        <f>BK134+BK292+BK793</f>
        <v>0</v>
      </c>
    </row>
    <row r="134" s="12" customFormat="1" ht="25.92" customHeight="1">
      <c r="A134" s="12"/>
      <c r="B134" s="210"/>
      <c r="C134" s="211"/>
      <c r="D134" s="212" t="s">
        <v>72</v>
      </c>
      <c r="E134" s="213" t="s">
        <v>145</v>
      </c>
      <c r="F134" s="213" t="s">
        <v>146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P135+P149+P161+P244+P288</f>
        <v>0</v>
      </c>
      <c r="Q134" s="218"/>
      <c r="R134" s="219">
        <f>R135+R149+R161+R244+R288</f>
        <v>34.216887679999999</v>
      </c>
      <c r="S134" s="218"/>
      <c r="T134" s="220">
        <f>T135+T149+T161+T244+T288</f>
        <v>23.040115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73</v>
      </c>
      <c r="AY134" s="221" t="s">
        <v>147</v>
      </c>
      <c r="BK134" s="223">
        <f>BK135+BK149+BK161+BK244+BK288</f>
        <v>0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148</v>
      </c>
      <c r="F135" s="224" t="s">
        <v>149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SUM(P136:P148)</f>
        <v>0</v>
      </c>
      <c r="Q135" s="218"/>
      <c r="R135" s="219">
        <f>SUM(R136:R148)</f>
        <v>28.70384</v>
      </c>
      <c r="S135" s="218"/>
      <c r="T135" s="220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72</v>
      </c>
      <c r="AU135" s="222" t="s">
        <v>80</v>
      </c>
      <c r="AY135" s="221" t="s">
        <v>147</v>
      </c>
      <c r="BK135" s="223">
        <f>SUM(BK136:BK148)</f>
        <v>0</v>
      </c>
    </row>
    <row r="136" s="2" customFormat="1" ht="16.5" customHeight="1">
      <c r="A136" s="38"/>
      <c r="B136" s="39"/>
      <c r="C136" s="226" t="s">
        <v>80</v>
      </c>
      <c r="D136" s="226" t="s">
        <v>150</v>
      </c>
      <c r="E136" s="227" t="s">
        <v>165</v>
      </c>
      <c r="F136" s="228" t="s">
        <v>166</v>
      </c>
      <c r="G136" s="229" t="s">
        <v>167</v>
      </c>
      <c r="H136" s="230">
        <v>20.800000000000001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155</v>
      </c>
      <c r="AT136" s="237" t="s">
        <v>150</v>
      </c>
      <c r="AU136" s="237" t="s">
        <v>82</v>
      </c>
      <c r="AY136" s="17" t="s">
        <v>147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155</v>
      </c>
      <c r="BM136" s="237" t="s">
        <v>1359</v>
      </c>
    </row>
    <row r="137" s="2" customFormat="1">
      <c r="A137" s="38"/>
      <c r="B137" s="39"/>
      <c r="C137" s="40"/>
      <c r="D137" s="239" t="s">
        <v>157</v>
      </c>
      <c r="E137" s="40"/>
      <c r="F137" s="240" t="s">
        <v>166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82</v>
      </c>
    </row>
    <row r="138" s="14" customFormat="1">
      <c r="A138" s="14"/>
      <c r="B138" s="256"/>
      <c r="C138" s="257"/>
      <c r="D138" s="239" t="s">
        <v>161</v>
      </c>
      <c r="E138" s="258" t="s">
        <v>1</v>
      </c>
      <c r="F138" s="259" t="s">
        <v>1360</v>
      </c>
      <c r="G138" s="257"/>
      <c r="H138" s="260">
        <v>20.800000000000001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161</v>
      </c>
      <c r="AU138" s="266" t="s">
        <v>82</v>
      </c>
      <c r="AV138" s="14" t="s">
        <v>82</v>
      </c>
      <c r="AW138" s="14" t="s">
        <v>30</v>
      </c>
      <c r="AX138" s="14" t="s">
        <v>73</v>
      </c>
      <c r="AY138" s="266" t="s">
        <v>147</v>
      </c>
    </row>
    <row r="139" s="15" customFormat="1">
      <c r="A139" s="15"/>
      <c r="B139" s="267"/>
      <c r="C139" s="268"/>
      <c r="D139" s="239" t="s">
        <v>161</v>
      </c>
      <c r="E139" s="269" t="s">
        <v>1</v>
      </c>
      <c r="F139" s="270" t="s">
        <v>164</v>
      </c>
      <c r="G139" s="268"/>
      <c r="H139" s="271">
        <v>20.800000000000001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161</v>
      </c>
      <c r="AU139" s="277" t="s">
        <v>82</v>
      </c>
      <c r="AV139" s="15" t="s">
        <v>155</v>
      </c>
      <c r="AW139" s="15" t="s">
        <v>30</v>
      </c>
      <c r="AX139" s="15" t="s">
        <v>80</v>
      </c>
      <c r="AY139" s="277" t="s">
        <v>147</v>
      </c>
    </row>
    <row r="140" s="2" customFormat="1" ht="24.15" customHeight="1">
      <c r="A140" s="38"/>
      <c r="B140" s="39"/>
      <c r="C140" s="226" t="s">
        <v>82</v>
      </c>
      <c r="D140" s="226" t="s">
        <v>150</v>
      </c>
      <c r="E140" s="227" t="s">
        <v>170</v>
      </c>
      <c r="F140" s="228" t="s">
        <v>171</v>
      </c>
      <c r="G140" s="229" t="s">
        <v>153</v>
      </c>
      <c r="H140" s="230">
        <v>15.039999999999999</v>
      </c>
      <c r="I140" s="231"/>
      <c r="J140" s="232">
        <f>ROUND(I140*H140,2)</f>
        <v>0</v>
      </c>
      <c r="K140" s="228" t="s">
        <v>154</v>
      </c>
      <c r="L140" s="44"/>
      <c r="M140" s="233" t="s">
        <v>1</v>
      </c>
      <c r="N140" s="234" t="s">
        <v>38</v>
      </c>
      <c r="O140" s="91"/>
      <c r="P140" s="235">
        <f>O140*H140</f>
        <v>0</v>
      </c>
      <c r="Q140" s="235">
        <v>1.9085000000000001</v>
      </c>
      <c r="R140" s="235">
        <f>Q140*H140</f>
        <v>28.70384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155</v>
      </c>
      <c r="AT140" s="237" t="s">
        <v>150</v>
      </c>
      <c r="AU140" s="237" t="s">
        <v>82</v>
      </c>
      <c r="AY140" s="17" t="s">
        <v>147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155</v>
      </c>
      <c r="BM140" s="237" t="s">
        <v>1361</v>
      </c>
    </row>
    <row r="141" s="2" customFormat="1">
      <c r="A141" s="38"/>
      <c r="B141" s="39"/>
      <c r="C141" s="40"/>
      <c r="D141" s="239" t="s">
        <v>157</v>
      </c>
      <c r="E141" s="40"/>
      <c r="F141" s="240" t="s">
        <v>173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157</v>
      </c>
      <c r="AU141" s="17" t="s">
        <v>82</v>
      </c>
    </row>
    <row r="142" s="2" customFormat="1">
      <c r="A142" s="38"/>
      <c r="B142" s="39"/>
      <c r="C142" s="40"/>
      <c r="D142" s="244" t="s">
        <v>159</v>
      </c>
      <c r="E142" s="40"/>
      <c r="F142" s="245" t="s">
        <v>174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82</v>
      </c>
    </row>
    <row r="143" s="13" customFormat="1">
      <c r="A143" s="13"/>
      <c r="B143" s="246"/>
      <c r="C143" s="247"/>
      <c r="D143" s="239" t="s">
        <v>161</v>
      </c>
      <c r="E143" s="248" t="s">
        <v>1</v>
      </c>
      <c r="F143" s="249" t="s">
        <v>175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161</v>
      </c>
      <c r="AU143" s="255" t="s">
        <v>82</v>
      </c>
      <c r="AV143" s="13" t="s">
        <v>80</v>
      </c>
      <c r="AW143" s="13" t="s">
        <v>30</v>
      </c>
      <c r="AX143" s="13" t="s">
        <v>73</v>
      </c>
      <c r="AY143" s="255" t="s">
        <v>147</v>
      </c>
    </row>
    <row r="144" s="14" customFormat="1">
      <c r="A144" s="14"/>
      <c r="B144" s="256"/>
      <c r="C144" s="257"/>
      <c r="D144" s="239" t="s">
        <v>161</v>
      </c>
      <c r="E144" s="258" t="s">
        <v>1</v>
      </c>
      <c r="F144" s="259" t="s">
        <v>1362</v>
      </c>
      <c r="G144" s="257"/>
      <c r="H144" s="260">
        <v>6.2400000000000002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161</v>
      </c>
      <c r="AU144" s="266" t="s">
        <v>82</v>
      </c>
      <c r="AV144" s="14" t="s">
        <v>82</v>
      </c>
      <c r="AW144" s="14" t="s">
        <v>30</v>
      </c>
      <c r="AX144" s="14" t="s">
        <v>73</v>
      </c>
      <c r="AY144" s="266" t="s">
        <v>147</v>
      </c>
    </row>
    <row r="145" s="13" customFormat="1">
      <c r="A145" s="13"/>
      <c r="B145" s="246"/>
      <c r="C145" s="247"/>
      <c r="D145" s="239" t="s">
        <v>161</v>
      </c>
      <c r="E145" s="248" t="s">
        <v>1</v>
      </c>
      <c r="F145" s="249" t="s">
        <v>1363</v>
      </c>
      <c r="G145" s="247"/>
      <c r="H145" s="248" t="s">
        <v>1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161</v>
      </c>
      <c r="AU145" s="255" t="s">
        <v>82</v>
      </c>
      <c r="AV145" s="13" t="s">
        <v>80</v>
      </c>
      <c r="AW145" s="13" t="s">
        <v>30</v>
      </c>
      <c r="AX145" s="13" t="s">
        <v>73</v>
      </c>
      <c r="AY145" s="255" t="s">
        <v>147</v>
      </c>
    </row>
    <row r="146" s="14" customFormat="1">
      <c r="A146" s="14"/>
      <c r="B146" s="256"/>
      <c r="C146" s="257"/>
      <c r="D146" s="239" t="s">
        <v>161</v>
      </c>
      <c r="E146" s="258" t="s">
        <v>1</v>
      </c>
      <c r="F146" s="259" t="s">
        <v>1364</v>
      </c>
      <c r="G146" s="257"/>
      <c r="H146" s="260">
        <v>2.6000000000000001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161</v>
      </c>
      <c r="AU146" s="266" t="s">
        <v>82</v>
      </c>
      <c r="AV146" s="14" t="s">
        <v>82</v>
      </c>
      <c r="AW146" s="14" t="s">
        <v>30</v>
      </c>
      <c r="AX146" s="14" t="s">
        <v>73</v>
      </c>
      <c r="AY146" s="266" t="s">
        <v>147</v>
      </c>
    </row>
    <row r="147" s="14" customFormat="1">
      <c r="A147" s="14"/>
      <c r="B147" s="256"/>
      <c r="C147" s="257"/>
      <c r="D147" s="239" t="s">
        <v>161</v>
      </c>
      <c r="E147" s="258" t="s">
        <v>1</v>
      </c>
      <c r="F147" s="259" t="s">
        <v>1365</v>
      </c>
      <c r="G147" s="257"/>
      <c r="H147" s="260">
        <v>6.2000000000000002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161</v>
      </c>
      <c r="AU147" s="266" t="s">
        <v>82</v>
      </c>
      <c r="AV147" s="14" t="s">
        <v>82</v>
      </c>
      <c r="AW147" s="14" t="s">
        <v>30</v>
      </c>
      <c r="AX147" s="14" t="s">
        <v>73</v>
      </c>
      <c r="AY147" s="266" t="s">
        <v>147</v>
      </c>
    </row>
    <row r="148" s="15" customFormat="1">
      <c r="A148" s="15"/>
      <c r="B148" s="267"/>
      <c r="C148" s="268"/>
      <c r="D148" s="239" t="s">
        <v>161</v>
      </c>
      <c r="E148" s="269" t="s">
        <v>1</v>
      </c>
      <c r="F148" s="270" t="s">
        <v>164</v>
      </c>
      <c r="G148" s="268"/>
      <c r="H148" s="271">
        <v>15.039999999999999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161</v>
      </c>
      <c r="AU148" s="277" t="s">
        <v>82</v>
      </c>
      <c r="AV148" s="15" t="s">
        <v>155</v>
      </c>
      <c r="AW148" s="15" t="s">
        <v>30</v>
      </c>
      <c r="AX148" s="15" t="s">
        <v>80</v>
      </c>
      <c r="AY148" s="277" t="s">
        <v>147</v>
      </c>
    </row>
    <row r="149" s="12" customFormat="1" ht="22.8" customHeight="1">
      <c r="A149" s="12"/>
      <c r="B149" s="210"/>
      <c r="C149" s="211"/>
      <c r="D149" s="212" t="s">
        <v>72</v>
      </c>
      <c r="E149" s="224" t="s">
        <v>177</v>
      </c>
      <c r="F149" s="224" t="s">
        <v>178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SUM(P150:P160)</f>
        <v>0</v>
      </c>
      <c r="Q149" s="218"/>
      <c r="R149" s="219">
        <f>SUM(R150:R160)</f>
        <v>5.4706512000000007</v>
      </c>
      <c r="S149" s="218"/>
      <c r="T149" s="220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80</v>
      </c>
      <c r="AT149" s="222" t="s">
        <v>72</v>
      </c>
      <c r="AU149" s="222" t="s">
        <v>80</v>
      </c>
      <c r="AY149" s="221" t="s">
        <v>147</v>
      </c>
      <c r="BK149" s="223">
        <f>SUM(BK150:BK160)</f>
        <v>0</v>
      </c>
    </row>
    <row r="150" s="2" customFormat="1" ht="33" customHeight="1">
      <c r="A150" s="38"/>
      <c r="B150" s="39"/>
      <c r="C150" s="226" t="s">
        <v>148</v>
      </c>
      <c r="D150" s="226" t="s">
        <v>150</v>
      </c>
      <c r="E150" s="227" t="s">
        <v>179</v>
      </c>
      <c r="F150" s="228" t="s">
        <v>180</v>
      </c>
      <c r="G150" s="229" t="s">
        <v>181</v>
      </c>
      <c r="H150" s="230">
        <v>77.280000000000001</v>
      </c>
      <c r="I150" s="231"/>
      <c r="J150" s="232">
        <f>ROUND(I150*H150,2)</f>
        <v>0</v>
      </c>
      <c r="K150" s="228" t="s">
        <v>154</v>
      </c>
      <c r="L150" s="44"/>
      <c r="M150" s="233" t="s">
        <v>1</v>
      </c>
      <c r="N150" s="234" t="s">
        <v>38</v>
      </c>
      <c r="O150" s="91"/>
      <c r="P150" s="235">
        <f>O150*H150</f>
        <v>0</v>
      </c>
      <c r="Q150" s="235">
        <v>0.070790000000000006</v>
      </c>
      <c r="R150" s="235">
        <f>Q150*H150</f>
        <v>5.4706512000000007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155</v>
      </c>
      <c r="AT150" s="237" t="s">
        <v>150</v>
      </c>
      <c r="AU150" s="237" t="s">
        <v>82</v>
      </c>
      <c r="AY150" s="17" t="s">
        <v>147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80</v>
      </c>
      <c r="BK150" s="238">
        <f>ROUND(I150*H150,2)</f>
        <v>0</v>
      </c>
      <c r="BL150" s="17" t="s">
        <v>155</v>
      </c>
      <c r="BM150" s="237" t="s">
        <v>1366</v>
      </c>
    </row>
    <row r="151" s="2" customFormat="1">
      <c r="A151" s="38"/>
      <c r="B151" s="39"/>
      <c r="C151" s="40"/>
      <c r="D151" s="239" t="s">
        <v>157</v>
      </c>
      <c r="E151" s="40"/>
      <c r="F151" s="240" t="s">
        <v>183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157</v>
      </c>
      <c r="AU151" s="17" t="s">
        <v>82</v>
      </c>
    </row>
    <row r="152" s="2" customFormat="1">
      <c r="A152" s="38"/>
      <c r="B152" s="39"/>
      <c r="C152" s="40"/>
      <c r="D152" s="244" t="s">
        <v>159</v>
      </c>
      <c r="E152" s="40"/>
      <c r="F152" s="245" t="s">
        <v>184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82</v>
      </c>
    </row>
    <row r="153" s="13" customFormat="1">
      <c r="A153" s="13"/>
      <c r="B153" s="246"/>
      <c r="C153" s="247"/>
      <c r="D153" s="239" t="s">
        <v>161</v>
      </c>
      <c r="E153" s="248" t="s">
        <v>1</v>
      </c>
      <c r="F153" s="249" t="s">
        <v>185</v>
      </c>
      <c r="G153" s="247"/>
      <c r="H153" s="248" t="s">
        <v>1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161</v>
      </c>
      <c r="AU153" s="255" t="s">
        <v>82</v>
      </c>
      <c r="AV153" s="13" t="s">
        <v>80</v>
      </c>
      <c r="AW153" s="13" t="s">
        <v>30</v>
      </c>
      <c r="AX153" s="13" t="s">
        <v>73</v>
      </c>
      <c r="AY153" s="255" t="s">
        <v>147</v>
      </c>
    </row>
    <row r="154" s="14" customFormat="1">
      <c r="A154" s="14"/>
      <c r="B154" s="256"/>
      <c r="C154" s="257"/>
      <c r="D154" s="239" t="s">
        <v>161</v>
      </c>
      <c r="E154" s="258" t="s">
        <v>1</v>
      </c>
      <c r="F154" s="259" t="s">
        <v>1367</v>
      </c>
      <c r="G154" s="257"/>
      <c r="H154" s="260">
        <v>41.600000000000001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161</v>
      </c>
      <c r="AU154" s="266" t="s">
        <v>82</v>
      </c>
      <c r="AV154" s="14" t="s">
        <v>82</v>
      </c>
      <c r="AW154" s="14" t="s">
        <v>30</v>
      </c>
      <c r="AX154" s="14" t="s">
        <v>73</v>
      </c>
      <c r="AY154" s="266" t="s">
        <v>147</v>
      </c>
    </row>
    <row r="155" s="13" customFormat="1">
      <c r="A155" s="13"/>
      <c r="B155" s="246"/>
      <c r="C155" s="247"/>
      <c r="D155" s="239" t="s">
        <v>161</v>
      </c>
      <c r="E155" s="248" t="s">
        <v>1</v>
      </c>
      <c r="F155" s="249" t="s">
        <v>1363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161</v>
      </c>
      <c r="AU155" s="255" t="s">
        <v>82</v>
      </c>
      <c r="AV155" s="13" t="s">
        <v>80</v>
      </c>
      <c r="AW155" s="13" t="s">
        <v>30</v>
      </c>
      <c r="AX155" s="13" t="s">
        <v>73</v>
      </c>
      <c r="AY155" s="255" t="s">
        <v>147</v>
      </c>
    </row>
    <row r="156" s="14" customFormat="1">
      <c r="A156" s="14"/>
      <c r="B156" s="256"/>
      <c r="C156" s="257"/>
      <c r="D156" s="239" t="s">
        <v>161</v>
      </c>
      <c r="E156" s="258" t="s">
        <v>1</v>
      </c>
      <c r="F156" s="259" t="s">
        <v>1368</v>
      </c>
      <c r="G156" s="257"/>
      <c r="H156" s="260">
        <v>10.4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161</v>
      </c>
      <c r="AU156" s="266" t="s">
        <v>82</v>
      </c>
      <c r="AV156" s="14" t="s">
        <v>82</v>
      </c>
      <c r="AW156" s="14" t="s">
        <v>30</v>
      </c>
      <c r="AX156" s="14" t="s">
        <v>73</v>
      </c>
      <c r="AY156" s="266" t="s">
        <v>147</v>
      </c>
    </row>
    <row r="157" s="14" customFormat="1">
      <c r="A157" s="14"/>
      <c r="B157" s="256"/>
      <c r="C157" s="257"/>
      <c r="D157" s="239" t="s">
        <v>161</v>
      </c>
      <c r="E157" s="258" t="s">
        <v>1</v>
      </c>
      <c r="F157" s="259" t="s">
        <v>1369</v>
      </c>
      <c r="G157" s="257"/>
      <c r="H157" s="260">
        <v>12.4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161</v>
      </c>
      <c r="AU157" s="266" t="s">
        <v>82</v>
      </c>
      <c r="AV157" s="14" t="s">
        <v>82</v>
      </c>
      <c r="AW157" s="14" t="s">
        <v>30</v>
      </c>
      <c r="AX157" s="14" t="s">
        <v>73</v>
      </c>
      <c r="AY157" s="266" t="s">
        <v>147</v>
      </c>
    </row>
    <row r="158" s="13" customFormat="1">
      <c r="A158" s="13"/>
      <c r="B158" s="246"/>
      <c r="C158" s="247"/>
      <c r="D158" s="239" t="s">
        <v>161</v>
      </c>
      <c r="E158" s="248" t="s">
        <v>1</v>
      </c>
      <c r="F158" s="249" t="s">
        <v>224</v>
      </c>
      <c r="G158" s="247"/>
      <c r="H158" s="248" t="s">
        <v>1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161</v>
      </c>
      <c r="AU158" s="255" t="s">
        <v>82</v>
      </c>
      <c r="AV158" s="13" t="s">
        <v>80</v>
      </c>
      <c r="AW158" s="13" t="s">
        <v>30</v>
      </c>
      <c r="AX158" s="13" t="s">
        <v>73</v>
      </c>
      <c r="AY158" s="255" t="s">
        <v>147</v>
      </c>
    </row>
    <row r="159" s="14" customFormat="1">
      <c r="A159" s="14"/>
      <c r="B159" s="256"/>
      <c r="C159" s="257"/>
      <c r="D159" s="239" t="s">
        <v>161</v>
      </c>
      <c r="E159" s="258" t="s">
        <v>1</v>
      </c>
      <c r="F159" s="259" t="s">
        <v>1370</v>
      </c>
      <c r="G159" s="257"/>
      <c r="H159" s="260">
        <v>12.880000000000001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161</v>
      </c>
      <c r="AU159" s="266" t="s">
        <v>82</v>
      </c>
      <c r="AV159" s="14" t="s">
        <v>82</v>
      </c>
      <c r="AW159" s="14" t="s">
        <v>30</v>
      </c>
      <c r="AX159" s="14" t="s">
        <v>73</v>
      </c>
      <c r="AY159" s="266" t="s">
        <v>147</v>
      </c>
    </row>
    <row r="160" s="15" customFormat="1">
      <c r="A160" s="15"/>
      <c r="B160" s="267"/>
      <c r="C160" s="268"/>
      <c r="D160" s="239" t="s">
        <v>161</v>
      </c>
      <c r="E160" s="269" t="s">
        <v>1</v>
      </c>
      <c r="F160" s="270" t="s">
        <v>164</v>
      </c>
      <c r="G160" s="268"/>
      <c r="H160" s="271">
        <v>77.280000000000001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161</v>
      </c>
      <c r="AU160" s="277" t="s">
        <v>82</v>
      </c>
      <c r="AV160" s="15" t="s">
        <v>155</v>
      </c>
      <c r="AW160" s="15" t="s">
        <v>30</v>
      </c>
      <c r="AX160" s="15" t="s">
        <v>80</v>
      </c>
      <c r="AY160" s="277" t="s">
        <v>147</v>
      </c>
    </row>
    <row r="161" s="12" customFormat="1" ht="22.8" customHeight="1">
      <c r="A161" s="12"/>
      <c r="B161" s="210"/>
      <c r="C161" s="211"/>
      <c r="D161" s="212" t="s">
        <v>72</v>
      </c>
      <c r="E161" s="224" t="s">
        <v>215</v>
      </c>
      <c r="F161" s="224" t="s">
        <v>216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SUM(P162:P243)</f>
        <v>0</v>
      </c>
      <c r="Q161" s="218"/>
      <c r="R161" s="219">
        <f>SUM(R162:R243)</f>
        <v>0.04239648</v>
      </c>
      <c r="S161" s="218"/>
      <c r="T161" s="220">
        <f>SUM(T162:T243)</f>
        <v>23.040115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80</v>
      </c>
      <c r="AT161" s="222" t="s">
        <v>72</v>
      </c>
      <c r="AU161" s="222" t="s">
        <v>80</v>
      </c>
      <c r="AY161" s="221" t="s">
        <v>147</v>
      </c>
      <c r="BK161" s="223">
        <f>SUM(BK162:BK243)</f>
        <v>0</v>
      </c>
    </row>
    <row r="162" s="2" customFormat="1" ht="37.8" customHeight="1">
      <c r="A162" s="38"/>
      <c r="B162" s="39"/>
      <c r="C162" s="226" t="s">
        <v>155</v>
      </c>
      <c r="D162" s="226" t="s">
        <v>150</v>
      </c>
      <c r="E162" s="227" t="s">
        <v>217</v>
      </c>
      <c r="F162" s="228" t="s">
        <v>218</v>
      </c>
      <c r="G162" s="229" t="s">
        <v>181</v>
      </c>
      <c r="H162" s="230">
        <v>770.01599999999996</v>
      </c>
      <c r="I162" s="231"/>
      <c r="J162" s="232">
        <f>ROUND(I162*H162,2)</f>
        <v>0</v>
      </c>
      <c r="K162" s="228" t="s">
        <v>154</v>
      </c>
      <c r="L162" s="44"/>
      <c r="M162" s="233" t="s">
        <v>1</v>
      </c>
      <c r="N162" s="234" t="s">
        <v>38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155</v>
      </c>
      <c r="AT162" s="237" t="s">
        <v>150</v>
      </c>
      <c r="AU162" s="237" t="s">
        <v>82</v>
      </c>
      <c r="AY162" s="17" t="s">
        <v>147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80</v>
      </c>
      <c r="BK162" s="238">
        <f>ROUND(I162*H162,2)</f>
        <v>0</v>
      </c>
      <c r="BL162" s="17" t="s">
        <v>155</v>
      </c>
      <c r="BM162" s="237" t="s">
        <v>1371</v>
      </c>
    </row>
    <row r="163" s="2" customFormat="1">
      <c r="A163" s="38"/>
      <c r="B163" s="39"/>
      <c r="C163" s="40"/>
      <c r="D163" s="239" t="s">
        <v>157</v>
      </c>
      <c r="E163" s="40"/>
      <c r="F163" s="240" t="s">
        <v>220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157</v>
      </c>
      <c r="AU163" s="17" t="s">
        <v>82</v>
      </c>
    </row>
    <row r="164" s="2" customFormat="1">
      <c r="A164" s="38"/>
      <c r="B164" s="39"/>
      <c r="C164" s="40"/>
      <c r="D164" s="244" t="s">
        <v>159</v>
      </c>
      <c r="E164" s="40"/>
      <c r="F164" s="245" t="s">
        <v>221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159</v>
      </c>
      <c r="AU164" s="17" t="s">
        <v>82</v>
      </c>
    </row>
    <row r="165" s="13" customFormat="1">
      <c r="A165" s="13"/>
      <c r="B165" s="246"/>
      <c r="C165" s="247"/>
      <c r="D165" s="239" t="s">
        <v>161</v>
      </c>
      <c r="E165" s="248" t="s">
        <v>1</v>
      </c>
      <c r="F165" s="249" t="s">
        <v>222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161</v>
      </c>
      <c r="AU165" s="255" t="s">
        <v>82</v>
      </c>
      <c r="AV165" s="13" t="s">
        <v>80</v>
      </c>
      <c r="AW165" s="13" t="s">
        <v>30</v>
      </c>
      <c r="AX165" s="13" t="s">
        <v>73</v>
      </c>
      <c r="AY165" s="255" t="s">
        <v>147</v>
      </c>
    </row>
    <row r="166" s="14" customFormat="1">
      <c r="A166" s="14"/>
      <c r="B166" s="256"/>
      <c r="C166" s="257"/>
      <c r="D166" s="239" t="s">
        <v>161</v>
      </c>
      <c r="E166" s="258" t="s">
        <v>1</v>
      </c>
      <c r="F166" s="259" t="s">
        <v>1372</v>
      </c>
      <c r="G166" s="257"/>
      <c r="H166" s="260">
        <v>249.59999999999999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161</v>
      </c>
      <c r="AU166" s="266" t="s">
        <v>82</v>
      </c>
      <c r="AV166" s="14" t="s">
        <v>82</v>
      </c>
      <c r="AW166" s="14" t="s">
        <v>30</v>
      </c>
      <c r="AX166" s="14" t="s">
        <v>73</v>
      </c>
      <c r="AY166" s="266" t="s">
        <v>147</v>
      </c>
    </row>
    <row r="167" s="14" customFormat="1">
      <c r="A167" s="14"/>
      <c r="B167" s="256"/>
      <c r="C167" s="257"/>
      <c r="D167" s="239" t="s">
        <v>161</v>
      </c>
      <c r="E167" s="258" t="s">
        <v>1</v>
      </c>
      <c r="F167" s="259" t="s">
        <v>1373</v>
      </c>
      <c r="G167" s="257"/>
      <c r="H167" s="260">
        <v>244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161</v>
      </c>
      <c r="AU167" s="266" t="s">
        <v>82</v>
      </c>
      <c r="AV167" s="14" t="s">
        <v>82</v>
      </c>
      <c r="AW167" s="14" t="s">
        <v>30</v>
      </c>
      <c r="AX167" s="14" t="s">
        <v>73</v>
      </c>
      <c r="AY167" s="266" t="s">
        <v>147</v>
      </c>
    </row>
    <row r="168" s="13" customFormat="1">
      <c r="A168" s="13"/>
      <c r="B168" s="246"/>
      <c r="C168" s="247"/>
      <c r="D168" s="239" t="s">
        <v>161</v>
      </c>
      <c r="E168" s="248" t="s">
        <v>1</v>
      </c>
      <c r="F168" s="249" t="s">
        <v>224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161</v>
      </c>
      <c r="AU168" s="255" t="s">
        <v>82</v>
      </c>
      <c r="AV168" s="13" t="s">
        <v>80</v>
      </c>
      <c r="AW168" s="13" t="s">
        <v>30</v>
      </c>
      <c r="AX168" s="13" t="s">
        <v>73</v>
      </c>
      <c r="AY168" s="255" t="s">
        <v>147</v>
      </c>
    </row>
    <row r="169" s="14" customFormat="1">
      <c r="A169" s="14"/>
      <c r="B169" s="256"/>
      <c r="C169" s="257"/>
      <c r="D169" s="239" t="s">
        <v>161</v>
      </c>
      <c r="E169" s="258" t="s">
        <v>1</v>
      </c>
      <c r="F169" s="259" t="s">
        <v>1374</v>
      </c>
      <c r="G169" s="257"/>
      <c r="H169" s="260">
        <v>98.719999999999999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161</v>
      </c>
      <c r="AU169" s="266" t="s">
        <v>82</v>
      </c>
      <c r="AV169" s="14" t="s">
        <v>82</v>
      </c>
      <c r="AW169" s="14" t="s">
        <v>30</v>
      </c>
      <c r="AX169" s="14" t="s">
        <v>73</v>
      </c>
      <c r="AY169" s="266" t="s">
        <v>147</v>
      </c>
    </row>
    <row r="170" s="13" customFormat="1">
      <c r="A170" s="13"/>
      <c r="B170" s="246"/>
      <c r="C170" s="247"/>
      <c r="D170" s="239" t="s">
        <v>161</v>
      </c>
      <c r="E170" s="248" t="s">
        <v>1</v>
      </c>
      <c r="F170" s="249" t="s">
        <v>1375</v>
      </c>
      <c r="G170" s="247"/>
      <c r="H170" s="248" t="s">
        <v>1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161</v>
      </c>
      <c r="AU170" s="255" t="s">
        <v>82</v>
      </c>
      <c r="AV170" s="13" t="s">
        <v>80</v>
      </c>
      <c r="AW170" s="13" t="s">
        <v>30</v>
      </c>
      <c r="AX170" s="13" t="s">
        <v>73</v>
      </c>
      <c r="AY170" s="255" t="s">
        <v>147</v>
      </c>
    </row>
    <row r="171" s="14" customFormat="1">
      <c r="A171" s="14"/>
      <c r="B171" s="256"/>
      <c r="C171" s="257"/>
      <c r="D171" s="239" t="s">
        <v>161</v>
      </c>
      <c r="E171" s="258" t="s">
        <v>1</v>
      </c>
      <c r="F171" s="259" t="s">
        <v>1376</v>
      </c>
      <c r="G171" s="257"/>
      <c r="H171" s="260">
        <v>177.696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161</v>
      </c>
      <c r="AU171" s="266" t="s">
        <v>82</v>
      </c>
      <c r="AV171" s="14" t="s">
        <v>82</v>
      </c>
      <c r="AW171" s="14" t="s">
        <v>30</v>
      </c>
      <c r="AX171" s="14" t="s">
        <v>73</v>
      </c>
      <c r="AY171" s="266" t="s">
        <v>147</v>
      </c>
    </row>
    <row r="172" s="15" customFormat="1">
      <c r="A172" s="15"/>
      <c r="B172" s="267"/>
      <c r="C172" s="268"/>
      <c r="D172" s="239" t="s">
        <v>161</v>
      </c>
      <c r="E172" s="269" t="s">
        <v>1</v>
      </c>
      <c r="F172" s="270" t="s">
        <v>164</v>
      </c>
      <c r="G172" s="268"/>
      <c r="H172" s="271">
        <v>770.01600000000008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161</v>
      </c>
      <c r="AU172" s="277" t="s">
        <v>82</v>
      </c>
      <c r="AV172" s="15" t="s">
        <v>155</v>
      </c>
      <c r="AW172" s="15" t="s">
        <v>30</v>
      </c>
      <c r="AX172" s="15" t="s">
        <v>80</v>
      </c>
      <c r="AY172" s="277" t="s">
        <v>147</v>
      </c>
    </row>
    <row r="173" s="2" customFormat="1" ht="37.8" customHeight="1">
      <c r="A173" s="38"/>
      <c r="B173" s="39"/>
      <c r="C173" s="226" t="s">
        <v>187</v>
      </c>
      <c r="D173" s="226" t="s">
        <v>150</v>
      </c>
      <c r="E173" s="227" t="s">
        <v>234</v>
      </c>
      <c r="F173" s="228" t="s">
        <v>235</v>
      </c>
      <c r="G173" s="229" t="s">
        <v>181</v>
      </c>
      <c r="H173" s="230">
        <v>69314.399999999994</v>
      </c>
      <c r="I173" s="231"/>
      <c r="J173" s="232">
        <f>ROUND(I173*H173,2)</f>
        <v>0</v>
      </c>
      <c r="K173" s="228" t="s">
        <v>154</v>
      </c>
      <c r="L173" s="44"/>
      <c r="M173" s="233" t="s">
        <v>1</v>
      </c>
      <c r="N173" s="234" t="s">
        <v>38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155</v>
      </c>
      <c r="AT173" s="237" t="s">
        <v>150</v>
      </c>
      <c r="AU173" s="237" t="s">
        <v>82</v>
      </c>
      <c r="AY173" s="17" t="s">
        <v>147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80</v>
      </c>
      <c r="BK173" s="238">
        <f>ROUND(I173*H173,2)</f>
        <v>0</v>
      </c>
      <c r="BL173" s="17" t="s">
        <v>155</v>
      </c>
      <c r="BM173" s="237" t="s">
        <v>1377</v>
      </c>
    </row>
    <row r="174" s="2" customFormat="1">
      <c r="A174" s="38"/>
      <c r="B174" s="39"/>
      <c r="C174" s="40"/>
      <c r="D174" s="239" t="s">
        <v>157</v>
      </c>
      <c r="E174" s="40"/>
      <c r="F174" s="240" t="s">
        <v>237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157</v>
      </c>
      <c r="AU174" s="17" t="s">
        <v>82</v>
      </c>
    </row>
    <row r="175" s="2" customFormat="1">
      <c r="A175" s="38"/>
      <c r="B175" s="39"/>
      <c r="C175" s="40"/>
      <c r="D175" s="244" t="s">
        <v>159</v>
      </c>
      <c r="E175" s="40"/>
      <c r="F175" s="245" t="s">
        <v>238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82</v>
      </c>
    </row>
    <row r="176" s="14" customFormat="1">
      <c r="A176" s="14"/>
      <c r="B176" s="256"/>
      <c r="C176" s="257"/>
      <c r="D176" s="239" t="s">
        <v>161</v>
      </c>
      <c r="E176" s="257"/>
      <c r="F176" s="259" t="s">
        <v>1378</v>
      </c>
      <c r="G176" s="257"/>
      <c r="H176" s="260">
        <v>69314.399999999994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161</v>
      </c>
      <c r="AU176" s="266" t="s">
        <v>82</v>
      </c>
      <c r="AV176" s="14" t="s">
        <v>82</v>
      </c>
      <c r="AW176" s="14" t="s">
        <v>4</v>
      </c>
      <c r="AX176" s="14" t="s">
        <v>80</v>
      </c>
      <c r="AY176" s="266" t="s">
        <v>147</v>
      </c>
    </row>
    <row r="177" s="2" customFormat="1" ht="37.8" customHeight="1">
      <c r="A177" s="38"/>
      <c r="B177" s="39"/>
      <c r="C177" s="226" t="s">
        <v>177</v>
      </c>
      <c r="D177" s="226" t="s">
        <v>150</v>
      </c>
      <c r="E177" s="227" t="s">
        <v>241</v>
      </c>
      <c r="F177" s="228" t="s">
        <v>242</v>
      </c>
      <c r="G177" s="229" t="s">
        <v>181</v>
      </c>
      <c r="H177" s="230">
        <v>770.15999999999997</v>
      </c>
      <c r="I177" s="231"/>
      <c r="J177" s="232">
        <f>ROUND(I177*H177,2)</f>
        <v>0</v>
      </c>
      <c r="K177" s="228" t="s">
        <v>154</v>
      </c>
      <c r="L177" s="44"/>
      <c r="M177" s="233" t="s">
        <v>1</v>
      </c>
      <c r="N177" s="234" t="s">
        <v>38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155</v>
      </c>
      <c r="AT177" s="237" t="s">
        <v>150</v>
      </c>
      <c r="AU177" s="237" t="s">
        <v>82</v>
      </c>
      <c r="AY177" s="17" t="s">
        <v>147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80</v>
      </c>
      <c r="BK177" s="238">
        <f>ROUND(I177*H177,2)</f>
        <v>0</v>
      </c>
      <c r="BL177" s="17" t="s">
        <v>155</v>
      </c>
      <c r="BM177" s="237" t="s">
        <v>1379</v>
      </c>
    </row>
    <row r="178" s="2" customFormat="1">
      <c r="A178" s="38"/>
      <c r="B178" s="39"/>
      <c r="C178" s="40"/>
      <c r="D178" s="239" t="s">
        <v>157</v>
      </c>
      <c r="E178" s="40"/>
      <c r="F178" s="240" t="s">
        <v>244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157</v>
      </c>
      <c r="AU178" s="17" t="s">
        <v>82</v>
      </c>
    </row>
    <row r="179" s="2" customFormat="1">
      <c r="A179" s="38"/>
      <c r="B179" s="39"/>
      <c r="C179" s="40"/>
      <c r="D179" s="244" t="s">
        <v>159</v>
      </c>
      <c r="E179" s="40"/>
      <c r="F179" s="245" t="s">
        <v>245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159</v>
      </c>
      <c r="AU179" s="17" t="s">
        <v>82</v>
      </c>
    </row>
    <row r="180" s="2" customFormat="1" ht="44.25" customHeight="1">
      <c r="A180" s="38"/>
      <c r="B180" s="39"/>
      <c r="C180" s="226" t="s">
        <v>201</v>
      </c>
      <c r="D180" s="226" t="s">
        <v>150</v>
      </c>
      <c r="E180" s="227" t="s">
        <v>246</v>
      </c>
      <c r="F180" s="228" t="s">
        <v>247</v>
      </c>
      <c r="G180" s="229" t="s">
        <v>248</v>
      </c>
      <c r="H180" s="230">
        <v>4</v>
      </c>
      <c r="I180" s="231"/>
      <c r="J180" s="232">
        <f>ROUND(I180*H180,2)</f>
        <v>0</v>
      </c>
      <c r="K180" s="228" t="s">
        <v>154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155</v>
      </c>
      <c r="AT180" s="237" t="s">
        <v>150</v>
      </c>
      <c r="AU180" s="237" t="s">
        <v>82</v>
      </c>
      <c r="AY180" s="17" t="s">
        <v>147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80</v>
      </c>
      <c r="BK180" s="238">
        <f>ROUND(I180*H180,2)</f>
        <v>0</v>
      </c>
      <c r="BL180" s="17" t="s">
        <v>155</v>
      </c>
      <c r="BM180" s="237" t="s">
        <v>1380</v>
      </c>
    </row>
    <row r="181" s="2" customFormat="1">
      <c r="A181" s="38"/>
      <c r="B181" s="39"/>
      <c r="C181" s="40"/>
      <c r="D181" s="239" t="s">
        <v>157</v>
      </c>
      <c r="E181" s="40"/>
      <c r="F181" s="240" t="s">
        <v>250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157</v>
      </c>
      <c r="AU181" s="17" t="s">
        <v>82</v>
      </c>
    </row>
    <row r="182" s="2" customFormat="1">
      <c r="A182" s="38"/>
      <c r="B182" s="39"/>
      <c r="C182" s="40"/>
      <c r="D182" s="244" t="s">
        <v>159</v>
      </c>
      <c r="E182" s="40"/>
      <c r="F182" s="245" t="s">
        <v>251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82</v>
      </c>
    </row>
    <row r="183" s="2" customFormat="1" ht="37.8" customHeight="1">
      <c r="A183" s="38"/>
      <c r="B183" s="39"/>
      <c r="C183" s="226" t="s">
        <v>207</v>
      </c>
      <c r="D183" s="226" t="s">
        <v>150</v>
      </c>
      <c r="E183" s="227" t="s">
        <v>253</v>
      </c>
      <c r="F183" s="228" t="s">
        <v>254</v>
      </c>
      <c r="G183" s="229" t="s">
        <v>181</v>
      </c>
      <c r="H183" s="230">
        <v>201.88800000000001</v>
      </c>
      <c r="I183" s="231"/>
      <c r="J183" s="232">
        <f>ROUND(I183*H183,2)</f>
        <v>0</v>
      </c>
      <c r="K183" s="228" t="s">
        <v>154</v>
      </c>
      <c r="L183" s="44"/>
      <c r="M183" s="233" t="s">
        <v>1</v>
      </c>
      <c r="N183" s="234" t="s">
        <v>38</v>
      </c>
      <c r="O183" s="91"/>
      <c r="P183" s="235">
        <f>O183*H183</f>
        <v>0</v>
      </c>
      <c r="Q183" s="235">
        <v>0.00021000000000000001</v>
      </c>
      <c r="R183" s="235">
        <f>Q183*H183</f>
        <v>0.04239648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155</v>
      </c>
      <c r="AT183" s="237" t="s">
        <v>150</v>
      </c>
      <c r="AU183" s="237" t="s">
        <v>82</v>
      </c>
      <c r="AY183" s="17" t="s">
        <v>147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80</v>
      </c>
      <c r="BK183" s="238">
        <f>ROUND(I183*H183,2)</f>
        <v>0</v>
      </c>
      <c r="BL183" s="17" t="s">
        <v>155</v>
      </c>
      <c r="BM183" s="237" t="s">
        <v>1381</v>
      </c>
    </row>
    <row r="184" s="2" customFormat="1">
      <c r="A184" s="38"/>
      <c r="B184" s="39"/>
      <c r="C184" s="40"/>
      <c r="D184" s="239" t="s">
        <v>157</v>
      </c>
      <c r="E184" s="40"/>
      <c r="F184" s="240" t="s">
        <v>256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157</v>
      </c>
      <c r="AU184" s="17" t="s">
        <v>82</v>
      </c>
    </row>
    <row r="185" s="2" customFormat="1">
      <c r="A185" s="38"/>
      <c r="B185" s="39"/>
      <c r="C185" s="40"/>
      <c r="D185" s="244" t="s">
        <v>159</v>
      </c>
      <c r="E185" s="40"/>
      <c r="F185" s="245" t="s">
        <v>257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159</v>
      </c>
      <c r="AU185" s="17" t="s">
        <v>82</v>
      </c>
    </row>
    <row r="186" s="13" customFormat="1">
      <c r="A186" s="13"/>
      <c r="B186" s="246"/>
      <c r="C186" s="247"/>
      <c r="D186" s="239" t="s">
        <v>161</v>
      </c>
      <c r="E186" s="248" t="s">
        <v>1</v>
      </c>
      <c r="F186" s="249" t="s">
        <v>1208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161</v>
      </c>
      <c r="AU186" s="255" t="s">
        <v>82</v>
      </c>
      <c r="AV186" s="13" t="s">
        <v>80</v>
      </c>
      <c r="AW186" s="13" t="s">
        <v>30</v>
      </c>
      <c r="AX186" s="13" t="s">
        <v>73</v>
      </c>
      <c r="AY186" s="255" t="s">
        <v>147</v>
      </c>
    </row>
    <row r="187" s="14" customFormat="1">
      <c r="A187" s="14"/>
      <c r="B187" s="256"/>
      <c r="C187" s="257"/>
      <c r="D187" s="239" t="s">
        <v>161</v>
      </c>
      <c r="E187" s="258" t="s">
        <v>1</v>
      </c>
      <c r="F187" s="259" t="s">
        <v>1382</v>
      </c>
      <c r="G187" s="257"/>
      <c r="H187" s="260">
        <v>100.944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161</v>
      </c>
      <c r="AU187" s="266" t="s">
        <v>82</v>
      </c>
      <c r="AV187" s="14" t="s">
        <v>82</v>
      </c>
      <c r="AW187" s="14" t="s">
        <v>30</v>
      </c>
      <c r="AX187" s="14" t="s">
        <v>73</v>
      </c>
      <c r="AY187" s="266" t="s">
        <v>147</v>
      </c>
    </row>
    <row r="188" s="14" customFormat="1">
      <c r="A188" s="14"/>
      <c r="B188" s="256"/>
      <c r="C188" s="257"/>
      <c r="D188" s="239" t="s">
        <v>161</v>
      </c>
      <c r="E188" s="258" t="s">
        <v>1</v>
      </c>
      <c r="F188" s="259" t="s">
        <v>1382</v>
      </c>
      <c r="G188" s="257"/>
      <c r="H188" s="260">
        <v>100.944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161</v>
      </c>
      <c r="AU188" s="266" t="s">
        <v>82</v>
      </c>
      <c r="AV188" s="14" t="s">
        <v>82</v>
      </c>
      <c r="AW188" s="14" t="s">
        <v>30</v>
      </c>
      <c r="AX188" s="14" t="s">
        <v>73</v>
      </c>
      <c r="AY188" s="266" t="s">
        <v>147</v>
      </c>
    </row>
    <row r="189" s="15" customFormat="1">
      <c r="A189" s="15"/>
      <c r="B189" s="267"/>
      <c r="C189" s="268"/>
      <c r="D189" s="239" t="s">
        <v>161</v>
      </c>
      <c r="E189" s="269" t="s">
        <v>1</v>
      </c>
      <c r="F189" s="270" t="s">
        <v>164</v>
      </c>
      <c r="G189" s="268"/>
      <c r="H189" s="271">
        <v>201.88800000000001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161</v>
      </c>
      <c r="AU189" s="277" t="s">
        <v>82</v>
      </c>
      <c r="AV189" s="15" t="s">
        <v>155</v>
      </c>
      <c r="AW189" s="15" t="s">
        <v>30</v>
      </c>
      <c r="AX189" s="15" t="s">
        <v>80</v>
      </c>
      <c r="AY189" s="277" t="s">
        <v>147</v>
      </c>
    </row>
    <row r="190" s="2" customFormat="1" ht="16.5" customHeight="1">
      <c r="A190" s="38"/>
      <c r="B190" s="39"/>
      <c r="C190" s="226" t="s">
        <v>215</v>
      </c>
      <c r="D190" s="226" t="s">
        <v>150</v>
      </c>
      <c r="E190" s="227" t="s">
        <v>259</v>
      </c>
      <c r="F190" s="228" t="s">
        <v>260</v>
      </c>
      <c r="G190" s="229" t="s">
        <v>181</v>
      </c>
      <c r="H190" s="230">
        <v>317.39400000000001</v>
      </c>
      <c r="I190" s="231"/>
      <c r="J190" s="232">
        <f>ROUND(I190*H190,2)</f>
        <v>0</v>
      </c>
      <c r="K190" s="228" t="s">
        <v>154</v>
      </c>
      <c r="L190" s="44"/>
      <c r="M190" s="233" t="s">
        <v>1</v>
      </c>
      <c r="N190" s="234" t="s">
        <v>38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155</v>
      </c>
      <c r="AT190" s="237" t="s">
        <v>150</v>
      </c>
      <c r="AU190" s="237" t="s">
        <v>82</v>
      </c>
      <c r="AY190" s="17" t="s">
        <v>147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80</v>
      </c>
      <c r="BK190" s="238">
        <f>ROUND(I190*H190,2)</f>
        <v>0</v>
      </c>
      <c r="BL190" s="17" t="s">
        <v>155</v>
      </c>
      <c r="BM190" s="237" t="s">
        <v>1383</v>
      </c>
    </row>
    <row r="191" s="2" customFormat="1">
      <c r="A191" s="38"/>
      <c r="B191" s="39"/>
      <c r="C191" s="40"/>
      <c r="D191" s="239" t="s">
        <v>157</v>
      </c>
      <c r="E191" s="40"/>
      <c r="F191" s="240" t="s">
        <v>262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157</v>
      </c>
      <c r="AU191" s="17" t="s">
        <v>82</v>
      </c>
    </row>
    <row r="192" s="2" customFormat="1">
      <c r="A192" s="38"/>
      <c r="B192" s="39"/>
      <c r="C192" s="40"/>
      <c r="D192" s="244" t="s">
        <v>159</v>
      </c>
      <c r="E192" s="40"/>
      <c r="F192" s="245" t="s">
        <v>263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82</v>
      </c>
    </row>
    <row r="193" s="13" customFormat="1">
      <c r="A193" s="13"/>
      <c r="B193" s="246"/>
      <c r="C193" s="247"/>
      <c r="D193" s="239" t="s">
        <v>161</v>
      </c>
      <c r="E193" s="248" t="s">
        <v>1</v>
      </c>
      <c r="F193" s="249" t="s">
        <v>264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161</v>
      </c>
      <c r="AU193" s="255" t="s">
        <v>82</v>
      </c>
      <c r="AV193" s="13" t="s">
        <v>80</v>
      </c>
      <c r="AW193" s="13" t="s">
        <v>30</v>
      </c>
      <c r="AX193" s="13" t="s">
        <v>73</v>
      </c>
      <c r="AY193" s="255" t="s">
        <v>147</v>
      </c>
    </row>
    <row r="194" s="14" customFormat="1">
      <c r="A194" s="14"/>
      <c r="B194" s="256"/>
      <c r="C194" s="257"/>
      <c r="D194" s="239" t="s">
        <v>161</v>
      </c>
      <c r="E194" s="258" t="s">
        <v>1</v>
      </c>
      <c r="F194" s="259" t="s">
        <v>1384</v>
      </c>
      <c r="G194" s="257"/>
      <c r="H194" s="260">
        <v>317.39400000000001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161</v>
      </c>
      <c r="AU194" s="266" t="s">
        <v>82</v>
      </c>
      <c r="AV194" s="14" t="s">
        <v>82</v>
      </c>
      <c r="AW194" s="14" t="s">
        <v>30</v>
      </c>
      <c r="AX194" s="14" t="s">
        <v>73</v>
      </c>
      <c r="AY194" s="266" t="s">
        <v>147</v>
      </c>
    </row>
    <row r="195" s="15" customFormat="1">
      <c r="A195" s="15"/>
      <c r="B195" s="267"/>
      <c r="C195" s="268"/>
      <c r="D195" s="239" t="s">
        <v>161</v>
      </c>
      <c r="E195" s="269" t="s">
        <v>1</v>
      </c>
      <c r="F195" s="270" t="s">
        <v>164</v>
      </c>
      <c r="G195" s="268"/>
      <c r="H195" s="271">
        <v>317.39400000000001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161</v>
      </c>
      <c r="AU195" s="277" t="s">
        <v>82</v>
      </c>
      <c r="AV195" s="15" t="s">
        <v>155</v>
      </c>
      <c r="AW195" s="15" t="s">
        <v>30</v>
      </c>
      <c r="AX195" s="15" t="s">
        <v>80</v>
      </c>
      <c r="AY195" s="277" t="s">
        <v>147</v>
      </c>
    </row>
    <row r="196" s="2" customFormat="1" ht="16.5" customHeight="1">
      <c r="A196" s="38"/>
      <c r="B196" s="39"/>
      <c r="C196" s="226" t="s">
        <v>233</v>
      </c>
      <c r="D196" s="226" t="s">
        <v>150</v>
      </c>
      <c r="E196" s="227" t="s">
        <v>267</v>
      </c>
      <c r="F196" s="228" t="s">
        <v>268</v>
      </c>
      <c r="G196" s="229" t="s">
        <v>181</v>
      </c>
      <c r="H196" s="230">
        <v>90</v>
      </c>
      <c r="I196" s="231"/>
      <c r="J196" s="232">
        <f>ROUND(I196*H196,2)</f>
        <v>0</v>
      </c>
      <c r="K196" s="228" t="s">
        <v>154</v>
      </c>
      <c r="L196" s="44"/>
      <c r="M196" s="233" t="s">
        <v>1</v>
      </c>
      <c r="N196" s="234" t="s">
        <v>38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155</v>
      </c>
      <c r="AT196" s="237" t="s">
        <v>150</v>
      </c>
      <c r="AU196" s="237" t="s">
        <v>82</v>
      </c>
      <c r="AY196" s="17" t="s">
        <v>147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80</v>
      </c>
      <c r="BK196" s="238">
        <f>ROUND(I196*H196,2)</f>
        <v>0</v>
      </c>
      <c r="BL196" s="17" t="s">
        <v>155</v>
      </c>
      <c r="BM196" s="237" t="s">
        <v>1385</v>
      </c>
    </row>
    <row r="197" s="2" customFormat="1">
      <c r="A197" s="38"/>
      <c r="B197" s="39"/>
      <c r="C197" s="40"/>
      <c r="D197" s="239" t="s">
        <v>157</v>
      </c>
      <c r="E197" s="40"/>
      <c r="F197" s="240" t="s">
        <v>270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157</v>
      </c>
      <c r="AU197" s="17" t="s">
        <v>82</v>
      </c>
    </row>
    <row r="198" s="2" customFormat="1">
      <c r="A198" s="38"/>
      <c r="B198" s="39"/>
      <c r="C198" s="40"/>
      <c r="D198" s="244" t="s">
        <v>159</v>
      </c>
      <c r="E198" s="40"/>
      <c r="F198" s="245" t="s">
        <v>271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159</v>
      </c>
      <c r="AU198" s="17" t="s">
        <v>82</v>
      </c>
    </row>
    <row r="199" s="13" customFormat="1">
      <c r="A199" s="13"/>
      <c r="B199" s="246"/>
      <c r="C199" s="247"/>
      <c r="D199" s="239" t="s">
        <v>161</v>
      </c>
      <c r="E199" s="248" t="s">
        <v>1</v>
      </c>
      <c r="F199" s="249" t="s">
        <v>272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161</v>
      </c>
      <c r="AU199" s="255" t="s">
        <v>82</v>
      </c>
      <c r="AV199" s="13" t="s">
        <v>80</v>
      </c>
      <c r="AW199" s="13" t="s">
        <v>30</v>
      </c>
      <c r="AX199" s="13" t="s">
        <v>73</v>
      </c>
      <c r="AY199" s="255" t="s">
        <v>147</v>
      </c>
    </row>
    <row r="200" s="14" customFormat="1">
      <c r="A200" s="14"/>
      <c r="B200" s="256"/>
      <c r="C200" s="257"/>
      <c r="D200" s="239" t="s">
        <v>161</v>
      </c>
      <c r="E200" s="258" t="s">
        <v>1</v>
      </c>
      <c r="F200" s="259" t="s">
        <v>1386</v>
      </c>
      <c r="G200" s="257"/>
      <c r="H200" s="260">
        <v>90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161</v>
      </c>
      <c r="AU200" s="266" t="s">
        <v>82</v>
      </c>
      <c r="AV200" s="14" t="s">
        <v>82</v>
      </c>
      <c r="AW200" s="14" t="s">
        <v>30</v>
      </c>
      <c r="AX200" s="14" t="s">
        <v>73</v>
      </c>
      <c r="AY200" s="266" t="s">
        <v>147</v>
      </c>
    </row>
    <row r="201" s="15" customFormat="1">
      <c r="A201" s="15"/>
      <c r="B201" s="267"/>
      <c r="C201" s="268"/>
      <c r="D201" s="239" t="s">
        <v>161</v>
      </c>
      <c r="E201" s="269" t="s">
        <v>1</v>
      </c>
      <c r="F201" s="270" t="s">
        <v>164</v>
      </c>
      <c r="G201" s="268"/>
      <c r="H201" s="271">
        <v>90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161</v>
      </c>
      <c r="AU201" s="277" t="s">
        <v>82</v>
      </c>
      <c r="AV201" s="15" t="s">
        <v>155</v>
      </c>
      <c r="AW201" s="15" t="s">
        <v>30</v>
      </c>
      <c r="AX201" s="15" t="s">
        <v>80</v>
      </c>
      <c r="AY201" s="277" t="s">
        <v>147</v>
      </c>
    </row>
    <row r="202" s="2" customFormat="1" ht="24.15" customHeight="1">
      <c r="A202" s="38"/>
      <c r="B202" s="39"/>
      <c r="C202" s="226" t="s">
        <v>240</v>
      </c>
      <c r="D202" s="226" t="s">
        <v>150</v>
      </c>
      <c r="E202" s="227" t="s">
        <v>275</v>
      </c>
      <c r="F202" s="228" t="s">
        <v>276</v>
      </c>
      <c r="G202" s="229" t="s">
        <v>181</v>
      </c>
      <c r="H202" s="230">
        <v>36</v>
      </c>
      <c r="I202" s="231"/>
      <c r="J202" s="232">
        <f>ROUND(I202*H202,2)</f>
        <v>0</v>
      </c>
      <c r="K202" s="228" t="s">
        <v>154</v>
      </c>
      <c r="L202" s="44"/>
      <c r="M202" s="233" t="s">
        <v>1</v>
      </c>
      <c r="N202" s="234" t="s">
        <v>38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155</v>
      </c>
      <c r="AT202" s="237" t="s">
        <v>150</v>
      </c>
      <c r="AU202" s="237" t="s">
        <v>82</v>
      </c>
      <c r="AY202" s="17" t="s">
        <v>147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80</v>
      </c>
      <c r="BK202" s="238">
        <f>ROUND(I202*H202,2)</f>
        <v>0</v>
      </c>
      <c r="BL202" s="17" t="s">
        <v>155</v>
      </c>
      <c r="BM202" s="237" t="s">
        <v>1387</v>
      </c>
    </row>
    <row r="203" s="2" customFormat="1">
      <c r="A203" s="38"/>
      <c r="B203" s="39"/>
      <c r="C203" s="40"/>
      <c r="D203" s="239" t="s">
        <v>157</v>
      </c>
      <c r="E203" s="40"/>
      <c r="F203" s="240" t="s">
        <v>278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157</v>
      </c>
      <c r="AU203" s="17" t="s">
        <v>82</v>
      </c>
    </row>
    <row r="204" s="2" customFormat="1">
      <c r="A204" s="38"/>
      <c r="B204" s="39"/>
      <c r="C204" s="40"/>
      <c r="D204" s="244" t="s">
        <v>159</v>
      </c>
      <c r="E204" s="40"/>
      <c r="F204" s="245" t="s">
        <v>279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159</v>
      </c>
      <c r="AU204" s="17" t="s">
        <v>82</v>
      </c>
    </row>
    <row r="205" s="13" customFormat="1">
      <c r="A205" s="13"/>
      <c r="B205" s="246"/>
      <c r="C205" s="247"/>
      <c r="D205" s="239" t="s">
        <v>161</v>
      </c>
      <c r="E205" s="248" t="s">
        <v>1</v>
      </c>
      <c r="F205" s="249" t="s">
        <v>280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161</v>
      </c>
      <c r="AU205" s="255" t="s">
        <v>82</v>
      </c>
      <c r="AV205" s="13" t="s">
        <v>80</v>
      </c>
      <c r="AW205" s="13" t="s">
        <v>30</v>
      </c>
      <c r="AX205" s="13" t="s">
        <v>73</v>
      </c>
      <c r="AY205" s="255" t="s">
        <v>147</v>
      </c>
    </row>
    <row r="206" s="14" customFormat="1">
      <c r="A206" s="14"/>
      <c r="B206" s="256"/>
      <c r="C206" s="257"/>
      <c r="D206" s="239" t="s">
        <v>161</v>
      </c>
      <c r="E206" s="258" t="s">
        <v>1</v>
      </c>
      <c r="F206" s="259" t="s">
        <v>1388</v>
      </c>
      <c r="G206" s="257"/>
      <c r="H206" s="260">
        <v>36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161</v>
      </c>
      <c r="AU206" s="266" t="s">
        <v>82</v>
      </c>
      <c r="AV206" s="14" t="s">
        <v>82</v>
      </c>
      <c r="AW206" s="14" t="s">
        <v>30</v>
      </c>
      <c r="AX206" s="14" t="s">
        <v>73</v>
      </c>
      <c r="AY206" s="266" t="s">
        <v>147</v>
      </c>
    </row>
    <row r="207" s="15" customFormat="1">
      <c r="A207" s="15"/>
      <c r="B207" s="267"/>
      <c r="C207" s="268"/>
      <c r="D207" s="239" t="s">
        <v>161</v>
      </c>
      <c r="E207" s="269" t="s">
        <v>1</v>
      </c>
      <c r="F207" s="270" t="s">
        <v>164</v>
      </c>
      <c r="G207" s="268"/>
      <c r="H207" s="271">
        <v>36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161</v>
      </c>
      <c r="AU207" s="277" t="s">
        <v>82</v>
      </c>
      <c r="AV207" s="15" t="s">
        <v>155</v>
      </c>
      <c r="AW207" s="15" t="s">
        <v>30</v>
      </c>
      <c r="AX207" s="15" t="s">
        <v>80</v>
      </c>
      <c r="AY207" s="277" t="s">
        <v>147</v>
      </c>
    </row>
    <row r="208" s="2" customFormat="1" ht="24.15" customHeight="1">
      <c r="A208" s="38"/>
      <c r="B208" s="39"/>
      <c r="C208" s="226" t="s">
        <v>8</v>
      </c>
      <c r="D208" s="226" t="s">
        <v>150</v>
      </c>
      <c r="E208" s="227" t="s">
        <v>298</v>
      </c>
      <c r="F208" s="228" t="s">
        <v>299</v>
      </c>
      <c r="G208" s="229" t="s">
        <v>181</v>
      </c>
      <c r="H208" s="230">
        <v>6.7549999999999999</v>
      </c>
      <c r="I208" s="231"/>
      <c r="J208" s="232">
        <f>ROUND(I208*H208,2)</f>
        <v>0</v>
      </c>
      <c r="K208" s="228" t="s">
        <v>154</v>
      </c>
      <c r="L208" s="44"/>
      <c r="M208" s="233" t="s">
        <v>1</v>
      </c>
      <c r="N208" s="234" t="s">
        <v>38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0.041000000000000002</v>
      </c>
      <c r="T208" s="236">
        <f>S208*H208</f>
        <v>0.27695500000000001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155</v>
      </c>
      <c r="AT208" s="237" t="s">
        <v>150</v>
      </c>
      <c r="AU208" s="237" t="s">
        <v>82</v>
      </c>
      <c r="AY208" s="17" t="s">
        <v>147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80</v>
      </c>
      <c r="BK208" s="238">
        <f>ROUND(I208*H208,2)</f>
        <v>0</v>
      </c>
      <c r="BL208" s="17" t="s">
        <v>155</v>
      </c>
      <c r="BM208" s="237" t="s">
        <v>1389</v>
      </c>
    </row>
    <row r="209" s="2" customFormat="1">
      <c r="A209" s="38"/>
      <c r="B209" s="39"/>
      <c r="C209" s="40"/>
      <c r="D209" s="239" t="s">
        <v>157</v>
      </c>
      <c r="E209" s="40"/>
      <c r="F209" s="240" t="s">
        <v>301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157</v>
      </c>
      <c r="AU209" s="17" t="s">
        <v>82</v>
      </c>
    </row>
    <row r="210" s="2" customFormat="1">
      <c r="A210" s="38"/>
      <c r="B210" s="39"/>
      <c r="C210" s="40"/>
      <c r="D210" s="244" t="s">
        <v>159</v>
      </c>
      <c r="E210" s="40"/>
      <c r="F210" s="245" t="s">
        <v>302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82</v>
      </c>
    </row>
    <row r="211" s="13" customFormat="1">
      <c r="A211" s="13"/>
      <c r="B211" s="246"/>
      <c r="C211" s="247"/>
      <c r="D211" s="239" t="s">
        <v>161</v>
      </c>
      <c r="E211" s="248" t="s">
        <v>1</v>
      </c>
      <c r="F211" s="249" t="s">
        <v>303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161</v>
      </c>
      <c r="AU211" s="255" t="s">
        <v>82</v>
      </c>
      <c r="AV211" s="13" t="s">
        <v>80</v>
      </c>
      <c r="AW211" s="13" t="s">
        <v>30</v>
      </c>
      <c r="AX211" s="13" t="s">
        <v>73</v>
      </c>
      <c r="AY211" s="255" t="s">
        <v>147</v>
      </c>
    </row>
    <row r="212" s="14" customFormat="1">
      <c r="A212" s="14"/>
      <c r="B212" s="256"/>
      <c r="C212" s="257"/>
      <c r="D212" s="239" t="s">
        <v>161</v>
      </c>
      <c r="E212" s="258" t="s">
        <v>1</v>
      </c>
      <c r="F212" s="259" t="s">
        <v>1390</v>
      </c>
      <c r="G212" s="257"/>
      <c r="H212" s="260">
        <v>0.54000000000000004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161</v>
      </c>
      <c r="AU212" s="266" t="s">
        <v>82</v>
      </c>
      <c r="AV212" s="14" t="s">
        <v>82</v>
      </c>
      <c r="AW212" s="14" t="s">
        <v>30</v>
      </c>
      <c r="AX212" s="14" t="s">
        <v>73</v>
      </c>
      <c r="AY212" s="266" t="s">
        <v>147</v>
      </c>
    </row>
    <row r="213" s="13" customFormat="1">
      <c r="A213" s="13"/>
      <c r="B213" s="246"/>
      <c r="C213" s="247"/>
      <c r="D213" s="239" t="s">
        <v>161</v>
      </c>
      <c r="E213" s="248" t="s">
        <v>1</v>
      </c>
      <c r="F213" s="249" t="s">
        <v>1391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161</v>
      </c>
      <c r="AU213" s="255" t="s">
        <v>82</v>
      </c>
      <c r="AV213" s="13" t="s">
        <v>80</v>
      </c>
      <c r="AW213" s="13" t="s">
        <v>30</v>
      </c>
      <c r="AX213" s="13" t="s">
        <v>73</v>
      </c>
      <c r="AY213" s="255" t="s">
        <v>147</v>
      </c>
    </row>
    <row r="214" s="14" customFormat="1">
      <c r="A214" s="14"/>
      <c r="B214" s="256"/>
      <c r="C214" s="257"/>
      <c r="D214" s="239" t="s">
        <v>161</v>
      </c>
      <c r="E214" s="258" t="s">
        <v>1</v>
      </c>
      <c r="F214" s="259" t="s">
        <v>1392</v>
      </c>
      <c r="G214" s="257"/>
      <c r="H214" s="260">
        <v>0.47999999999999998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161</v>
      </c>
      <c r="AU214" s="266" t="s">
        <v>82</v>
      </c>
      <c r="AV214" s="14" t="s">
        <v>82</v>
      </c>
      <c r="AW214" s="14" t="s">
        <v>30</v>
      </c>
      <c r="AX214" s="14" t="s">
        <v>73</v>
      </c>
      <c r="AY214" s="266" t="s">
        <v>147</v>
      </c>
    </row>
    <row r="215" s="13" customFormat="1">
      <c r="A215" s="13"/>
      <c r="B215" s="246"/>
      <c r="C215" s="247"/>
      <c r="D215" s="239" t="s">
        <v>161</v>
      </c>
      <c r="E215" s="248" t="s">
        <v>1</v>
      </c>
      <c r="F215" s="249" t="s">
        <v>1393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161</v>
      </c>
      <c r="AU215" s="255" t="s">
        <v>82</v>
      </c>
      <c r="AV215" s="13" t="s">
        <v>80</v>
      </c>
      <c r="AW215" s="13" t="s">
        <v>30</v>
      </c>
      <c r="AX215" s="13" t="s">
        <v>73</v>
      </c>
      <c r="AY215" s="255" t="s">
        <v>147</v>
      </c>
    </row>
    <row r="216" s="14" customFormat="1">
      <c r="A216" s="14"/>
      <c r="B216" s="256"/>
      <c r="C216" s="257"/>
      <c r="D216" s="239" t="s">
        <v>161</v>
      </c>
      <c r="E216" s="258" t="s">
        <v>1</v>
      </c>
      <c r="F216" s="259" t="s">
        <v>1394</v>
      </c>
      <c r="G216" s="257"/>
      <c r="H216" s="260">
        <v>5.7351999999999999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161</v>
      </c>
      <c r="AU216" s="266" t="s">
        <v>82</v>
      </c>
      <c r="AV216" s="14" t="s">
        <v>82</v>
      </c>
      <c r="AW216" s="14" t="s">
        <v>30</v>
      </c>
      <c r="AX216" s="14" t="s">
        <v>73</v>
      </c>
      <c r="AY216" s="266" t="s">
        <v>147</v>
      </c>
    </row>
    <row r="217" s="15" customFormat="1">
      <c r="A217" s="15"/>
      <c r="B217" s="267"/>
      <c r="C217" s="268"/>
      <c r="D217" s="239" t="s">
        <v>161</v>
      </c>
      <c r="E217" s="269" t="s">
        <v>1</v>
      </c>
      <c r="F217" s="270" t="s">
        <v>164</v>
      </c>
      <c r="G217" s="268"/>
      <c r="H217" s="271">
        <v>6.7552000000000003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161</v>
      </c>
      <c r="AU217" s="277" t="s">
        <v>82</v>
      </c>
      <c r="AV217" s="15" t="s">
        <v>155</v>
      </c>
      <c r="AW217" s="15" t="s">
        <v>30</v>
      </c>
      <c r="AX217" s="15" t="s">
        <v>80</v>
      </c>
      <c r="AY217" s="277" t="s">
        <v>147</v>
      </c>
    </row>
    <row r="218" s="2" customFormat="1" ht="37.8" customHeight="1">
      <c r="A218" s="38"/>
      <c r="B218" s="39"/>
      <c r="C218" s="226" t="s">
        <v>252</v>
      </c>
      <c r="D218" s="226" t="s">
        <v>150</v>
      </c>
      <c r="E218" s="227" t="s">
        <v>311</v>
      </c>
      <c r="F218" s="228" t="s">
        <v>312</v>
      </c>
      <c r="G218" s="229" t="s">
        <v>181</v>
      </c>
      <c r="H218" s="230">
        <v>77.280000000000001</v>
      </c>
      <c r="I218" s="231"/>
      <c r="J218" s="232">
        <f>ROUND(I218*H218,2)</f>
        <v>0</v>
      </c>
      <c r="K218" s="228" t="s">
        <v>154</v>
      </c>
      <c r="L218" s="44"/>
      <c r="M218" s="233" t="s">
        <v>1</v>
      </c>
      <c r="N218" s="234" t="s">
        <v>38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0.071999999999999995</v>
      </c>
      <c r="T218" s="236">
        <f>S218*H218</f>
        <v>5.5641599999999993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155</v>
      </c>
      <c r="AT218" s="237" t="s">
        <v>150</v>
      </c>
      <c r="AU218" s="237" t="s">
        <v>82</v>
      </c>
      <c r="AY218" s="17" t="s">
        <v>147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80</v>
      </c>
      <c r="BK218" s="238">
        <f>ROUND(I218*H218,2)</f>
        <v>0</v>
      </c>
      <c r="BL218" s="17" t="s">
        <v>155</v>
      </c>
      <c r="BM218" s="237" t="s">
        <v>1395</v>
      </c>
    </row>
    <row r="219" s="2" customFormat="1">
      <c r="A219" s="38"/>
      <c r="B219" s="39"/>
      <c r="C219" s="40"/>
      <c r="D219" s="239" t="s">
        <v>157</v>
      </c>
      <c r="E219" s="40"/>
      <c r="F219" s="240" t="s">
        <v>314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157</v>
      </c>
      <c r="AU219" s="17" t="s">
        <v>82</v>
      </c>
    </row>
    <row r="220" s="2" customFormat="1">
      <c r="A220" s="38"/>
      <c r="B220" s="39"/>
      <c r="C220" s="40"/>
      <c r="D220" s="244" t="s">
        <v>159</v>
      </c>
      <c r="E220" s="40"/>
      <c r="F220" s="245" t="s">
        <v>315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82</v>
      </c>
    </row>
    <row r="221" s="13" customFormat="1">
      <c r="A221" s="13"/>
      <c r="B221" s="246"/>
      <c r="C221" s="247"/>
      <c r="D221" s="239" t="s">
        <v>161</v>
      </c>
      <c r="E221" s="248" t="s">
        <v>1</v>
      </c>
      <c r="F221" s="249" t="s">
        <v>316</v>
      </c>
      <c r="G221" s="247"/>
      <c r="H221" s="248" t="s">
        <v>1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161</v>
      </c>
      <c r="AU221" s="255" t="s">
        <v>82</v>
      </c>
      <c r="AV221" s="13" t="s">
        <v>80</v>
      </c>
      <c r="AW221" s="13" t="s">
        <v>30</v>
      </c>
      <c r="AX221" s="13" t="s">
        <v>73</v>
      </c>
      <c r="AY221" s="255" t="s">
        <v>147</v>
      </c>
    </row>
    <row r="222" s="14" customFormat="1">
      <c r="A222" s="14"/>
      <c r="B222" s="256"/>
      <c r="C222" s="257"/>
      <c r="D222" s="239" t="s">
        <v>161</v>
      </c>
      <c r="E222" s="258" t="s">
        <v>1</v>
      </c>
      <c r="F222" s="259" t="s">
        <v>1367</v>
      </c>
      <c r="G222" s="257"/>
      <c r="H222" s="260">
        <v>41.600000000000001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161</v>
      </c>
      <c r="AU222" s="266" t="s">
        <v>82</v>
      </c>
      <c r="AV222" s="14" t="s">
        <v>82</v>
      </c>
      <c r="AW222" s="14" t="s">
        <v>30</v>
      </c>
      <c r="AX222" s="14" t="s">
        <v>73</v>
      </c>
      <c r="AY222" s="266" t="s">
        <v>147</v>
      </c>
    </row>
    <row r="223" s="13" customFormat="1">
      <c r="A223" s="13"/>
      <c r="B223" s="246"/>
      <c r="C223" s="247"/>
      <c r="D223" s="239" t="s">
        <v>161</v>
      </c>
      <c r="E223" s="248" t="s">
        <v>1</v>
      </c>
      <c r="F223" s="249" t="s">
        <v>1363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161</v>
      </c>
      <c r="AU223" s="255" t="s">
        <v>82</v>
      </c>
      <c r="AV223" s="13" t="s">
        <v>80</v>
      </c>
      <c r="AW223" s="13" t="s">
        <v>30</v>
      </c>
      <c r="AX223" s="13" t="s">
        <v>73</v>
      </c>
      <c r="AY223" s="255" t="s">
        <v>147</v>
      </c>
    </row>
    <row r="224" s="14" customFormat="1">
      <c r="A224" s="14"/>
      <c r="B224" s="256"/>
      <c r="C224" s="257"/>
      <c r="D224" s="239" t="s">
        <v>161</v>
      </c>
      <c r="E224" s="258" t="s">
        <v>1</v>
      </c>
      <c r="F224" s="259" t="s">
        <v>1368</v>
      </c>
      <c r="G224" s="257"/>
      <c r="H224" s="260">
        <v>10.4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161</v>
      </c>
      <c r="AU224" s="266" t="s">
        <v>82</v>
      </c>
      <c r="AV224" s="14" t="s">
        <v>82</v>
      </c>
      <c r="AW224" s="14" t="s">
        <v>30</v>
      </c>
      <c r="AX224" s="14" t="s">
        <v>73</v>
      </c>
      <c r="AY224" s="266" t="s">
        <v>147</v>
      </c>
    </row>
    <row r="225" s="14" customFormat="1">
      <c r="A225" s="14"/>
      <c r="B225" s="256"/>
      <c r="C225" s="257"/>
      <c r="D225" s="239" t="s">
        <v>161</v>
      </c>
      <c r="E225" s="258" t="s">
        <v>1</v>
      </c>
      <c r="F225" s="259" t="s">
        <v>1369</v>
      </c>
      <c r="G225" s="257"/>
      <c r="H225" s="260">
        <v>12.4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161</v>
      </c>
      <c r="AU225" s="266" t="s">
        <v>82</v>
      </c>
      <c r="AV225" s="14" t="s">
        <v>82</v>
      </c>
      <c r="AW225" s="14" t="s">
        <v>30</v>
      </c>
      <c r="AX225" s="14" t="s">
        <v>73</v>
      </c>
      <c r="AY225" s="266" t="s">
        <v>147</v>
      </c>
    </row>
    <row r="226" s="13" customFormat="1">
      <c r="A226" s="13"/>
      <c r="B226" s="246"/>
      <c r="C226" s="247"/>
      <c r="D226" s="239" t="s">
        <v>161</v>
      </c>
      <c r="E226" s="248" t="s">
        <v>1</v>
      </c>
      <c r="F226" s="249" t="s">
        <v>224</v>
      </c>
      <c r="G226" s="247"/>
      <c r="H226" s="248" t="s">
        <v>1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161</v>
      </c>
      <c r="AU226" s="255" t="s">
        <v>82</v>
      </c>
      <c r="AV226" s="13" t="s">
        <v>80</v>
      </c>
      <c r="AW226" s="13" t="s">
        <v>30</v>
      </c>
      <c r="AX226" s="13" t="s">
        <v>73</v>
      </c>
      <c r="AY226" s="255" t="s">
        <v>147</v>
      </c>
    </row>
    <row r="227" s="14" customFormat="1">
      <c r="A227" s="14"/>
      <c r="B227" s="256"/>
      <c r="C227" s="257"/>
      <c r="D227" s="239" t="s">
        <v>161</v>
      </c>
      <c r="E227" s="258" t="s">
        <v>1</v>
      </c>
      <c r="F227" s="259" t="s">
        <v>1370</v>
      </c>
      <c r="G227" s="257"/>
      <c r="H227" s="260">
        <v>12.880000000000001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161</v>
      </c>
      <c r="AU227" s="266" t="s">
        <v>82</v>
      </c>
      <c r="AV227" s="14" t="s">
        <v>82</v>
      </c>
      <c r="AW227" s="14" t="s">
        <v>30</v>
      </c>
      <c r="AX227" s="14" t="s">
        <v>73</v>
      </c>
      <c r="AY227" s="266" t="s">
        <v>147</v>
      </c>
    </row>
    <row r="228" s="15" customFormat="1">
      <c r="A228" s="15"/>
      <c r="B228" s="267"/>
      <c r="C228" s="268"/>
      <c r="D228" s="239" t="s">
        <v>161</v>
      </c>
      <c r="E228" s="269" t="s">
        <v>1</v>
      </c>
      <c r="F228" s="270" t="s">
        <v>164</v>
      </c>
      <c r="G228" s="268"/>
      <c r="H228" s="271">
        <v>77.280000000000001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161</v>
      </c>
      <c r="AU228" s="277" t="s">
        <v>82</v>
      </c>
      <c r="AV228" s="15" t="s">
        <v>155</v>
      </c>
      <c r="AW228" s="15" t="s">
        <v>30</v>
      </c>
      <c r="AX228" s="15" t="s">
        <v>80</v>
      </c>
      <c r="AY228" s="277" t="s">
        <v>147</v>
      </c>
    </row>
    <row r="229" s="2" customFormat="1" ht="24.15" customHeight="1">
      <c r="A229" s="38"/>
      <c r="B229" s="39"/>
      <c r="C229" s="226" t="s">
        <v>258</v>
      </c>
      <c r="D229" s="226" t="s">
        <v>150</v>
      </c>
      <c r="E229" s="227" t="s">
        <v>319</v>
      </c>
      <c r="F229" s="228" t="s">
        <v>320</v>
      </c>
      <c r="G229" s="229" t="s">
        <v>153</v>
      </c>
      <c r="H229" s="230">
        <v>8.8200000000000003</v>
      </c>
      <c r="I229" s="231"/>
      <c r="J229" s="232">
        <f>ROUND(I229*H229,2)</f>
        <v>0</v>
      </c>
      <c r="K229" s="228" t="s">
        <v>154</v>
      </c>
      <c r="L229" s="44"/>
      <c r="M229" s="233" t="s">
        <v>1</v>
      </c>
      <c r="N229" s="234" t="s">
        <v>38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1.95</v>
      </c>
      <c r="T229" s="236">
        <f>S229*H229</f>
        <v>17.199000000000002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155</v>
      </c>
      <c r="AT229" s="237" t="s">
        <v>150</v>
      </c>
      <c r="AU229" s="237" t="s">
        <v>82</v>
      </c>
      <c r="AY229" s="17" t="s">
        <v>147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80</v>
      </c>
      <c r="BK229" s="238">
        <f>ROUND(I229*H229,2)</f>
        <v>0</v>
      </c>
      <c r="BL229" s="17" t="s">
        <v>155</v>
      </c>
      <c r="BM229" s="237" t="s">
        <v>1396</v>
      </c>
    </row>
    <row r="230" s="2" customFormat="1">
      <c r="A230" s="38"/>
      <c r="B230" s="39"/>
      <c r="C230" s="40"/>
      <c r="D230" s="239" t="s">
        <v>157</v>
      </c>
      <c r="E230" s="40"/>
      <c r="F230" s="240" t="s">
        <v>322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157</v>
      </c>
      <c r="AU230" s="17" t="s">
        <v>82</v>
      </c>
    </row>
    <row r="231" s="2" customFormat="1">
      <c r="A231" s="38"/>
      <c r="B231" s="39"/>
      <c r="C231" s="40"/>
      <c r="D231" s="244" t="s">
        <v>159</v>
      </c>
      <c r="E231" s="40"/>
      <c r="F231" s="245" t="s">
        <v>323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82</v>
      </c>
    </row>
    <row r="232" s="13" customFormat="1">
      <c r="A232" s="13"/>
      <c r="B232" s="246"/>
      <c r="C232" s="247"/>
      <c r="D232" s="239" t="s">
        <v>161</v>
      </c>
      <c r="E232" s="248" t="s">
        <v>1</v>
      </c>
      <c r="F232" s="249" t="s">
        <v>175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161</v>
      </c>
      <c r="AU232" s="255" t="s">
        <v>82</v>
      </c>
      <c r="AV232" s="13" t="s">
        <v>80</v>
      </c>
      <c r="AW232" s="13" t="s">
        <v>30</v>
      </c>
      <c r="AX232" s="13" t="s">
        <v>73</v>
      </c>
      <c r="AY232" s="255" t="s">
        <v>147</v>
      </c>
    </row>
    <row r="233" s="14" customFormat="1">
      <c r="A233" s="14"/>
      <c r="B233" s="256"/>
      <c r="C233" s="257"/>
      <c r="D233" s="239" t="s">
        <v>161</v>
      </c>
      <c r="E233" s="258" t="s">
        <v>1</v>
      </c>
      <c r="F233" s="259" t="s">
        <v>1397</v>
      </c>
      <c r="G233" s="257"/>
      <c r="H233" s="260">
        <v>3.1200000000000001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161</v>
      </c>
      <c r="AU233" s="266" t="s">
        <v>82</v>
      </c>
      <c r="AV233" s="14" t="s">
        <v>82</v>
      </c>
      <c r="AW233" s="14" t="s">
        <v>30</v>
      </c>
      <c r="AX233" s="14" t="s">
        <v>73</v>
      </c>
      <c r="AY233" s="266" t="s">
        <v>147</v>
      </c>
    </row>
    <row r="234" s="13" customFormat="1">
      <c r="A234" s="13"/>
      <c r="B234" s="246"/>
      <c r="C234" s="247"/>
      <c r="D234" s="239" t="s">
        <v>161</v>
      </c>
      <c r="E234" s="248" t="s">
        <v>1</v>
      </c>
      <c r="F234" s="249" t="s">
        <v>1363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161</v>
      </c>
      <c r="AU234" s="255" t="s">
        <v>82</v>
      </c>
      <c r="AV234" s="13" t="s">
        <v>80</v>
      </c>
      <c r="AW234" s="13" t="s">
        <v>30</v>
      </c>
      <c r="AX234" s="13" t="s">
        <v>73</v>
      </c>
      <c r="AY234" s="255" t="s">
        <v>147</v>
      </c>
    </row>
    <row r="235" s="14" customFormat="1">
      <c r="A235" s="14"/>
      <c r="B235" s="256"/>
      <c r="C235" s="257"/>
      <c r="D235" s="239" t="s">
        <v>161</v>
      </c>
      <c r="E235" s="258" t="s">
        <v>1</v>
      </c>
      <c r="F235" s="259" t="s">
        <v>1364</v>
      </c>
      <c r="G235" s="257"/>
      <c r="H235" s="260">
        <v>2.6000000000000001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161</v>
      </c>
      <c r="AU235" s="266" t="s">
        <v>82</v>
      </c>
      <c r="AV235" s="14" t="s">
        <v>82</v>
      </c>
      <c r="AW235" s="14" t="s">
        <v>30</v>
      </c>
      <c r="AX235" s="14" t="s">
        <v>73</v>
      </c>
      <c r="AY235" s="266" t="s">
        <v>147</v>
      </c>
    </row>
    <row r="236" s="14" customFormat="1">
      <c r="A236" s="14"/>
      <c r="B236" s="256"/>
      <c r="C236" s="257"/>
      <c r="D236" s="239" t="s">
        <v>161</v>
      </c>
      <c r="E236" s="258" t="s">
        <v>1</v>
      </c>
      <c r="F236" s="259" t="s">
        <v>1398</v>
      </c>
      <c r="G236" s="257"/>
      <c r="H236" s="260">
        <v>3.1000000000000001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161</v>
      </c>
      <c r="AU236" s="266" t="s">
        <v>82</v>
      </c>
      <c r="AV236" s="14" t="s">
        <v>82</v>
      </c>
      <c r="AW236" s="14" t="s">
        <v>30</v>
      </c>
      <c r="AX236" s="14" t="s">
        <v>73</v>
      </c>
      <c r="AY236" s="266" t="s">
        <v>147</v>
      </c>
    </row>
    <row r="237" s="15" customFormat="1">
      <c r="A237" s="15"/>
      <c r="B237" s="267"/>
      <c r="C237" s="268"/>
      <c r="D237" s="239" t="s">
        <v>161</v>
      </c>
      <c r="E237" s="269" t="s">
        <v>1</v>
      </c>
      <c r="F237" s="270" t="s">
        <v>164</v>
      </c>
      <c r="G237" s="268"/>
      <c r="H237" s="271">
        <v>8.8200000000000003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161</v>
      </c>
      <c r="AU237" s="277" t="s">
        <v>82</v>
      </c>
      <c r="AV237" s="15" t="s">
        <v>155</v>
      </c>
      <c r="AW237" s="15" t="s">
        <v>30</v>
      </c>
      <c r="AX237" s="15" t="s">
        <v>80</v>
      </c>
      <c r="AY237" s="277" t="s">
        <v>147</v>
      </c>
    </row>
    <row r="238" s="2" customFormat="1" ht="24.15" customHeight="1">
      <c r="A238" s="38"/>
      <c r="B238" s="39"/>
      <c r="C238" s="226" t="s">
        <v>266</v>
      </c>
      <c r="D238" s="226" t="s">
        <v>150</v>
      </c>
      <c r="E238" s="227" t="s">
        <v>341</v>
      </c>
      <c r="F238" s="228" t="s">
        <v>342</v>
      </c>
      <c r="G238" s="229" t="s">
        <v>181</v>
      </c>
      <c r="H238" s="230">
        <v>770.01599999999996</v>
      </c>
      <c r="I238" s="231"/>
      <c r="J238" s="232">
        <f>ROUND(I238*H238,2)</f>
        <v>0</v>
      </c>
      <c r="K238" s="228" t="s">
        <v>154</v>
      </c>
      <c r="L238" s="44"/>
      <c r="M238" s="233" t="s">
        <v>1</v>
      </c>
      <c r="N238" s="234" t="s">
        <v>38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155</v>
      </c>
      <c r="AT238" s="237" t="s">
        <v>150</v>
      </c>
      <c r="AU238" s="237" t="s">
        <v>82</v>
      </c>
      <c r="AY238" s="17" t="s">
        <v>147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80</v>
      </c>
      <c r="BK238" s="238">
        <f>ROUND(I238*H238,2)</f>
        <v>0</v>
      </c>
      <c r="BL238" s="17" t="s">
        <v>155</v>
      </c>
      <c r="BM238" s="237" t="s">
        <v>1399</v>
      </c>
    </row>
    <row r="239" s="2" customFormat="1">
      <c r="A239" s="38"/>
      <c r="B239" s="39"/>
      <c r="C239" s="40"/>
      <c r="D239" s="239" t="s">
        <v>157</v>
      </c>
      <c r="E239" s="40"/>
      <c r="F239" s="240" t="s">
        <v>344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157</v>
      </c>
      <c r="AU239" s="17" t="s">
        <v>82</v>
      </c>
    </row>
    <row r="240" s="2" customFormat="1">
      <c r="A240" s="38"/>
      <c r="B240" s="39"/>
      <c r="C240" s="40"/>
      <c r="D240" s="244" t="s">
        <v>159</v>
      </c>
      <c r="E240" s="40"/>
      <c r="F240" s="245" t="s">
        <v>345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82</v>
      </c>
    </row>
    <row r="241" s="2" customFormat="1" ht="24.15" customHeight="1">
      <c r="A241" s="38"/>
      <c r="B241" s="39"/>
      <c r="C241" s="226" t="s">
        <v>274</v>
      </c>
      <c r="D241" s="226" t="s">
        <v>150</v>
      </c>
      <c r="E241" s="227" t="s">
        <v>347</v>
      </c>
      <c r="F241" s="228" t="s">
        <v>348</v>
      </c>
      <c r="G241" s="229" t="s">
        <v>181</v>
      </c>
      <c r="H241" s="230">
        <v>770.15999999999997</v>
      </c>
      <c r="I241" s="231"/>
      <c r="J241" s="232">
        <f>ROUND(I241*H241,2)</f>
        <v>0</v>
      </c>
      <c r="K241" s="228" t="s">
        <v>154</v>
      </c>
      <c r="L241" s="44"/>
      <c r="M241" s="233" t="s">
        <v>1</v>
      </c>
      <c r="N241" s="234" t="s">
        <v>38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155</v>
      </c>
      <c r="AT241" s="237" t="s">
        <v>150</v>
      </c>
      <c r="AU241" s="237" t="s">
        <v>82</v>
      </c>
      <c r="AY241" s="17" t="s">
        <v>147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80</v>
      </c>
      <c r="BK241" s="238">
        <f>ROUND(I241*H241,2)</f>
        <v>0</v>
      </c>
      <c r="BL241" s="17" t="s">
        <v>155</v>
      </c>
      <c r="BM241" s="237" t="s">
        <v>1400</v>
      </c>
    </row>
    <row r="242" s="2" customFormat="1">
      <c r="A242" s="38"/>
      <c r="B242" s="39"/>
      <c r="C242" s="40"/>
      <c r="D242" s="239" t="s">
        <v>157</v>
      </c>
      <c r="E242" s="40"/>
      <c r="F242" s="240" t="s">
        <v>350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157</v>
      </c>
      <c r="AU242" s="17" t="s">
        <v>82</v>
      </c>
    </row>
    <row r="243" s="2" customFormat="1">
      <c r="A243" s="38"/>
      <c r="B243" s="39"/>
      <c r="C243" s="40"/>
      <c r="D243" s="244" t="s">
        <v>159</v>
      </c>
      <c r="E243" s="40"/>
      <c r="F243" s="245" t="s">
        <v>351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159</v>
      </c>
      <c r="AU243" s="17" t="s">
        <v>82</v>
      </c>
    </row>
    <row r="244" s="12" customFormat="1" ht="22.8" customHeight="1">
      <c r="A244" s="12"/>
      <c r="B244" s="210"/>
      <c r="C244" s="211"/>
      <c r="D244" s="212" t="s">
        <v>72</v>
      </c>
      <c r="E244" s="224" t="s">
        <v>352</v>
      </c>
      <c r="F244" s="224" t="s">
        <v>353</v>
      </c>
      <c r="G244" s="211"/>
      <c r="H244" s="211"/>
      <c r="I244" s="214"/>
      <c r="J244" s="225">
        <f>BK244</f>
        <v>0</v>
      </c>
      <c r="K244" s="211"/>
      <c r="L244" s="216"/>
      <c r="M244" s="217"/>
      <c r="N244" s="218"/>
      <c r="O244" s="218"/>
      <c r="P244" s="219">
        <f>SUM(P245:P287)</f>
        <v>0</v>
      </c>
      <c r="Q244" s="218"/>
      <c r="R244" s="219">
        <f>SUM(R245:R287)</f>
        <v>0</v>
      </c>
      <c r="S244" s="218"/>
      <c r="T244" s="220">
        <f>SUM(T245:T287)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1" t="s">
        <v>80</v>
      </c>
      <c r="AT244" s="222" t="s">
        <v>72</v>
      </c>
      <c r="AU244" s="222" t="s">
        <v>80</v>
      </c>
      <c r="AY244" s="221" t="s">
        <v>147</v>
      </c>
      <c r="BK244" s="223">
        <f>SUM(BK245:BK287)</f>
        <v>0</v>
      </c>
    </row>
    <row r="245" s="2" customFormat="1" ht="24.15" customHeight="1">
      <c r="A245" s="38"/>
      <c r="B245" s="39"/>
      <c r="C245" s="226" t="s">
        <v>282</v>
      </c>
      <c r="D245" s="226" t="s">
        <v>150</v>
      </c>
      <c r="E245" s="227" t="s">
        <v>355</v>
      </c>
      <c r="F245" s="228" t="s">
        <v>356</v>
      </c>
      <c r="G245" s="229" t="s">
        <v>357</v>
      </c>
      <c r="H245" s="230">
        <v>42.645000000000003</v>
      </c>
      <c r="I245" s="231"/>
      <c r="J245" s="232">
        <f>ROUND(I245*H245,2)</f>
        <v>0</v>
      </c>
      <c r="K245" s="228" t="s">
        <v>154</v>
      </c>
      <c r="L245" s="44"/>
      <c r="M245" s="233" t="s">
        <v>1</v>
      </c>
      <c r="N245" s="234" t="s">
        <v>38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155</v>
      </c>
      <c r="AT245" s="237" t="s">
        <v>150</v>
      </c>
      <c r="AU245" s="237" t="s">
        <v>82</v>
      </c>
      <c r="AY245" s="17" t="s">
        <v>147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80</v>
      </c>
      <c r="BK245" s="238">
        <f>ROUND(I245*H245,2)</f>
        <v>0</v>
      </c>
      <c r="BL245" s="17" t="s">
        <v>155</v>
      </c>
      <c r="BM245" s="237" t="s">
        <v>1401</v>
      </c>
    </row>
    <row r="246" s="2" customFormat="1">
      <c r="A246" s="38"/>
      <c r="B246" s="39"/>
      <c r="C246" s="40"/>
      <c r="D246" s="239" t="s">
        <v>157</v>
      </c>
      <c r="E246" s="40"/>
      <c r="F246" s="240" t="s">
        <v>359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157</v>
      </c>
      <c r="AU246" s="17" t="s">
        <v>82</v>
      </c>
    </row>
    <row r="247" s="2" customFormat="1">
      <c r="A247" s="38"/>
      <c r="B247" s="39"/>
      <c r="C247" s="40"/>
      <c r="D247" s="244" t="s">
        <v>159</v>
      </c>
      <c r="E247" s="40"/>
      <c r="F247" s="245" t="s">
        <v>360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82</v>
      </c>
    </row>
    <row r="248" s="2" customFormat="1" ht="33" customHeight="1">
      <c r="A248" s="38"/>
      <c r="B248" s="39"/>
      <c r="C248" s="226" t="s">
        <v>290</v>
      </c>
      <c r="D248" s="226" t="s">
        <v>150</v>
      </c>
      <c r="E248" s="227" t="s">
        <v>362</v>
      </c>
      <c r="F248" s="228" t="s">
        <v>363</v>
      </c>
      <c r="G248" s="229" t="s">
        <v>357</v>
      </c>
      <c r="H248" s="230">
        <v>85.290000000000006</v>
      </c>
      <c r="I248" s="231"/>
      <c r="J248" s="232">
        <f>ROUND(I248*H248,2)</f>
        <v>0</v>
      </c>
      <c r="K248" s="228" t="s">
        <v>154</v>
      </c>
      <c r="L248" s="44"/>
      <c r="M248" s="233" t="s">
        <v>1</v>
      </c>
      <c r="N248" s="234" t="s">
        <v>38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155</v>
      </c>
      <c r="AT248" s="237" t="s">
        <v>150</v>
      </c>
      <c r="AU248" s="237" t="s">
        <v>82</v>
      </c>
      <c r="AY248" s="17" t="s">
        <v>147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80</v>
      </c>
      <c r="BK248" s="238">
        <f>ROUND(I248*H248,2)</f>
        <v>0</v>
      </c>
      <c r="BL248" s="17" t="s">
        <v>155</v>
      </c>
      <c r="BM248" s="237" t="s">
        <v>1402</v>
      </c>
    </row>
    <row r="249" s="2" customFormat="1">
      <c r="A249" s="38"/>
      <c r="B249" s="39"/>
      <c r="C249" s="40"/>
      <c r="D249" s="239" t="s">
        <v>157</v>
      </c>
      <c r="E249" s="40"/>
      <c r="F249" s="240" t="s">
        <v>365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157</v>
      </c>
      <c r="AU249" s="17" t="s">
        <v>82</v>
      </c>
    </row>
    <row r="250" s="2" customFormat="1">
      <c r="A250" s="38"/>
      <c r="B250" s="39"/>
      <c r="C250" s="40"/>
      <c r="D250" s="244" t="s">
        <v>159</v>
      </c>
      <c r="E250" s="40"/>
      <c r="F250" s="245" t="s">
        <v>366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82</v>
      </c>
    </row>
    <row r="251" s="14" customFormat="1">
      <c r="A251" s="14"/>
      <c r="B251" s="256"/>
      <c r="C251" s="257"/>
      <c r="D251" s="239" t="s">
        <v>161</v>
      </c>
      <c r="E251" s="257"/>
      <c r="F251" s="259" t="s">
        <v>1403</v>
      </c>
      <c r="G251" s="257"/>
      <c r="H251" s="260">
        <v>85.290000000000006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161</v>
      </c>
      <c r="AU251" s="266" t="s">
        <v>82</v>
      </c>
      <c r="AV251" s="14" t="s">
        <v>82</v>
      </c>
      <c r="AW251" s="14" t="s">
        <v>4</v>
      </c>
      <c r="AX251" s="14" t="s">
        <v>80</v>
      </c>
      <c r="AY251" s="266" t="s">
        <v>147</v>
      </c>
    </row>
    <row r="252" s="2" customFormat="1" ht="21.75" customHeight="1">
      <c r="A252" s="38"/>
      <c r="B252" s="39"/>
      <c r="C252" s="226" t="s">
        <v>297</v>
      </c>
      <c r="D252" s="226" t="s">
        <v>150</v>
      </c>
      <c r="E252" s="227" t="s">
        <v>369</v>
      </c>
      <c r="F252" s="228" t="s">
        <v>370</v>
      </c>
      <c r="G252" s="229" t="s">
        <v>167</v>
      </c>
      <c r="H252" s="230">
        <v>12</v>
      </c>
      <c r="I252" s="231"/>
      <c r="J252" s="232">
        <f>ROUND(I252*H252,2)</f>
        <v>0</v>
      </c>
      <c r="K252" s="228" t="s">
        <v>154</v>
      </c>
      <c r="L252" s="44"/>
      <c r="M252" s="233" t="s">
        <v>1</v>
      </c>
      <c r="N252" s="234" t="s">
        <v>38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155</v>
      </c>
      <c r="AT252" s="237" t="s">
        <v>150</v>
      </c>
      <c r="AU252" s="237" t="s">
        <v>82</v>
      </c>
      <c r="AY252" s="17" t="s">
        <v>147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80</v>
      </c>
      <c r="BK252" s="238">
        <f>ROUND(I252*H252,2)</f>
        <v>0</v>
      </c>
      <c r="BL252" s="17" t="s">
        <v>155</v>
      </c>
      <c r="BM252" s="237" t="s">
        <v>1404</v>
      </c>
    </row>
    <row r="253" s="2" customFormat="1">
      <c r="A253" s="38"/>
      <c r="B253" s="39"/>
      <c r="C253" s="40"/>
      <c r="D253" s="239" t="s">
        <v>157</v>
      </c>
      <c r="E253" s="40"/>
      <c r="F253" s="240" t="s">
        <v>372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157</v>
      </c>
      <c r="AU253" s="17" t="s">
        <v>82</v>
      </c>
    </row>
    <row r="254" s="2" customFormat="1">
      <c r="A254" s="38"/>
      <c r="B254" s="39"/>
      <c r="C254" s="40"/>
      <c r="D254" s="244" t="s">
        <v>159</v>
      </c>
      <c r="E254" s="40"/>
      <c r="F254" s="245" t="s">
        <v>373</v>
      </c>
      <c r="G254" s="40"/>
      <c r="H254" s="40"/>
      <c r="I254" s="241"/>
      <c r="J254" s="40"/>
      <c r="K254" s="40"/>
      <c r="L254" s="44"/>
      <c r="M254" s="242"/>
      <c r="N254" s="243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159</v>
      </c>
      <c r="AU254" s="17" t="s">
        <v>82</v>
      </c>
    </row>
    <row r="255" s="2" customFormat="1" ht="24.15" customHeight="1">
      <c r="A255" s="38"/>
      <c r="B255" s="39"/>
      <c r="C255" s="226" t="s">
        <v>305</v>
      </c>
      <c r="D255" s="226" t="s">
        <v>150</v>
      </c>
      <c r="E255" s="227" t="s">
        <v>375</v>
      </c>
      <c r="F255" s="228" t="s">
        <v>376</v>
      </c>
      <c r="G255" s="229" t="s">
        <v>167</v>
      </c>
      <c r="H255" s="230">
        <v>720</v>
      </c>
      <c r="I255" s="231"/>
      <c r="J255" s="232">
        <f>ROUND(I255*H255,2)</f>
        <v>0</v>
      </c>
      <c r="K255" s="228" t="s">
        <v>154</v>
      </c>
      <c r="L255" s="44"/>
      <c r="M255" s="233" t="s">
        <v>1</v>
      </c>
      <c r="N255" s="234" t="s">
        <v>38</v>
      </c>
      <c r="O255" s="91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155</v>
      </c>
      <c r="AT255" s="237" t="s">
        <v>150</v>
      </c>
      <c r="AU255" s="237" t="s">
        <v>82</v>
      </c>
      <c r="AY255" s="17" t="s">
        <v>147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80</v>
      </c>
      <c r="BK255" s="238">
        <f>ROUND(I255*H255,2)</f>
        <v>0</v>
      </c>
      <c r="BL255" s="17" t="s">
        <v>155</v>
      </c>
      <c r="BM255" s="237" t="s">
        <v>1405</v>
      </c>
    </row>
    <row r="256" s="2" customFormat="1">
      <c r="A256" s="38"/>
      <c r="B256" s="39"/>
      <c r="C256" s="40"/>
      <c r="D256" s="239" t="s">
        <v>157</v>
      </c>
      <c r="E256" s="40"/>
      <c r="F256" s="240" t="s">
        <v>378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157</v>
      </c>
      <c r="AU256" s="17" t="s">
        <v>82</v>
      </c>
    </row>
    <row r="257" s="2" customFormat="1">
      <c r="A257" s="38"/>
      <c r="B257" s="39"/>
      <c r="C257" s="40"/>
      <c r="D257" s="244" t="s">
        <v>159</v>
      </c>
      <c r="E257" s="40"/>
      <c r="F257" s="245" t="s">
        <v>379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82</v>
      </c>
    </row>
    <row r="258" s="14" customFormat="1">
      <c r="A258" s="14"/>
      <c r="B258" s="256"/>
      <c r="C258" s="257"/>
      <c r="D258" s="239" t="s">
        <v>161</v>
      </c>
      <c r="E258" s="257"/>
      <c r="F258" s="259" t="s">
        <v>380</v>
      </c>
      <c r="G258" s="257"/>
      <c r="H258" s="260">
        <v>720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161</v>
      </c>
      <c r="AU258" s="266" t="s">
        <v>82</v>
      </c>
      <c r="AV258" s="14" t="s">
        <v>82</v>
      </c>
      <c r="AW258" s="14" t="s">
        <v>4</v>
      </c>
      <c r="AX258" s="14" t="s">
        <v>80</v>
      </c>
      <c r="AY258" s="266" t="s">
        <v>147</v>
      </c>
    </row>
    <row r="259" s="2" customFormat="1" ht="24.15" customHeight="1">
      <c r="A259" s="38"/>
      <c r="B259" s="39"/>
      <c r="C259" s="226" t="s">
        <v>7</v>
      </c>
      <c r="D259" s="226" t="s">
        <v>150</v>
      </c>
      <c r="E259" s="227" t="s">
        <v>382</v>
      </c>
      <c r="F259" s="228" t="s">
        <v>383</v>
      </c>
      <c r="G259" s="229" t="s">
        <v>357</v>
      </c>
      <c r="H259" s="230">
        <v>42.645000000000003</v>
      </c>
      <c r="I259" s="231"/>
      <c r="J259" s="232">
        <f>ROUND(I259*H259,2)</f>
        <v>0</v>
      </c>
      <c r="K259" s="228" t="s">
        <v>154</v>
      </c>
      <c r="L259" s="44"/>
      <c r="M259" s="233" t="s">
        <v>1</v>
      </c>
      <c r="N259" s="234" t="s">
        <v>38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155</v>
      </c>
      <c r="AT259" s="237" t="s">
        <v>150</v>
      </c>
      <c r="AU259" s="237" t="s">
        <v>82</v>
      </c>
      <c r="AY259" s="17" t="s">
        <v>147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80</v>
      </c>
      <c r="BK259" s="238">
        <f>ROUND(I259*H259,2)</f>
        <v>0</v>
      </c>
      <c r="BL259" s="17" t="s">
        <v>155</v>
      </c>
      <c r="BM259" s="237" t="s">
        <v>1406</v>
      </c>
    </row>
    <row r="260" s="2" customFormat="1">
      <c r="A260" s="38"/>
      <c r="B260" s="39"/>
      <c r="C260" s="40"/>
      <c r="D260" s="239" t="s">
        <v>157</v>
      </c>
      <c r="E260" s="40"/>
      <c r="F260" s="240" t="s">
        <v>385</v>
      </c>
      <c r="G260" s="40"/>
      <c r="H260" s="40"/>
      <c r="I260" s="241"/>
      <c r="J260" s="40"/>
      <c r="K260" s="40"/>
      <c r="L260" s="44"/>
      <c r="M260" s="242"/>
      <c r="N260" s="24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157</v>
      </c>
      <c r="AU260" s="17" t="s">
        <v>82</v>
      </c>
    </row>
    <row r="261" s="2" customFormat="1">
      <c r="A261" s="38"/>
      <c r="B261" s="39"/>
      <c r="C261" s="40"/>
      <c r="D261" s="244" t="s">
        <v>159</v>
      </c>
      <c r="E261" s="40"/>
      <c r="F261" s="245" t="s">
        <v>386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159</v>
      </c>
      <c r="AU261" s="17" t="s">
        <v>82</v>
      </c>
    </row>
    <row r="262" s="2" customFormat="1" ht="24.15" customHeight="1">
      <c r="A262" s="38"/>
      <c r="B262" s="39"/>
      <c r="C262" s="226" t="s">
        <v>318</v>
      </c>
      <c r="D262" s="226" t="s">
        <v>150</v>
      </c>
      <c r="E262" s="227" t="s">
        <v>388</v>
      </c>
      <c r="F262" s="228" t="s">
        <v>389</v>
      </c>
      <c r="G262" s="229" t="s">
        <v>357</v>
      </c>
      <c r="H262" s="230">
        <v>639.67499999999995</v>
      </c>
      <c r="I262" s="231"/>
      <c r="J262" s="232">
        <f>ROUND(I262*H262,2)</f>
        <v>0</v>
      </c>
      <c r="K262" s="228" t="s">
        <v>154</v>
      </c>
      <c r="L262" s="44"/>
      <c r="M262" s="233" t="s">
        <v>1</v>
      </c>
      <c r="N262" s="234" t="s">
        <v>38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155</v>
      </c>
      <c r="AT262" s="237" t="s">
        <v>150</v>
      </c>
      <c r="AU262" s="237" t="s">
        <v>82</v>
      </c>
      <c r="AY262" s="17" t="s">
        <v>147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80</v>
      </c>
      <c r="BK262" s="238">
        <f>ROUND(I262*H262,2)</f>
        <v>0</v>
      </c>
      <c r="BL262" s="17" t="s">
        <v>155</v>
      </c>
      <c r="BM262" s="237" t="s">
        <v>1407</v>
      </c>
    </row>
    <row r="263" s="2" customFormat="1">
      <c r="A263" s="38"/>
      <c r="B263" s="39"/>
      <c r="C263" s="40"/>
      <c r="D263" s="239" t="s">
        <v>157</v>
      </c>
      <c r="E263" s="40"/>
      <c r="F263" s="240" t="s">
        <v>391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157</v>
      </c>
      <c r="AU263" s="17" t="s">
        <v>82</v>
      </c>
    </row>
    <row r="264" s="2" customFormat="1">
      <c r="A264" s="38"/>
      <c r="B264" s="39"/>
      <c r="C264" s="40"/>
      <c r="D264" s="244" t="s">
        <v>159</v>
      </c>
      <c r="E264" s="40"/>
      <c r="F264" s="245" t="s">
        <v>392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159</v>
      </c>
      <c r="AU264" s="17" t="s">
        <v>82</v>
      </c>
    </row>
    <row r="265" s="14" customFormat="1">
      <c r="A265" s="14"/>
      <c r="B265" s="256"/>
      <c r="C265" s="257"/>
      <c r="D265" s="239" t="s">
        <v>161</v>
      </c>
      <c r="E265" s="257"/>
      <c r="F265" s="259" t="s">
        <v>1408</v>
      </c>
      <c r="G265" s="257"/>
      <c r="H265" s="260">
        <v>639.67499999999995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161</v>
      </c>
      <c r="AU265" s="266" t="s">
        <v>82</v>
      </c>
      <c r="AV265" s="14" t="s">
        <v>82</v>
      </c>
      <c r="AW265" s="14" t="s">
        <v>4</v>
      </c>
      <c r="AX265" s="14" t="s">
        <v>80</v>
      </c>
      <c r="AY265" s="266" t="s">
        <v>147</v>
      </c>
    </row>
    <row r="266" s="2" customFormat="1" ht="24.15" customHeight="1">
      <c r="A266" s="38"/>
      <c r="B266" s="39"/>
      <c r="C266" s="278" t="s">
        <v>327</v>
      </c>
      <c r="D266" s="278" t="s">
        <v>335</v>
      </c>
      <c r="E266" s="279" t="s">
        <v>395</v>
      </c>
      <c r="F266" s="280" t="s">
        <v>396</v>
      </c>
      <c r="G266" s="281" t="s">
        <v>357</v>
      </c>
      <c r="H266" s="282">
        <v>6.1399999999999997</v>
      </c>
      <c r="I266" s="283"/>
      <c r="J266" s="284">
        <f>ROUND(I266*H266,2)</f>
        <v>0</v>
      </c>
      <c r="K266" s="280" t="s">
        <v>154</v>
      </c>
      <c r="L266" s="285"/>
      <c r="M266" s="286" t="s">
        <v>1</v>
      </c>
      <c r="N266" s="287" t="s">
        <v>38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207</v>
      </c>
      <c r="AT266" s="237" t="s">
        <v>335</v>
      </c>
      <c r="AU266" s="237" t="s">
        <v>82</v>
      </c>
      <c r="AY266" s="17" t="s">
        <v>147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80</v>
      </c>
      <c r="BK266" s="238">
        <f>ROUND(I266*H266,2)</f>
        <v>0</v>
      </c>
      <c r="BL266" s="17" t="s">
        <v>155</v>
      </c>
      <c r="BM266" s="237" t="s">
        <v>1409</v>
      </c>
    </row>
    <row r="267" s="2" customFormat="1">
      <c r="A267" s="38"/>
      <c r="B267" s="39"/>
      <c r="C267" s="40"/>
      <c r="D267" s="239" t="s">
        <v>157</v>
      </c>
      <c r="E267" s="40"/>
      <c r="F267" s="240" t="s">
        <v>396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157</v>
      </c>
      <c r="AU267" s="17" t="s">
        <v>82</v>
      </c>
    </row>
    <row r="268" s="14" customFormat="1">
      <c r="A268" s="14"/>
      <c r="B268" s="256"/>
      <c r="C268" s="257"/>
      <c r="D268" s="239" t="s">
        <v>161</v>
      </c>
      <c r="E268" s="258" t="s">
        <v>1</v>
      </c>
      <c r="F268" s="259" t="s">
        <v>1410</v>
      </c>
      <c r="G268" s="257"/>
      <c r="H268" s="260">
        <v>6.1399999999999997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161</v>
      </c>
      <c r="AU268" s="266" t="s">
        <v>82</v>
      </c>
      <c r="AV268" s="14" t="s">
        <v>82</v>
      </c>
      <c r="AW268" s="14" t="s">
        <v>30</v>
      </c>
      <c r="AX268" s="14" t="s">
        <v>73</v>
      </c>
      <c r="AY268" s="266" t="s">
        <v>147</v>
      </c>
    </row>
    <row r="269" s="15" customFormat="1">
      <c r="A269" s="15"/>
      <c r="B269" s="267"/>
      <c r="C269" s="268"/>
      <c r="D269" s="239" t="s">
        <v>161</v>
      </c>
      <c r="E269" s="269" t="s">
        <v>1</v>
      </c>
      <c r="F269" s="270" t="s">
        <v>164</v>
      </c>
      <c r="G269" s="268"/>
      <c r="H269" s="271">
        <v>6.1399999999999997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161</v>
      </c>
      <c r="AU269" s="277" t="s">
        <v>82</v>
      </c>
      <c r="AV269" s="15" t="s">
        <v>155</v>
      </c>
      <c r="AW269" s="15" t="s">
        <v>30</v>
      </c>
      <c r="AX269" s="15" t="s">
        <v>80</v>
      </c>
      <c r="AY269" s="277" t="s">
        <v>147</v>
      </c>
    </row>
    <row r="270" s="2" customFormat="1" ht="33" customHeight="1">
      <c r="A270" s="38"/>
      <c r="B270" s="39"/>
      <c r="C270" s="278" t="s">
        <v>334</v>
      </c>
      <c r="D270" s="278" t="s">
        <v>335</v>
      </c>
      <c r="E270" s="279" t="s">
        <v>400</v>
      </c>
      <c r="F270" s="280" t="s">
        <v>401</v>
      </c>
      <c r="G270" s="281" t="s">
        <v>357</v>
      </c>
      <c r="H270" s="282">
        <v>1.651</v>
      </c>
      <c r="I270" s="283"/>
      <c r="J270" s="284">
        <f>ROUND(I270*H270,2)</f>
        <v>0</v>
      </c>
      <c r="K270" s="280" t="s">
        <v>154</v>
      </c>
      <c r="L270" s="285"/>
      <c r="M270" s="286" t="s">
        <v>1</v>
      </c>
      <c r="N270" s="287" t="s">
        <v>38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207</v>
      </c>
      <c r="AT270" s="237" t="s">
        <v>335</v>
      </c>
      <c r="AU270" s="237" t="s">
        <v>82</v>
      </c>
      <c r="AY270" s="17" t="s">
        <v>147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80</v>
      </c>
      <c r="BK270" s="238">
        <f>ROUND(I270*H270,2)</f>
        <v>0</v>
      </c>
      <c r="BL270" s="17" t="s">
        <v>155</v>
      </c>
      <c r="BM270" s="237" t="s">
        <v>1411</v>
      </c>
    </row>
    <row r="271" s="2" customFormat="1">
      <c r="A271" s="38"/>
      <c r="B271" s="39"/>
      <c r="C271" s="40"/>
      <c r="D271" s="239" t="s">
        <v>157</v>
      </c>
      <c r="E271" s="40"/>
      <c r="F271" s="240" t="s">
        <v>401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157</v>
      </c>
      <c r="AU271" s="17" t="s">
        <v>82</v>
      </c>
    </row>
    <row r="272" s="14" customFormat="1">
      <c r="A272" s="14"/>
      <c r="B272" s="256"/>
      <c r="C272" s="257"/>
      <c r="D272" s="239" t="s">
        <v>161</v>
      </c>
      <c r="E272" s="258" t="s">
        <v>1</v>
      </c>
      <c r="F272" s="259" t="s">
        <v>1412</v>
      </c>
      <c r="G272" s="257"/>
      <c r="H272" s="260">
        <v>1.651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161</v>
      </c>
      <c r="AU272" s="266" t="s">
        <v>82</v>
      </c>
      <c r="AV272" s="14" t="s">
        <v>82</v>
      </c>
      <c r="AW272" s="14" t="s">
        <v>30</v>
      </c>
      <c r="AX272" s="14" t="s">
        <v>73</v>
      </c>
      <c r="AY272" s="266" t="s">
        <v>147</v>
      </c>
    </row>
    <row r="273" s="15" customFormat="1">
      <c r="A273" s="15"/>
      <c r="B273" s="267"/>
      <c r="C273" s="268"/>
      <c r="D273" s="239" t="s">
        <v>161</v>
      </c>
      <c r="E273" s="269" t="s">
        <v>1</v>
      </c>
      <c r="F273" s="270" t="s">
        <v>164</v>
      </c>
      <c r="G273" s="268"/>
      <c r="H273" s="271">
        <v>1.651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7" t="s">
        <v>161</v>
      </c>
      <c r="AU273" s="277" t="s">
        <v>82</v>
      </c>
      <c r="AV273" s="15" t="s">
        <v>155</v>
      </c>
      <c r="AW273" s="15" t="s">
        <v>30</v>
      </c>
      <c r="AX273" s="15" t="s">
        <v>80</v>
      </c>
      <c r="AY273" s="277" t="s">
        <v>147</v>
      </c>
    </row>
    <row r="274" s="2" customFormat="1" ht="24.15" customHeight="1">
      <c r="A274" s="38"/>
      <c r="B274" s="39"/>
      <c r="C274" s="278" t="s">
        <v>340</v>
      </c>
      <c r="D274" s="278" t="s">
        <v>335</v>
      </c>
      <c r="E274" s="279" t="s">
        <v>405</v>
      </c>
      <c r="F274" s="280" t="s">
        <v>406</v>
      </c>
      <c r="G274" s="281" t="s">
        <v>357</v>
      </c>
      <c r="H274" s="282">
        <v>9.218</v>
      </c>
      <c r="I274" s="283"/>
      <c r="J274" s="284">
        <f>ROUND(I274*H274,2)</f>
        <v>0</v>
      </c>
      <c r="K274" s="280" t="s">
        <v>154</v>
      </c>
      <c r="L274" s="285"/>
      <c r="M274" s="286" t="s">
        <v>1</v>
      </c>
      <c r="N274" s="287" t="s">
        <v>38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207</v>
      </c>
      <c r="AT274" s="237" t="s">
        <v>335</v>
      </c>
      <c r="AU274" s="237" t="s">
        <v>82</v>
      </c>
      <c r="AY274" s="17" t="s">
        <v>147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80</v>
      </c>
      <c r="BK274" s="238">
        <f>ROUND(I274*H274,2)</f>
        <v>0</v>
      </c>
      <c r="BL274" s="17" t="s">
        <v>155</v>
      </c>
      <c r="BM274" s="237" t="s">
        <v>1413</v>
      </c>
    </row>
    <row r="275" s="2" customFormat="1">
      <c r="A275" s="38"/>
      <c r="B275" s="39"/>
      <c r="C275" s="40"/>
      <c r="D275" s="239" t="s">
        <v>157</v>
      </c>
      <c r="E275" s="40"/>
      <c r="F275" s="240" t="s">
        <v>406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157</v>
      </c>
      <c r="AU275" s="17" t="s">
        <v>82</v>
      </c>
    </row>
    <row r="276" s="14" customFormat="1">
      <c r="A276" s="14"/>
      <c r="B276" s="256"/>
      <c r="C276" s="257"/>
      <c r="D276" s="239" t="s">
        <v>161</v>
      </c>
      <c r="E276" s="258" t="s">
        <v>1</v>
      </c>
      <c r="F276" s="259" t="s">
        <v>1414</v>
      </c>
      <c r="G276" s="257"/>
      <c r="H276" s="260">
        <v>9.218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161</v>
      </c>
      <c r="AU276" s="266" t="s">
        <v>82</v>
      </c>
      <c r="AV276" s="14" t="s">
        <v>82</v>
      </c>
      <c r="AW276" s="14" t="s">
        <v>30</v>
      </c>
      <c r="AX276" s="14" t="s">
        <v>73</v>
      </c>
      <c r="AY276" s="266" t="s">
        <v>147</v>
      </c>
    </row>
    <row r="277" s="15" customFormat="1">
      <c r="A277" s="15"/>
      <c r="B277" s="267"/>
      <c r="C277" s="268"/>
      <c r="D277" s="239" t="s">
        <v>161</v>
      </c>
      <c r="E277" s="269" t="s">
        <v>1</v>
      </c>
      <c r="F277" s="270" t="s">
        <v>164</v>
      </c>
      <c r="G277" s="268"/>
      <c r="H277" s="271">
        <v>9.218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161</v>
      </c>
      <c r="AU277" s="277" t="s">
        <v>82</v>
      </c>
      <c r="AV277" s="15" t="s">
        <v>155</v>
      </c>
      <c r="AW277" s="15" t="s">
        <v>30</v>
      </c>
      <c r="AX277" s="15" t="s">
        <v>80</v>
      </c>
      <c r="AY277" s="277" t="s">
        <v>147</v>
      </c>
    </row>
    <row r="278" s="2" customFormat="1" ht="33" customHeight="1">
      <c r="A278" s="38"/>
      <c r="B278" s="39"/>
      <c r="C278" s="278" t="s">
        <v>346</v>
      </c>
      <c r="D278" s="278" t="s">
        <v>335</v>
      </c>
      <c r="E278" s="279" t="s">
        <v>410</v>
      </c>
      <c r="F278" s="280" t="s">
        <v>411</v>
      </c>
      <c r="G278" s="281" t="s">
        <v>357</v>
      </c>
      <c r="H278" s="282">
        <v>21.509</v>
      </c>
      <c r="I278" s="283"/>
      <c r="J278" s="284">
        <f>ROUND(I278*H278,2)</f>
        <v>0</v>
      </c>
      <c r="K278" s="280" t="s">
        <v>154</v>
      </c>
      <c r="L278" s="285"/>
      <c r="M278" s="286" t="s">
        <v>1</v>
      </c>
      <c r="N278" s="287" t="s">
        <v>38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207</v>
      </c>
      <c r="AT278" s="237" t="s">
        <v>335</v>
      </c>
      <c r="AU278" s="237" t="s">
        <v>82</v>
      </c>
      <c r="AY278" s="17" t="s">
        <v>147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80</v>
      </c>
      <c r="BK278" s="238">
        <f>ROUND(I278*H278,2)</f>
        <v>0</v>
      </c>
      <c r="BL278" s="17" t="s">
        <v>155</v>
      </c>
      <c r="BM278" s="237" t="s">
        <v>1415</v>
      </c>
    </row>
    <row r="279" s="2" customFormat="1">
      <c r="A279" s="38"/>
      <c r="B279" s="39"/>
      <c r="C279" s="40"/>
      <c r="D279" s="239" t="s">
        <v>157</v>
      </c>
      <c r="E279" s="40"/>
      <c r="F279" s="240" t="s">
        <v>411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157</v>
      </c>
      <c r="AU279" s="17" t="s">
        <v>82</v>
      </c>
    </row>
    <row r="280" s="14" customFormat="1">
      <c r="A280" s="14"/>
      <c r="B280" s="256"/>
      <c r="C280" s="257"/>
      <c r="D280" s="239" t="s">
        <v>161</v>
      </c>
      <c r="E280" s="258" t="s">
        <v>1</v>
      </c>
      <c r="F280" s="259" t="s">
        <v>1416</v>
      </c>
      <c r="G280" s="257"/>
      <c r="H280" s="260">
        <v>21.509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161</v>
      </c>
      <c r="AU280" s="266" t="s">
        <v>82</v>
      </c>
      <c r="AV280" s="14" t="s">
        <v>82</v>
      </c>
      <c r="AW280" s="14" t="s">
        <v>30</v>
      </c>
      <c r="AX280" s="14" t="s">
        <v>73</v>
      </c>
      <c r="AY280" s="266" t="s">
        <v>147</v>
      </c>
    </row>
    <row r="281" s="15" customFormat="1">
      <c r="A281" s="15"/>
      <c r="B281" s="267"/>
      <c r="C281" s="268"/>
      <c r="D281" s="239" t="s">
        <v>161</v>
      </c>
      <c r="E281" s="269" t="s">
        <v>1</v>
      </c>
      <c r="F281" s="270" t="s">
        <v>164</v>
      </c>
      <c r="G281" s="268"/>
      <c r="H281" s="271">
        <v>21.509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161</v>
      </c>
      <c r="AU281" s="277" t="s">
        <v>82</v>
      </c>
      <c r="AV281" s="15" t="s">
        <v>155</v>
      </c>
      <c r="AW281" s="15" t="s">
        <v>30</v>
      </c>
      <c r="AX281" s="15" t="s">
        <v>80</v>
      </c>
      <c r="AY281" s="277" t="s">
        <v>147</v>
      </c>
    </row>
    <row r="282" s="2" customFormat="1" ht="37.8" customHeight="1">
      <c r="A282" s="38"/>
      <c r="B282" s="39"/>
      <c r="C282" s="278" t="s">
        <v>354</v>
      </c>
      <c r="D282" s="278" t="s">
        <v>335</v>
      </c>
      <c r="E282" s="279" t="s">
        <v>415</v>
      </c>
      <c r="F282" s="280" t="s">
        <v>416</v>
      </c>
      <c r="G282" s="281" t="s">
        <v>357</v>
      </c>
      <c r="H282" s="282">
        <v>3.8530000000000002</v>
      </c>
      <c r="I282" s="283"/>
      <c r="J282" s="284">
        <f>ROUND(I282*H282,2)</f>
        <v>0</v>
      </c>
      <c r="K282" s="280" t="s">
        <v>154</v>
      </c>
      <c r="L282" s="285"/>
      <c r="M282" s="286" t="s">
        <v>1</v>
      </c>
      <c r="N282" s="287" t="s">
        <v>38</v>
      </c>
      <c r="O282" s="91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207</v>
      </c>
      <c r="AT282" s="237" t="s">
        <v>335</v>
      </c>
      <c r="AU282" s="237" t="s">
        <v>82</v>
      </c>
      <c r="AY282" s="17" t="s">
        <v>147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80</v>
      </c>
      <c r="BK282" s="238">
        <f>ROUND(I282*H282,2)</f>
        <v>0</v>
      </c>
      <c r="BL282" s="17" t="s">
        <v>155</v>
      </c>
      <c r="BM282" s="237" t="s">
        <v>1417</v>
      </c>
    </row>
    <row r="283" s="2" customFormat="1">
      <c r="A283" s="38"/>
      <c r="B283" s="39"/>
      <c r="C283" s="40"/>
      <c r="D283" s="239" t="s">
        <v>157</v>
      </c>
      <c r="E283" s="40"/>
      <c r="F283" s="240" t="s">
        <v>416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157</v>
      </c>
      <c r="AU283" s="17" t="s">
        <v>82</v>
      </c>
    </row>
    <row r="284" s="14" customFormat="1">
      <c r="A284" s="14"/>
      <c r="B284" s="256"/>
      <c r="C284" s="257"/>
      <c r="D284" s="239" t="s">
        <v>161</v>
      </c>
      <c r="E284" s="258" t="s">
        <v>1</v>
      </c>
      <c r="F284" s="259" t="s">
        <v>1418</v>
      </c>
      <c r="G284" s="257"/>
      <c r="H284" s="260">
        <v>3.8530000000000002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161</v>
      </c>
      <c r="AU284" s="266" t="s">
        <v>82</v>
      </c>
      <c r="AV284" s="14" t="s">
        <v>82</v>
      </c>
      <c r="AW284" s="14" t="s">
        <v>30</v>
      </c>
      <c r="AX284" s="14" t="s">
        <v>73</v>
      </c>
      <c r="AY284" s="266" t="s">
        <v>147</v>
      </c>
    </row>
    <row r="285" s="15" customFormat="1">
      <c r="A285" s="15"/>
      <c r="B285" s="267"/>
      <c r="C285" s="268"/>
      <c r="D285" s="239" t="s">
        <v>161</v>
      </c>
      <c r="E285" s="269" t="s">
        <v>1</v>
      </c>
      <c r="F285" s="270" t="s">
        <v>164</v>
      </c>
      <c r="G285" s="268"/>
      <c r="H285" s="271">
        <v>3.8530000000000002</v>
      </c>
      <c r="I285" s="272"/>
      <c r="J285" s="268"/>
      <c r="K285" s="268"/>
      <c r="L285" s="273"/>
      <c r="M285" s="274"/>
      <c r="N285" s="275"/>
      <c r="O285" s="275"/>
      <c r="P285" s="275"/>
      <c r="Q285" s="275"/>
      <c r="R285" s="275"/>
      <c r="S285" s="275"/>
      <c r="T285" s="27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7" t="s">
        <v>161</v>
      </c>
      <c r="AU285" s="277" t="s">
        <v>82</v>
      </c>
      <c r="AV285" s="15" t="s">
        <v>155</v>
      </c>
      <c r="AW285" s="15" t="s">
        <v>30</v>
      </c>
      <c r="AX285" s="15" t="s">
        <v>80</v>
      </c>
      <c r="AY285" s="277" t="s">
        <v>147</v>
      </c>
    </row>
    <row r="286" s="2" customFormat="1" ht="16.5" customHeight="1">
      <c r="A286" s="38"/>
      <c r="B286" s="39"/>
      <c r="C286" s="278" t="s">
        <v>361</v>
      </c>
      <c r="D286" s="278" t="s">
        <v>335</v>
      </c>
      <c r="E286" s="279" t="s">
        <v>420</v>
      </c>
      <c r="F286" s="280" t="s">
        <v>421</v>
      </c>
      <c r="G286" s="281" t="s">
        <v>357</v>
      </c>
      <c r="H286" s="282">
        <v>0.214</v>
      </c>
      <c r="I286" s="283"/>
      <c r="J286" s="284">
        <f>ROUND(I286*H286,2)</f>
        <v>0</v>
      </c>
      <c r="K286" s="280" t="s">
        <v>1</v>
      </c>
      <c r="L286" s="285"/>
      <c r="M286" s="286" t="s">
        <v>1</v>
      </c>
      <c r="N286" s="287" t="s">
        <v>38</v>
      </c>
      <c r="O286" s="91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207</v>
      </c>
      <c r="AT286" s="237" t="s">
        <v>335</v>
      </c>
      <c r="AU286" s="237" t="s">
        <v>82</v>
      </c>
      <c r="AY286" s="17" t="s">
        <v>147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80</v>
      </c>
      <c r="BK286" s="238">
        <f>ROUND(I286*H286,2)</f>
        <v>0</v>
      </c>
      <c r="BL286" s="17" t="s">
        <v>155</v>
      </c>
      <c r="BM286" s="237" t="s">
        <v>1419</v>
      </c>
    </row>
    <row r="287" s="2" customFormat="1">
      <c r="A287" s="38"/>
      <c r="B287" s="39"/>
      <c r="C287" s="40"/>
      <c r="D287" s="239" t="s">
        <v>157</v>
      </c>
      <c r="E287" s="40"/>
      <c r="F287" s="240" t="s">
        <v>421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157</v>
      </c>
      <c r="AU287" s="17" t="s">
        <v>82</v>
      </c>
    </row>
    <row r="288" s="12" customFormat="1" ht="22.8" customHeight="1">
      <c r="A288" s="12"/>
      <c r="B288" s="210"/>
      <c r="C288" s="211"/>
      <c r="D288" s="212" t="s">
        <v>72</v>
      </c>
      <c r="E288" s="224" t="s">
        <v>423</v>
      </c>
      <c r="F288" s="224" t="s">
        <v>424</v>
      </c>
      <c r="G288" s="211"/>
      <c r="H288" s="211"/>
      <c r="I288" s="214"/>
      <c r="J288" s="225">
        <f>BK288</f>
        <v>0</v>
      </c>
      <c r="K288" s="211"/>
      <c r="L288" s="216"/>
      <c r="M288" s="217"/>
      <c r="N288" s="218"/>
      <c r="O288" s="218"/>
      <c r="P288" s="219">
        <f>SUM(P289:P291)</f>
        <v>0</v>
      </c>
      <c r="Q288" s="218"/>
      <c r="R288" s="219">
        <f>SUM(R289:R291)</f>
        <v>0</v>
      </c>
      <c r="S288" s="218"/>
      <c r="T288" s="220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1" t="s">
        <v>80</v>
      </c>
      <c r="AT288" s="222" t="s">
        <v>72</v>
      </c>
      <c r="AU288" s="222" t="s">
        <v>80</v>
      </c>
      <c r="AY288" s="221" t="s">
        <v>147</v>
      </c>
      <c r="BK288" s="223">
        <f>SUM(BK289:BK291)</f>
        <v>0</v>
      </c>
    </row>
    <row r="289" s="2" customFormat="1" ht="24.15" customHeight="1">
      <c r="A289" s="38"/>
      <c r="B289" s="39"/>
      <c r="C289" s="226" t="s">
        <v>368</v>
      </c>
      <c r="D289" s="226" t="s">
        <v>150</v>
      </c>
      <c r="E289" s="227" t="s">
        <v>426</v>
      </c>
      <c r="F289" s="228" t="s">
        <v>427</v>
      </c>
      <c r="G289" s="229" t="s">
        <v>357</v>
      </c>
      <c r="H289" s="230">
        <v>34.216999999999999</v>
      </c>
      <c r="I289" s="231"/>
      <c r="J289" s="232">
        <f>ROUND(I289*H289,2)</f>
        <v>0</v>
      </c>
      <c r="K289" s="228" t="s">
        <v>154</v>
      </c>
      <c r="L289" s="44"/>
      <c r="M289" s="233" t="s">
        <v>1</v>
      </c>
      <c r="N289" s="234" t="s">
        <v>38</v>
      </c>
      <c r="O289" s="91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155</v>
      </c>
      <c r="AT289" s="237" t="s">
        <v>150</v>
      </c>
      <c r="AU289" s="237" t="s">
        <v>82</v>
      </c>
      <c r="AY289" s="17" t="s">
        <v>147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80</v>
      </c>
      <c r="BK289" s="238">
        <f>ROUND(I289*H289,2)</f>
        <v>0</v>
      </c>
      <c r="BL289" s="17" t="s">
        <v>155</v>
      </c>
      <c r="BM289" s="237" t="s">
        <v>1420</v>
      </c>
    </row>
    <row r="290" s="2" customFormat="1">
      <c r="A290" s="38"/>
      <c r="B290" s="39"/>
      <c r="C290" s="40"/>
      <c r="D290" s="239" t="s">
        <v>157</v>
      </c>
      <c r="E290" s="40"/>
      <c r="F290" s="240" t="s">
        <v>429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157</v>
      </c>
      <c r="AU290" s="17" t="s">
        <v>82</v>
      </c>
    </row>
    <row r="291" s="2" customFormat="1">
      <c r="A291" s="38"/>
      <c r="B291" s="39"/>
      <c r="C291" s="40"/>
      <c r="D291" s="244" t="s">
        <v>159</v>
      </c>
      <c r="E291" s="40"/>
      <c r="F291" s="245" t="s">
        <v>430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159</v>
      </c>
      <c r="AU291" s="17" t="s">
        <v>82</v>
      </c>
    </row>
    <row r="292" s="12" customFormat="1" ht="25.92" customHeight="1">
      <c r="A292" s="12"/>
      <c r="B292" s="210"/>
      <c r="C292" s="211"/>
      <c r="D292" s="212" t="s">
        <v>72</v>
      </c>
      <c r="E292" s="213" t="s">
        <v>431</v>
      </c>
      <c r="F292" s="213" t="s">
        <v>432</v>
      </c>
      <c r="G292" s="211"/>
      <c r="H292" s="211"/>
      <c r="I292" s="214"/>
      <c r="J292" s="215">
        <f>BK292</f>
        <v>0</v>
      </c>
      <c r="K292" s="211"/>
      <c r="L292" s="216"/>
      <c r="M292" s="217"/>
      <c r="N292" s="218"/>
      <c r="O292" s="218"/>
      <c r="P292" s="219">
        <f>P293+P587+P668+P747+P776</f>
        <v>0</v>
      </c>
      <c r="Q292" s="218"/>
      <c r="R292" s="219">
        <f>R293+R587+R668+R747+R776</f>
        <v>32.767849460000001</v>
      </c>
      <c r="S292" s="218"/>
      <c r="T292" s="220">
        <f>T293+T587+T668+T747+T776</f>
        <v>19.604904900000001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1" t="s">
        <v>82</v>
      </c>
      <c r="AT292" s="222" t="s">
        <v>72</v>
      </c>
      <c r="AU292" s="222" t="s">
        <v>73</v>
      </c>
      <c r="AY292" s="221" t="s">
        <v>147</v>
      </c>
      <c r="BK292" s="223">
        <f>BK293+BK587+BK668+BK747+BK776</f>
        <v>0</v>
      </c>
    </row>
    <row r="293" s="12" customFormat="1" ht="22.8" customHeight="1">
      <c r="A293" s="12"/>
      <c r="B293" s="210"/>
      <c r="C293" s="211"/>
      <c r="D293" s="212" t="s">
        <v>72</v>
      </c>
      <c r="E293" s="224" t="s">
        <v>433</v>
      </c>
      <c r="F293" s="224" t="s">
        <v>434</v>
      </c>
      <c r="G293" s="211"/>
      <c r="H293" s="211"/>
      <c r="I293" s="214"/>
      <c r="J293" s="225">
        <f>BK293</f>
        <v>0</v>
      </c>
      <c r="K293" s="211"/>
      <c r="L293" s="216"/>
      <c r="M293" s="217"/>
      <c r="N293" s="218"/>
      <c r="O293" s="218"/>
      <c r="P293" s="219">
        <f>SUM(P294:P586)</f>
        <v>0</v>
      </c>
      <c r="Q293" s="218"/>
      <c r="R293" s="219">
        <f>SUM(R294:R586)</f>
        <v>18.438840200000001</v>
      </c>
      <c r="S293" s="218"/>
      <c r="T293" s="220">
        <f>SUM(T294:T586)</f>
        <v>5.8630897000000006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1" t="s">
        <v>82</v>
      </c>
      <c r="AT293" s="222" t="s">
        <v>72</v>
      </c>
      <c r="AU293" s="222" t="s">
        <v>80</v>
      </c>
      <c r="AY293" s="221" t="s">
        <v>147</v>
      </c>
      <c r="BK293" s="223">
        <f>SUM(BK294:BK586)</f>
        <v>0</v>
      </c>
    </row>
    <row r="294" s="2" customFormat="1" ht="33" customHeight="1">
      <c r="A294" s="38"/>
      <c r="B294" s="39"/>
      <c r="C294" s="226" t="s">
        <v>374</v>
      </c>
      <c r="D294" s="226" t="s">
        <v>150</v>
      </c>
      <c r="E294" s="227" t="s">
        <v>436</v>
      </c>
      <c r="F294" s="228" t="s">
        <v>437</v>
      </c>
      <c r="G294" s="229" t="s">
        <v>153</v>
      </c>
      <c r="H294" s="230">
        <v>17.079999999999998</v>
      </c>
      <c r="I294" s="231"/>
      <c r="J294" s="232">
        <f>ROUND(I294*H294,2)</f>
        <v>0</v>
      </c>
      <c r="K294" s="228" t="s">
        <v>154</v>
      </c>
      <c r="L294" s="44"/>
      <c r="M294" s="233" t="s">
        <v>1</v>
      </c>
      <c r="N294" s="234" t="s">
        <v>38</v>
      </c>
      <c r="O294" s="91"/>
      <c r="P294" s="235">
        <f>O294*H294</f>
        <v>0</v>
      </c>
      <c r="Q294" s="235">
        <v>0.00108</v>
      </c>
      <c r="R294" s="235">
        <f>Q294*H294</f>
        <v>0.018446399999999998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274</v>
      </c>
      <c r="AT294" s="237" t="s">
        <v>150</v>
      </c>
      <c r="AU294" s="237" t="s">
        <v>82</v>
      </c>
      <c r="AY294" s="17" t="s">
        <v>147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80</v>
      </c>
      <c r="BK294" s="238">
        <f>ROUND(I294*H294,2)</f>
        <v>0</v>
      </c>
      <c r="BL294" s="17" t="s">
        <v>274</v>
      </c>
      <c r="BM294" s="237" t="s">
        <v>1421</v>
      </c>
    </row>
    <row r="295" s="2" customFormat="1">
      <c r="A295" s="38"/>
      <c r="B295" s="39"/>
      <c r="C295" s="40"/>
      <c r="D295" s="239" t="s">
        <v>157</v>
      </c>
      <c r="E295" s="40"/>
      <c r="F295" s="240" t="s">
        <v>439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157</v>
      </c>
      <c r="AU295" s="17" t="s">
        <v>82</v>
      </c>
    </row>
    <row r="296" s="2" customFormat="1">
      <c r="A296" s="38"/>
      <c r="B296" s="39"/>
      <c r="C296" s="40"/>
      <c r="D296" s="244" t="s">
        <v>159</v>
      </c>
      <c r="E296" s="40"/>
      <c r="F296" s="245" t="s">
        <v>440</v>
      </c>
      <c r="G296" s="40"/>
      <c r="H296" s="40"/>
      <c r="I296" s="241"/>
      <c r="J296" s="40"/>
      <c r="K296" s="40"/>
      <c r="L296" s="44"/>
      <c r="M296" s="242"/>
      <c r="N296" s="243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82</v>
      </c>
    </row>
    <row r="297" s="13" customFormat="1">
      <c r="A297" s="13"/>
      <c r="B297" s="246"/>
      <c r="C297" s="247"/>
      <c r="D297" s="239" t="s">
        <v>161</v>
      </c>
      <c r="E297" s="248" t="s">
        <v>1</v>
      </c>
      <c r="F297" s="249" t="s">
        <v>441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161</v>
      </c>
      <c r="AU297" s="255" t="s">
        <v>82</v>
      </c>
      <c r="AV297" s="13" t="s">
        <v>80</v>
      </c>
      <c r="AW297" s="13" t="s">
        <v>30</v>
      </c>
      <c r="AX297" s="13" t="s">
        <v>73</v>
      </c>
      <c r="AY297" s="255" t="s">
        <v>147</v>
      </c>
    </row>
    <row r="298" s="14" customFormat="1">
      <c r="A298" s="14"/>
      <c r="B298" s="256"/>
      <c r="C298" s="257"/>
      <c r="D298" s="239" t="s">
        <v>161</v>
      </c>
      <c r="E298" s="258" t="s">
        <v>1</v>
      </c>
      <c r="F298" s="259" t="s">
        <v>1422</v>
      </c>
      <c r="G298" s="257"/>
      <c r="H298" s="260">
        <v>17.079999999999998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161</v>
      </c>
      <c r="AU298" s="266" t="s">
        <v>82</v>
      </c>
      <c r="AV298" s="14" t="s">
        <v>82</v>
      </c>
      <c r="AW298" s="14" t="s">
        <v>30</v>
      </c>
      <c r="AX298" s="14" t="s">
        <v>73</v>
      </c>
      <c r="AY298" s="266" t="s">
        <v>147</v>
      </c>
    </row>
    <row r="299" s="15" customFormat="1">
      <c r="A299" s="15"/>
      <c r="B299" s="267"/>
      <c r="C299" s="268"/>
      <c r="D299" s="239" t="s">
        <v>161</v>
      </c>
      <c r="E299" s="269" t="s">
        <v>1</v>
      </c>
      <c r="F299" s="270" t="s">
        <v>164</v>
      </c>
      <c r="G299" s="268"/>
      <c r="H299" s="271">
        <v>17.079999999999998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7" t="s">
        <v>161</v>
      </c>
      <c r="AU299" s="277" t="s">
        <v>82</v>
      </c>
      <c r="AV299" s="15" t="s">
        <v>155</v>
      </c>
      <c r="AW299" s="15" t="s">
        <v>30</v>
      </c>
      <c r="AX299" s="15" t="s">
        <v>80</v>
      </c>
      <c r="AY299" s="277" t="s">
        <v>147</v>
      </c>
    </row>
    <row r="300" s="2" customFormat="1" ht="24.15" customHeight="1">
      <c r="A300" s="38"/>
      <c r="B300" s="39"/>
      <c r="C300" s="226" t="s">
        <v>381</v>
      </c>
      <c r="D300" s="226" t="s">
        <v>150</v>
      </c>
      <c r="E300" s="227" t="s">
        <v>983</v>
      </c>
      <c r="F300" s="228" t="s">
        <v>984</v>
      </c>
      <c r="G300" s="229" t="s">
        <v>248</v>
      </c>
      <c r="H300" s="230">
        <v>28</v>
      </c>
      <c r="I300" s="231"/>
      <c r="J300" s="232">
        <f>ROUND(I300*H300,2)</f>
        <v>0</v>
      </c>
      <c r="K300" s="228" t="s">
        <v>154</v>
      </c>
      <c r="L300" s="44"/>
      <c r="M300" s="233" t="s">
        <v>1</v>
      </c>
      <c r="N300" s="234" t="s">
        <v>38</v>
      </c>
      <c r="O300" s="91"/>
      <c r="P300" s="235">
        <f>O300*H300</f>
        <v>0</v>
      </c>
      <c r="Q300" s="235">
        <v>0.00029999999999999997</v>
      </c>
      <c r="R300" s="235">
        <f>Q300*H300</f>
        <v>0.0083999999999999995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274</v>
      </c>
      <c r="AT300" s="237" t="s">
        <v>150</v>
      </c>
      <c r="AU300" s="237" t="s">
        <v>82</v>
      </c>
      <c r="AY300" s="17" t="s">
        <v>147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80</v>
      </c>
      <c r="BK300" s="238">
        <f>ROUND(I300*H300,2)</f>
        <v>0</v>
      </c>
      <c r="BL300" s="17" t="s">
        <v>274</v>
      </c>
      <c r="BM300" s="237" t="s">
        <v>1423</v>
      </c>
    </row>
    <row r="301" s="2" customFormat="1">
      <c r="A301" s="38"/>
      <c r="B301" s="39"/>
      <c r="C301" s="40"/>
      <c r="D301" s="239" t="s">
        <v>157</v>
      </c>
      <c r="E301" s="40"/>
      <c r="F301" s="240" t="s">
        <v>986</v>
      </c>
      <c r="G301" s="40"/>
      <c r="H301" s="40"/>
      <c r="I301" s="241"/>
      <c r="J301" s="40"/>
      <c r="K301" s="40"/>
      <c r="L301" s="44"/>
      <c r="M301" s="242"/>
      <c r="N301" s="243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157</v>
      </c>
      <c r="AU301" s="17" t="s">
        <v>82</v>
      </c>
    </row>
    <row r="302" s="2" customFormat="1">
      <c r="A302" s="38"/>
      <c r="B302" s="39"/>
      <c r="C302" s="40"/>
      <c r="D302" s="244" t="s">
        <v>159</v>
      </c>
      <c r="E302" s="40"/>
      <c r="F302" s="245" t="s">
        <v>987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82</v>
      </c>
    </row>
    <row r="303" s="14" customFormat="1">
      <c r="A303" s="14"/>
      <c r="B303" s="256"/>
      <c r="C303" s="257"/>
      <c r="D303" s="239" t="s">
        <v>161</v>
      </c>
      <c r="E303" s="258" t="s">
        <v>1</v>
      </c>
      <c r="F303" s="259" t="s">
        <v>1424</v>
      </c>
      <c r="G303" s="257"/>
      <c r="H303" s="260">
        <v>28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161</v>
      </c>
      <c r="AU303" s="266" t="s">
        <v>82</v>
      </c>
      <c r="AV303" s="14" t="s">
        <v>82</v>
      </c>
      <c r="AW303" s="14" t="s">
        <v>30</v>
      </c>
      <c r="AX303" s="14" t="s">
        <v>73</v>
      </c>
      <c r="AY303" s="266" t="s">
        <v>147</v>
      </c>
    </row>
    <row r="304" s="15" customFormat="1">
      <c r="A304" s="15"/>
      <c r="B304" s="267"/>
      <c r="C304" s="268"/>
      <c r="D304" s="239" t="s">
        <v>161</v>
      </c>
      <c r="E304" s="269" t="s">
        <v>1</v>
      </c>
      <c r="F304" s="270" t="s">
        <v>164</v>
      </c>
      <c r="G304" s="268"/>
      <c r="H304" s="271">
        <v>28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7" t="s">
        <v>161</v>
      </c>
      <c r="AU304" s="277" t="s">
        <v>82</v>
      </c>
      <c r="AV304" s="15" t="s">
        <v>155</v>
      </c>
      <c r="AW304" s="15" t="s">
        <v>30</v>
      </c>
      <c r="AX304" s="15" t="s">
        <v>80</v>
      </c>
      <c r="AY304" s="277" t="s">
        <v>147</v>
      </c>
    </row>
    <row r="305" s="2" customFormat="1" ht="24.15" customHeight="1">
      <c r="A305" s="38"/>
      <c r="B305" s="39"/>
      <c r="C305" s="226" t="s">
        <v>387</v>
      </c>
      <c r="D305" s="226" t="s">
        <v>150</v>
      </c>
      <c r="E305" s="227" t="s">
        <v>451</v>
      </c>
      <c r="F305" s="228" t="s">
        <v>452</v>
      </c>
      <c r="G305" s="229" t="s">
        <v>248</v>
      </c>
      <c r="H305" s="230">
        <v>23</v>
      </c>
      <c r="I305" s="231"/>
      <c r="J305" s="232">
        <f>ROUND(I305*H305,2)</f>
        <v>0</v>
      </c>
      <c r="K305" s="228" t="s">
        <v>154</v>
      </c>
      <c r="L305" s="44"/>
      <c r="M305" s="233" t="s">
        <v>1</v>
      </c>
      <c r="N305" s="234" t="s">
        <v>38</v>
      </c>
      <c r="O305" s="91"/>
      <c r="P305" s="235">
        <f>O305*H305</f>
        <v>0</v>
      </c>
      <c r="Q305" s="235">
        <v>0.00029999999999999997</v>
      </c>
      <c r="R305" s="235">
        <f>Q305*H305</f>
        <v>0.006899999999999999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274</v>
      </c>
      <c r="AT305" s="237" t="s">
        <v>150</v>
      </c>
      <c r="AU305" s="237" t="s">
        <v>82</v>
      </c>
      <c r="AY305" s="17" t="s">
        <v>147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80</v>
      </c>
      <c r="BK305" s="238">
        <f>ROUND(I305*H305,2)</f>
        <v>0</v>
      </c>
      <c r="BL305" s="17" t="s">
        <v>274</v>
      </c>
      <c r="BM305" s="237" t="s">
        <v>1425</v>
      </c>
    </row>
    <row r="306" s="2" customFormat="1">
      <c r="A306" s="38"/>
      <c r="B306" s="39"/>
      <c r="C306" s="40"/>
      <c r="D306" s="239" t="s">
        <v>157</v>
      </c>
      <c r="E306" s="40"/>
      <c r="F306" s="240" t="s">
        <v>454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157</v>
      </c>
      <c r="AU306" s="17" t="s">
        <v>82</v>
      </c>
    </row>
    <row r="307" s="2" customFormat="1">
      <c r="A307" s="38"/>
      <c r="B307" s="39"/>
      <c r="C307" s="40"/>
      <c r="D307" s="244" t="s">
        <v>159</v>
      </c>
      <c r="E307" s="40"/>
      <c r="F307" s="245" t="s">
        <v>455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159</v>
      </c>
      <c r="AU307" s="17" t="s">
        <v>82</v>
      </c>
    </row>
    <row r="308" s="14" customFormat="1">
      <c r="A308" s="14"/>
      <c r="B308" s="256"/>
      <c r="C308" s="257"/>
      <c r="D308" s="239" t="s">
        <v>161</v>
      </c>
      <c r="E308" s="258" t="s">
        <v>1</v>
      </c>
      <c r="F308" s="259" t="s">
        <v>1426</v>
      </c>
      <c r="G308" s="257"/>
      <c r="H308" s="260">
        <v>23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161</v>
      </c>
      <c r="AU308" s="266" t="s">
        <v>82</v>
      </c>
      <c r="AV308" s="14" t="s">
        <v>82</v>
      </c>
      <c r="AW308" s="14" t="s">
        <v>30</v>
      </c>
      <c r="AX308" s="14" t="s">
        <v>73</v>
      </c>
      <c r="AY308" s="266" t="s">
        <v>147</v>
      </c>
    </row>
    <row r="309" s="15" customFormat="1">
      <c r="A309" s="15"/>
      <c r="B309" s="267"/>
      <c r="C309" s="268"/>
      <c r="D309" s="239" t="s">
        <v>161</v>
      </c>
      <c r="E309" s="269" t="s">
        <v>1</v>
      </c>
      <c r="F309" s="270" t="s">
        <v>164</v>
      </c>
      <c r="G309" s="268"/>
      <c r="H309" s="271">
        <v>23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7" t="s">
        <v>161</v>
      </c>
      <c r="AU309" s="277" t="s">
        <v>82</v>
      </c>
      <c r="AV309" s="15" t="s">
        <v>155</v>
      </c>
      <c r="AW309" s="15" t="s">
        <v>30</v>
      </c>
      <c r="AX309" s="15" t="s">
        <v>80</v>
      </c>
      <c r="AY309" s="277" t="s">
        <v>147</v>
      </c>
    </row>
    <row r="310" s="2" customFormat="1" ht="16.5" customHeight="1">
      <c r="A310" s="38"/>
      <c r="B310" s="39"/>
      <c r="C310" s="226" t="s">
        <v>394</v>
      </c>
      <c r="D310" s="226" t="s">
        <v>150</v>
      </c>
      <c r="E310" s="227" t="s">
        <v>458</v>
      </c>
      <c r="F310" s="228" t="s">
        <v>459</v>
      </c>
      <c r="G310" s="229" t="s">
        <v>460</v>
      </c>
      <c r="H310" s="230">
        <v>6</v>
      </c>
      <c r="I310" s="231"/>
      <c r="J310" s="232">
        <f>ROUND(I310*H310,2)</f>
        <v>0</v>
      </c>
      <c r="K310" s="228" t="s">
        <v>1</v>
      </c>
      <c r="L310" s="44"/>
      <c r="M310" s="233" t="s">
        <v>1</v>
      </c>
      <c r="N310" s="234" t="s">
        <v>38</v>
      </c>
      <c r="O310" s="91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274</v>
      </c>
      <c r="AT310" s="237" t="s">
        <v>150</v>
      </c>
      <c r="AU310" s="237" t="s">
        <v>82</v>
      </c>
      <c r="AY310" s="17" t="s">
        <v>147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80</v>
      </c>
      <c r="BK310" s="238">
        <f>ROUND(I310*H310,2)</f>
        <v>0</v>
      </c>
      <c r="BL310" s="17" t="s">
        <v>274</v>
      </c>
      <c r="BM310" s="237" t="s">
        <v>1427</v>
      </c>
    </row>
    <row r="311" s="2" customFormat="1">
      <c r="A311" s="38"/>
      <c r="B311" s="39"/>
      <c r="C311" s="40"/>
      <c r="D311" s="239" t="s">
        <v>157</v>
      </c>
      <c r="E311" s="40"/>
      <c r="F311" s="240" t="s">
        <v>459</v>
      </c>
      <c r="G311" s="40"/>
      <c r="H311" s="40"/>
      <c r="I311" s="241"/>
      <c r="J311" s="40"/>
      <c r="K311" s="40"/>
      <c r="L311" s="44"/>
      <c r="M311" s="242"/>
      <c r="N311" s="243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157</v>
      </c>
      <c r="AU311" s="17" t="s">
        <v>82</v>
      </c>
    </row>
    <row r="312" s="14" customFormat="1">
      <c r="A312" s="14"/>
      <c r="B312" s="256"/>
      <c r="C312" s="257"/>
      <c r="D312" s="239" t="s">
        <v>161</v>
      </c>
      <c r="E312" s="258" t="s">
        <v>1</v>
      </c>
      <c r="F312" s="259" t="s">
        <v>1254</v>
      </c>
      <c r="G312" s="257"/>
      <c r="H312" s="260">
        <v>6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161</v>
      </c>
      <c r="AU312" s="266" t="s">
        <v>82</v>
      </c>
      <c r="AV312" s="14" t="s">
        <v>82</v>
      </c>
      <c r="AW312" s="14" t="s">
        <v>30</v>
      </c>
      <c r="AX312" s="14" t="s">
        <v>73</v>
      </c>
      <c r="AY312" s="266" t="s">
        <v>147</v>
      </c>
    </row>
    <row r="313" s="15" customFormat="1">
      <c r="A313" s="15"/>
      <c r="B313" s="267"/>
      <c r="C313" s="268"/>
      <c r="D313" s="239" t="s">
        <v>161</v>
      </c>
      <c r="E313" s="269" t="s">
        <v>1</v>
      </c>
      <c r="F313" s="270" t="s">
        <v>164</v>
      </c>
      <c r="G313" s="268"/>
      <c r="H313" s="271">
        <v>6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7" t="s">
        <v>161</v>
      </c>
      <c r="AU313" s="277" t="s">
        <v>82</v>
      </c>
      <c r="AV313" s="15" t="s">
        <v>155</v>
      </c>
      <c r="AW313" s="15" t="s">
        <v>30</v>
      </c>
      <c r="AX313" s="15" t="s">
        <v>80</v>
      </c>
      <c r="AY313" s="277" t="s">
        <v>147</v>
      </c>
    </row>
    <row r="314" s="2" customFormat="1" ht="24.15" customHeight="1">
      <c r="A314" s="38"/>
      <c r="B314" s="39"/>
      <c r="C314" s="226" t="s">
        <v>399</v>
      </c>
      <c r="D314" s="226" t="s">
        <v>150</v>
      </c>
      <c r="E314" s="227" t="s">
        <v>492</v>
      </c>
      <c r="F314" s="228" t="s">
        <v>493</v>
      </c>
      <c r="G314" s="229" t="s">
        <v>167</v>
      </c>
      <c r="H314" s="230">
        <v>140.33000000000001</v>
      </c>
      <c r="I314" s="231"/>
      <c r="J314" s="232">
        <f>ROUND(I314*H314,2)</f>
        <v>0</v>
      </c>
      <c r="K314" s="228" t="s">
        <v>154</v>
      </c>
      <c r="L314" s="44"/>
      <c r="M314" s="233" t="s">
        <v>1</v>
      </c>
      <c r="N314" s="234" t="s">
        <v>38</v>
      </c>
      <c r="O314" s="91"/>
      <c r="P314" s="235">
        <f>O314*H314</f>
        <v>0</v>
      </c>
      <c r="Q314" s="235">
        <v>0</v>
      </c>
      <c r="R314" s="235">
        <f>Q314*H314</f>
        <v>0</v>
      </c>
      <c r="S314" s="235">
        <v>0.01584</v>
      </c>
      <c r="T314" s="236">
        <f>S314*H314</f>
        <v>2.2228272000000002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274</v>
      </c>
      <c r="AT314" s="237" t="s">
        <v>150</v>
      </c>
      <c r="AU314" s="237" t="s">
        <v>82</v>
      </c>
      <c r="AY314" s="17" t="s">
        <v>147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7" t="s">
        <v>80</v>
      </c>
      <c r="BK314" s="238">
        <f>ROUND(I314*H314,2)</f>
        <v>0</v>
      </c>
      <c r="BL314" s="17" t="s">
        <v>274</v>
      </c>
      <c r="BM314" s="237" t="s">
        <v>1428</v>
      </c>
    </row>
    <row r="315" s="2" customFormat="1">
      <c r="A315" s="38"/>
      <c r="B315" s="39"/>
      <c r="C315" s="40"/>
      <c r="D315" s="239" t="s">
        <v>157</v>
      </c>
      <c r="E315" s="40"/>
      <c r="F315" s="240" t="s">
        <v>495</v>
      </c>
      <c r="G315" s="40"/>
      <c r="H315" s="40"/>
      <c r="I315" s="241"/>
      <c r="J315" s="40"/>
      <c r="K315" s="40"/>
      <c r="L315" s="44"/>
      <c r="M315" s="242"/>
      <c r="N315" s="243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157</v>
      </c>
      <c r="AU315" s="17" t="s">
        <v>82</v>
      </c>
    </row>
    <row r="316" s="2" customFormat="1">
      <c r="A316" s="38"/>
      <c r="B316" s="39"/>
      <c r="C316" s="40"/>
      <c r="D316" s="244" t="s">
        <v>159</v>
      </c>
      <c r="E316" s="40"/>
      <c r="F316" s="245" t="s">
        <v>496</v>
      </c>
      <c r="G316" s="40"/>
      <c r="H316" s="40"/>
      <c r="I316" s="241"/>
      <c r="J316" s="40"/>
      <c r="K316" s="40"/>
      <c r="L316" s="44"/>
      <c r="M316" s="242"/>
      <c r="N316" s="243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159</v>
      </c>
      <c r="AU316" s="17" t="s">
        <v>82</v>
      </c>
    </row>
    <row r="317" s="13" customFormat="1">
      <c r="A317" s="13"/>
      <c r="B317" s="246"/>
      <c r="C317" s="247"/>
      <c r="D317" s="239" t="s">
        <v>161</v>
      </c>
      <c r="E317" s="248" t="s">
        <v>1</v>
      </c>
      <c r="F317" s="249" t="s">
        <v>1429</v>
      </c>
      <c r="G317" s="247"/>
      <c r="H317" s="248" t="s">
        <v>1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161</v>
      </c>
      <c r="AU317" s="255" t="s">
        <v>82</v>
      </c>
      <c r="AV317" s="13" t="s">
        <v>80</v>
      </c>
      <c r="AW317" s="13" t="s">
        <v>30</v>
      </c>
      <c r="AX317" s="13" t="s">
        <v>73</v>
      </c>
      <c r="AY317" s="255" t="s">
        <v>147</v>
      </c>
    </row>
    <row r="318" s="14" customFormat="1">
      <c r="A318" s="14"/>
      <c r="B318" s="256"/>
      <c r="C318" s="257"/>
      <c r="D318" s="239" t="s">
        <v>161</v>
      </c>
      <c r="E318" s="258" t="s">
        <v>1</v>
      </c>
      <c r="F318" s="259" t="s">
        <v>1430</v>
      </c>
      <c r="G318" s="257"/>
      <c r="H318" s="260">
        <v>14.800000000000001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161</v>
      </c>
      <c r="AU318" s="266" t="s">
        <v>82</v>
      </c>
      <c r="AV318" s="14" t="s">
        <v>82</v>
      </c>
      <c r="AW318" s="14" t="s">
        <v>30</v>
      </c>
      <c r="AX318" s="14" t="s">
        <v>73</v>
      </c>
      <c r="AY318" s="266" t="s">
        <v>147</v>
      </c>
    </row>
    <row r="319" s="14" customFormat="1">
      <c r="A319" s="14"/>
      <c r="B319" s="256"/>
      <c r="C319" s="257"/>
      <c r="D319" s="239" t="s">
        <v>161</v>
      </c>
      <c r="E319" s="258" t="s">
        <v>1</v>
      </c>
      <c r="F319" s="259" t="s">
        <v>1431</v>
      </c>
      <c r="G319" s="257"/>
      <c r="H319" s="260">
        <v>14.800000000000001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161</v>
      </c>
      <c r="AU319" s="266" t="s">
        <v>82</v>
      </c>
      <c r="AV319" s="14" t="s">
        <v>82</v>
      </c>
      <c r="AW319" s="14" t="s">
        <v>30</v>
      </c>
      <c r="AX319" s="14" t="s">
        <v>73</v>
      </c>
      <c r="AY319" s="266" t="s">
        <v>147</v>
      </c>
    </row>
    <row r="320" s="14" customFormat="1">
      <c r="A320" s="14"/>
      <c r="B320" s="256"/>
      <c r="C320" s="257"/>
      <c r="D320" s="239" t="s">
        <v>161</v>
      </c>
      <c r="E320" s="258" t="s">
        <v>1</v>
      </c>
      <c r="F320" s="259" t="s">
        <v>1432</v>
      </c>
      <c r="G320" s="257"/>
      <c r="H320" s="260">
        <v>9.5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161</v>
      </c>
      <c r="AU320" s="266" t="s">
        <v>82</v>
      </c>
      <c r="AV320" s="14" t="s">
        <v>82</v>
      </c>
      <c r="AW320" s="14" t="s">
        <v>30</v>
      </c>
      <c r="AX320" s="14" t="s">
        <v>73</v>
      </c>
      <c r="AY320" s="266" t="s">
        <v>147</v>
      </c>
    </row>
    <row r="321" s="14" customFormat="1">
      <c r="A321" s="14"/>
      <c r="B321" s="256"/>
      <c r="C321" s="257"/>
      <c r="D321" s="239" t="s">
        <v>161</v>
      </c>
      <c r="E321" s="258" t="s">
        <v>1</v>
      </c>
      <c r="F321" s="259" t="s">
        <v>1433</v>
      </c>
      <c r="G321" s="257"/>
      <c r="H321" s="260">
        <v>9.5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161</v>
      </c>
      <c r="AU321" s="266" t="s">
        <v>82</v>
      </c>
      <c r="AV321" s="14" t="s">
        <v>82</v>
      </c>
      <c r="AW321" s="14" t="s">
        <v>30</v>
      </c>
      <c r="AX321" s="14" t="s">
        <v>73</v>
      </c>
      <c r="AY321" s="266" t="s">
        <v>147</v>
      </c>
    </row>
    <row r="322" s="14" customFormat="1">
      <c r="A322" s="14"/>
      <c r="B322" s="256"/>
      <c r="C322" s="257"/>
      <c r="D322" s="239" t="s">
        <v>161</v>
      </c>
      <c r="E322" s="258" t="s">
        <v>1</v>
      </c>
      <c r="F322" s="259" t="s">
        <v>1434</v>
      </c>
      <c r="G322" s="257"/>
      <c r="H322" s="260">
        <v>9.5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161</v>
      </c>
      <c r="AU322" s="266" t="s">
        <v>82</v>
      </c>
      <c r="AV322" s="14" t="s">
        <v>82</v>
      </c>
      <c r="AW322" s="14" t="s">
        <v>30</v>
      </c>
      <c r="AX322" s="14" t="s">
        <v>73</v>
      </c>
      <c r="AY322" s="266" t="s">
        <v>147</v>
      </c>
    </row>
    <row r="323" s="14" customFormat="1">
      <c r="A323" s="14"/>
      <c r="B323" s="256"/>
      <c r="C323" s="257"/>
      <c r="D323" s="239" t="s">
        <v>161</v>
      </c>
      <c r="E323" s="258" t="s">
        <v>1</v>
      </c>
      <c r="F323" s="259" t="s">
        <v>1435</v>
      </c>
      <c r="G323" s="257"/>
      <c r="H323" s="260">
        <v>14.800000000000001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161</v>
      </c>
      <c r="AU323" s="266" t="s">
        <v>82</v>
      </c>
      <c r="AV323" s="14" t="s">
        <v>82</v>
      </c>
      <c r="AW323" s="14" t="s">
        <v>30</v>
      </c>
      <c r="AX323" s="14" t="s">
        <v>73</v>
      </c>
      <c r="AY323" s="266" t="s">
        <v>147</v>
      </c>
    </row>
    <row r="324" s="14" customFormat="1">
      <c r="A324" s="14"/>
      <c r="B324" s="256"/>
      <c r="C324" s="257"/>
      <c r="D324" s="239" t="s">
        <v>161</v>
      </c>
      <c r="E324" s="258" t="s">
        <v>1</v>
      </c>
      <c r="F324" s="259" t="s">
        <v>1436</v>
      </c>
      <c r="G324" s="257"/>
      <c r="H324" s="260">
        <v>4.7999999999999998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161</v>
      </c>
      <c r="AU324" s="266" t="s">
        <v>82</v>
      </c>
      <c r="AV324" s="14" t="s">
        <v>82</v>
      </c>
      <c r="AW324" s="14" t="s">
        <v>30</v>
      </c>
      <c r="AX324" s="14" t="s">
        <v>73</v>
      </c>
      <c r="AY324" s="266" t="s">
        <v>147</v>
      </c>
    </row>
    <row r="325" s="14" customFormat="1">
      <c r="A325" s="14"/>
      <c r="B325" s="256"/>
      <c r="C325" s="257"/>
      <c r="D325" s="239" t="s">
        <v>161</v>
      </c>
      <c r="E325" s="258" t="s">
        <v>1</v>
      </c>
      <c r="F325" s="259" t="s">
        <v>1437</v>
      </c>
      <c r="G325" s="257"/>
      <c r="H325" s="260">
        <v>4.7999999999999998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161</v>
      </c>
      <c r="AU325" s="266" t="s">
        <v>82</v>
      </c>
      <c r="AV325" s="14" t="s">
        <v>82</v>
      </c>
      <c r="AW325" s="14" t="s">
        <v>30</v>
      </c>
      <c r="AX325" s="14" t="s">
        <v>73</v>
      </c>
      <c r="AY325" s="266" t="s">
        <v>147</v>
      </c>
    </row>
    <row r="326" s="14" customFormat="1">
      <c r="A326" s="14"/>
      <c r="B326" s="256"/>
      <c r="C326" s="257"/>
      <c r="D326" s="239" t="s">
        <v>161</v>
      </c>
      <c r="E326" s="258" t="s">
        <v>1</v>
      </c>
      <c r="F326" s="259" t="s">
        <v>1438</v>
      </c>
      <c r="G326" s="257"/>
      <c r="H326" s="260">
        <v>4.7999999999999998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161</v>
      </c>
      <c r="AU326" s="266" t="s">
        <v>82</v>
      </c>
      <c r="AV326" s="14" t="s">
        <v>82</v>
      </c>
      <c r="AW326" s="14" t="s">
        <v>30</v>
      </c>
      <c r="AX326" s="14" t="s">
        <v>73</v>
      </c>
      <c r="AY326" s="266" t="s">
        <v>147</v>
      </c>
    </row>
    <row r="327" s="14" customFormat="1">
      <c r="A327" s="14"/>
      <c r="B327" s="256"/>
      <c r="C327" s="257"/>
      <c r="D327" s="239" t="s">
        <v>161</v>
      </c>
      <c r="E327" s="258" t="s">
        <v>1</v>
      </c>
      <c r="F327" s="259" t="s">
        <v>1439</v>
      </c>
      <c r="G327" s="257"/>
      <c r="H327" s="260">
        <v>4.7999999999999998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161</v>
      </c>
      <c r="AU327" s="266" t="s">
        <v>82</v>
      </c>
      <c r="AV327" s="14" t="s">
        <v>82</v>
      </c>
      <c r="AW327" s="14" t="s">
        <v>30</v>
      </c>
      <c r="AX327" s="14" t="s">
        <v>73</v>
      </c>
      <c r="AY327" s="266" t="s">
        <v>147</v>
      </c>
    </row>
    <row r="328" s="14" customFormat="1">
      <c r="A328" s="14"/>
      <c r="B328" s="256"/>
      <c r="C328" s="257"/>
      <c r="D328" s="239" t="s">
        <v>161</v>
      </c>
      <c r="E328" s="258" t="s">
        <v>1</v>
      </c>
      <c r="F328" s="259" t="s">
        <v>1440</v>
      </c>
      <c r="G328" s="257"/>
      <c r="H328" s="260">
        <v>14.800000000000001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161</v>
      </c>
      <c r="AU328" s="266" t="s">
        <v>82</v>
      </c>
      <c r="AV328" s="14" t="s">
        <v>82</v>
      </c>
      <c r="AW328" s="14" t="s">
        <v>30</v>
      </c>
      <c r="AX328" s="14" t="s">
        <v>73</v>
      </c>
      <c r="AY328" s="266" t="s">
        <v>147</v>
      </c>
    </row>
    <row r="329" s="13" customFormat="1">
      <c r="A329" s="13"/>
      <c r="B329" s="246"/>
      <c r="C329" s="247"/>
      <c r="D329" s="239" t="s">
        <v>161</v>
      </c>
      <c r="E329" s="248" t="s">
        <v>1</v>
      </c>
      <c r="F329" s="249" t="s">
        <v>1441</v>
      </c>
      <c r="G329" s="247"/>
      <c r="H329" s="248" t="s">
        <v>1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161</v>
      </c>
      <c r="AU329" s="255" t="s">
        <v>82</v>
      </c>
      <c r="AV329" s="13" t="s">
        <v>80</v>
      </c>
      <c r="AW329" s="13" t="s">
        <v>30</v>
      </c>
      <c r="AX329" s="13" t="s">
        <v>73</v>
      </c>
      <c r="AY329" s="255" t="s">
        <v>147</v>
      </c>
    </row>
    <row r="330" s="14" customFormat="1">
      <c r="A330" s="14"/>
      <c r="B330" s="256"/>
      <c r="C330" s="257"/>
      <c r="D330" s="239" t="s">
        <v>161</v>
      </c>
      <c r="E330" s="258" t="s">
        <v>1</v>
      </c>
      <c r="F330" s="259" t="s">
        <v>1442</v>
      </c>
      <c r="G330" s="257"/>
      <c r="H330" s="260">
        <v>2.5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161</v>
      </c>
      <c r="AU330" s="266" t="s">
        <v>82</v>
      </c>
      <c r="AV330" s="14" t="s">
        <v>82</v>
      </c>
      <c r="AW330" s="14" t="s">
        <v>30</v>
      </c>
      <c r="AX330" s="14" t="s">
        <v>73</v>
      </c>
      <c r="AY330" s="266" t="s">
        <v>147</v>
      </c>
    </row>
    <row r="331" s="14" customFormat="1">
      <c r="A331" s="14"/>
      <c r="B331" s="256"/>
      <c r="C331" s="257"/>
      <c r="D331" s="239" t="s">
        <v>161</v>
      </c>
      <c r="E331" s="258" t="s">
        <v>1</v>
      </c>
      <c r="F331" s="259" t="s">
        <v>1443</v>
      </c>
      <c r="G331" s="257"/>
      <c r="H331" s="260">
        <v>2.5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161</v>
      </c>
      <c r="AU331" s="266" t="s">
        <v>82</v>
      </c>
      <c r="AV331" s="14" t="s">
        <v>82</v>
      </c>
      <c r="AW331" s="14" t="s">
        <v>30</v>
      </c>
      <c r="AX331" s="14" t="s">
        <v>73</v>
      </c>
      <c r="AY331" s="266" t="s">
        <v>147</v>
      </c>
    </row>
    <row r="332" s="13" customFormat="1">
      <c r="A332" s="13"/>
      <c r="B332" s="246"/>
      <c r="C332" s="247"/>
      <c r="D332" s="239" t="s">
        <v>161</v>
      </c>
      <c r="E332" s="248" t="s">
        <v>1</v>
      </c>
      <c r="F332" s="249" t="s">
        <v>1444</v>
      </c>
      <c r="G332" s="247"/>
      <c r="H332" s="248" t="s">
        <v>1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161</v>
      </c>
      <c r="AU332" s="255" t="s">
        <v>82</v>
      </c>
      <c r="AV332" s="13" t="s">
        <v>80</v>
      </c>
      <c r="AW332" s="13" t="s">
        <v>30</v>
      </c>
      <c r="AX332" s="13" t="s">
        <v>73</v>
      </c>
      <c r="AY332" s="255" t="s">
        <v>147</v>
      </c>
    </row>
    <row r="333" s="14" customFormat="1">
      <c r="A333" s="14"/>
      <c r="B333" s="256"/>
      <c r="C333" s="257"/>
      <c r="D333" s="239" t="s">
        <v>161</v>
      </c>
      <c r="E333" s="258" t="s">
        <v>1</v>
      </c>
      <c r="F333" s="259" t="s">
        <v>1445</v>
      </c>
      <c r="G333" s="257"/>
      <c r="H333" s="260">
        <v>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161</v>
      </c>
      <c r="AU333" s="266" t="s">
        <v>82</v>
      </c>
      <c r="AV333" s="14" t="s">
        <v>82</v>
      </c>
      <c r="AW333" s="14" t="s">
        <v>30</v>
      </c>
      <c r="AX333" s="14" t="s">
        <v>73</v>
      </c>
      <c r="AY333" s="266" t="s">
        <v>147</v>
      </c>
    </row>
    <row r="334" s="13" customFormat="1">
      <c r="A334" s="13"/>
      <c r="B334" s="246"/>
      <c r="C334" s="247"/>
      <c r="D334" s="239" t="s">
        <v>161</v>
      </c>
      <c r="E334" s="248" t="s">
        <v>1</v>
      </c>
      <c r="F334" s="249" t="s">
        <v>1446</v>
      </c>
      <c r="G334" s="247"/>
      <c r="H334" s="248" t="s">
        <v>1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161</v>
      </c>
      <c r="AU334" s="255" t="s">
        <v>82</v>
      </c>
      <c r="AV334" s="13" t="s">
        <v>80</v>
      </c>
      <c r="AW334" s="13" t="s">
        <v>30</v>
      </c>
      <c r="AX334" s="13" t="s">
        <v>73</v>
      </c>
      <c r="AY334" s="255" t="s">
        <v>147</v>
      </c>
    </row>
    <row r="335" s="14" customFormat="1">
      <c r="A335" s="14"/>
      <c r="B335" s="256"/>
      <c r="C335" s="257"/>
      <c r="D335" s="239" t="s">
        <v>161</v>
      </c>
      <c r="E335" s="258" t="s">
        <v>1</v>
      </c>
      <c r="F335" s="259" t="s">
        <v>1447</v>
      </c>
      <c r="G335" s="257"/>
      <c r="H335" s="260">
        <v>2.2999999999999998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161</v>
      </c>
      <c r="AU335" s="266" t="s">
        <v>82</v>
      </c>
      <c r="AV335" s="14" t="s">
        <v>82</v>
      </c>
      <c r="AW335" s="14" t="s">
        <v>30</v>
      </c>
      <c r="AX335" s="14" t="s">
        <v>73</v>
      </c>
      <c r="AY335" s="266" t="s">
        <v>147</v>
      </c>
    </row>
    <row r="336" s="14" customFormat="1">
      <c r="A336" s="14"/>
      <c r="B336" s="256"/>
      <c r="C336" s="257"/>
      <c r="D336" s="239" t="s">
        <v>161</v>
      </c>
      <c r="E336" s="258" t="s">
        <v>1</v>
      </c>
      <c r="F336" s="259" t="s">
        <v>1448</v>
      </c>
      <c r="G336" s="257"/>
      <c r="H336" s="260">
        <v>2.2999999999999998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161</v>
      </c>
      <c r="AU336" s="266" t="s">
        <v>82</v>
      </c>
      <c r="AV336" s="14" t="s">
        <v>82</v>
      </c>
      <c r="AW336" s="14" t="s">
        <v>30</v>
      </c>
      <c r="AX336" s="14" t="s">
        <v>73</v>
      </c>
      <c r="AY336" s="266" t="s">
        <v>147</v>
      </c>
    </row>
    <row r="337" s="14" customFormat="1">
      <c r="A337" s="14"/>
      <c r="B337" s="256"/>
      <c r="C337" s="257"/>
      <c r="D337" s="239" t="s">
        <v>161</v>
      </c>
      <c r="E337" s="258" t="s">
        <v>1</v>
      </c>
      <c r="F337" s="259" t="s">
        <v>1449</v>
      </c>
      <c r="G337" s="257"/>
      <c r="H337" s="260">
        <v>2.2999999999999998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161</v>
      </c>
      <c r="AU337" s="266" t="s">
        <v>82</v>
      </c>
      <c r="AV337" s="14" t="s">
        <v>82</v>
      </c>
      <c r="AW337" s="14" t="s">
        <v>30</v>
      </c>
      <c r="AX337" s="14" t="s">
        <v>73</v>
      </c>
      <c r="AY337" s="266" t="s">
        <v>147</v>
      </c>
    </row>
    <row r="338" s="13" customFormat="1">
      <c r="A338" s="13"/>
      <c r="B338" s="246"/>
      <c r="C338" s="247"/>
      <c r="D338" s="239" t="s">
        <v>161</v>
      </c>
      <c r="E338" s="248" t="s">
        <v>1</v>
      </c>
      <c r="F338" s="249" t="s">
        <v>1450</v>
      </c>
      <c r="G338" s="247"/>
      <c r="H338" s="248" t="s">
        <v>1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161</v>
      </c>
      <c r="AU338" s="255" t="s">
        <v>82</v>
      </c>
      <c r="AV338" s="13" t="s">
        <v>80</v>
      </c>
      <c r="AW338" s="13" t="s">
        <v>30</v>
      </c>
      <c r="AX338" s="13" t="s">
        <v>73</v>
      </c>
      <c r="AY338" s="255" t="s">
        <v>147</v>
      </c>
    </row>
    <row r="339" s="14" customFormat="1">
      <c r="A339" s="14"/>
      <c r="B339" s="256"/>
      <c r="C339" s="257"/>
      <c r="D339" s="239" t="s">
        <v>161</v>
      </c>
      <c r="E339" s="258" t="s">
        <v>1</v>
      </c>
      <c r="F339" s="259" t="s">
        <v>1451</v>
      </c>
      <c r="G339" s="257"/>
      <c r="H339" s="260">
        <v>10.390000000000001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161</v>
      </c>
      <c r="AU339" s="266" t="s">
        <v>82</v>
      </c>
      <c r="AV339" s="14" t="s">
        <v>82</v>
      </c>
      <c r="AW339" s="14" t="s">
        <v>30</v>
      </c>
      <c r="AX339" s="14" t="s">
        <v>73</v>
      </c>
      <c r="AY339" s="266" t="s">
        <v>147</v>
      </c>
    </row>
    <row r="340" s="14" customFormat="1">
      <c r="A340" s="14"/>
      <c r="B340" s="256"/>
      <c r="C340" s="257"/>
      <c r="D340" s="239" t="s">
        <v>161</v>
      </c>
      <c r="E340" s="258" t="s">
        <v>1</v>
      </c>
      <c r="F340" s="259" t="s">
        <v>1452</v>
      </c>
      <c r="G340" s="257"/>
      <c r="H340" s="260">
        <v>10.140000000000001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161</v>
      </c>
      <c r="AU340" s="266" t="s">
        <v>82</v>
      </c>
      <c r="AV340" s="14" t="s">
        <v>82</v>
      </c>
      <c r="AW340" s="14" t="s">
        <v>30</v>
      </c>
      <c r="AX340" s="14" t="s">
        <v>73</v>
      </c>
      <c r="AY340" s="266" t="s">
        <v>147</v>
      </c>
    </row>
    <row r="341" s="15" customFormat="1">
      <c r="A341" s="15"/>
      <c r="B341" s="267"/>
      <c r="C341" s="268"/>
      <c r="D341" s="239" t="s">
        <v>161</v>
      </c>
      <c r="E341" s="269" t="s">
        <v>1</v>
      </c>
      <c r="F341" s="270" t="s">
        <v>164</v>
      </c>
      <c r="G341" s="268"/>
      <c r="H341" s="271">
        <v>140.33000000000001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161</v>
      </c>
      <c r="AU341" s="277" t="s">
        <v>82</v>
      </c>
      <c r="AV341" s="15" t="s">
        <v>155</v>
      </c>
      <c r="AW341" s="15" t="s">
        <v>30</v>
      </c>
      <c r="AX341" s="15" t="s">
        <v>80</v>
      </c>
      <c r="AY341" s="277" t="s">
        <v>147</v>
      </c>
    </row>
    <row r="342" s="2" customFormat="1" ht="24.15" customHeight="1">
      <c r="A342" s="38"/>
      <c r="B342" s="39"/>
      <c r="C342" s="226" t="s">
        <v>404</v>
      </c>
      <c r="D342" s="226" t="s">
        <v>150</v>
      </c>
      <c r="E342" s="227" t="s">
        <v>501</v>
      </c>
      <c r="F342" s="228" t="s">
        <v>502</v>
      </c>
      <c r="G342" s="229" t="s">
        <v>167</v>
      </c>
      <c r="H342" s="230">
        <v>79.75</v>
      </c>
      <c r="I342" s="231"/>
      <c r="J342" s="232">
        <f>ROUND(I342*H342,2)</f>
        <v>0</v>
      </c>
      <c r="K342" s="228" t="s">
        <v>154</v>
      </c>
      <c r="L342" s="44"/>
      <c r="M342" s="233" t="s">
        <v>1</v>
      </c>
      <c r="N342" s="234" t="s">
        <v>38</v>
      </c>
      <c r="O342" s="91"/>
      <c r="P342" s="235">
        <f>O342*H342</f>
        <v>0</v>
      </c>
      <c r="Q342" s="235">
        <v>0</v>
      </c>
      <c r="R342" s="235">
        <f>Q342*H342</f>
        <v>0</v>
      </c>
      <c r="S342" s="235">
        <v>0.024750000000000001</v>
      </c>
      <c r="T342" s="236">
        <f>S342*H342</f>
        <v>1.9738125000000002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7" t="s">
        <v>274</v>
      </c>
      <c r="AT342" s="237" t="s">
        <v>150</v>
      </c>
      <c r="AU342" s="237" t="s">
        <v>82</v>
      </c>
      <c r="AY342" s="17" t="s">
        <v>147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7" t="s">
        <v>80</v>
      </c>
      <c r="BK342" s="238">
        <f>ROUND(I342*H342,2)</f>
        <v>0</v>
      </c>
      <c r="BL342" s="17" t="s">
        <v>274</v>
      </c>
      <c r="BM342" s="237" t="s">
        <v>1453</v>
      </c>
    </row>
    <row r="343" s="2" customFormat="1">
      <c r="A343" s="38"/>
      <c r="B343" s="39"/>
      <c r="C343" s="40"/>
      <c r="D343" s="239" t="s">
        <v>157</v>
      </c>
      <c r="E343" s="40"/>
      <c r="F343" s="240" t="s">
        <v>504</v>
      </c>
      <c r="G343" s="40"/>
      <c r="H343" s="40"/>
      <c r="I343" s="241"/>
      <c r="J343" s="40"/>
      <c r="K343" s="40"/>
      <c r="L343" s="44"/>
      <c r="M343" s="242"/>
      <c r="N343" s="243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157</v>
      </c>
      <c r="AU343" s="17" t="s">
        <v>82</v>
      </c>
    </row>
    <row r="344" s="2" customFormat="1">
      <c r="A344" s="38"/>
      <c r="B344" s="39"/>
      <c r="C344" s="40"/>
      <c r="D344" s="244" t="s">
        <v>159</v>
      </c>
      <c r="E344" s="40"/>
      <c r="F344" s="245" t="s">
        <v>505</v>
      </c>
      <c r="G344" s="40"/>
      <c r="H344" s="40"/>
      <c r="I344" s="241"/>
      <c r="J344" s="40"/>
      <c r="K344" s="40"/>
      <c r="L344" s="44"/>
      <c r="M344" s="242"/>
      <c r="N344" s="243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82</v>
      </c>
    </row>
    <row r="345" s="13" customFormat="1">
      <c r="A345" s="13"/>
      <c r="B345" s="246"/>
      <c r="C345" s="247"/>
      <c r="D345" s="239" t="s">
        <v>161</v>
      </c>
      <c r="E345" s="248" t="s">
        <v>1</v>
      </c>
      <c r="F345" s="249" t="s">
        <v>1454</v>
      </c>
      <c r="G345" s="247"/>
      <c r="H345" s="248" t="s">
        <v>1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161</v>
      </c>
      <c r="AU345" s="255" t="s">
        <v>82</v>
      </c>
      <c r="AV345" s="13" t="s">
        <v>80</v>
      </c>
      <c r="AW345" s="13" t="s">
        <v>30</v>
      </c>
      <c r="AX345" s="13" t="s">
        <v>73</v>
      </c>
      <c r="AY345" s="255" t="s">
        <v>147</v>
      </c>
    </row>
    <row r="346" s="14" customFormat="1">
      <c r="A346" s="14"/>
      <c r="B346" s="256"/>
      <c r="C346" s="257"/>
      <c r="D346" s="239" t="s">
        <v>161</v>
      </c>
      <c r="E346" s="258" t="s">
        <v>1</v>
      </c>
      <c r="F346" s="259" t="s">
        <v>1455</v>
      </c>
      <c r="G346" s="257"/>
      <c r="H346" s="260">
        <v>10.76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161</v>
      </c>
      <c r="AU346" s="266" t="s">
        <v>82</v>
      </c>
      <c r="AV346" s="14" t="s">
        <v>82</v>
      </c>
      <c r="AW346" s="14" t="s">
        <v>30</v>
      </c>
      <c r="AX346" s="14" t="s">
        <v>73</v>
      </c>
      <c r="AY346" s="266" t="s">
        <v>147</v>
      </c>
    </row>
    <row r="347" s="14" customFormat="1">
      <c r="A347" s="14"/>
      <c r="B347" s="256"/>
      <c r="C347" s="257"/>
      <c r="D347" s="239" t="s">
        <v>161</v>
      </c>
      <c r="E347" s="258" t="s">
        <v>1</v>
      </c>
      <c r="F347" s="259" t="s">
        <v>1456</v>
      </c>
      <c r="G347" s="257"/>
      <c r="H347" s="260">
        <v>10.76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161</v>
      </c>
      <c r="AU347" s="266" t="s">
        <v>82</v>
      </c>
      <c r="AV347" s="14" t="s">
        <v>82</v>
      </c>
      <c r="AW347" s="14" t="s">
        <v>30</v>
      </c>
      <c r="AX347" s="14" t="s">
        <v>73</v>
      </c>
      <c r="AY347" s="266" t="s">
        <v>147</v>
      </c>
    </row>
    <row r="348" s="14" customFormat="1">
      <c r="A348" s="14"/>
      <c r="B348" s="256"/>
      <c r="C348" s="257"/>
      <c r="D348" s="239" t="s">
        <v>161</v>
      </c>
      <c r="E348" s="258" t="s">
        <v>1</v>
      </c>
      <c r="F348" s="259" t="s">
        <v>1457</v>
      </c>
      <c r="G348" s="257"/>
      <c r="H348" s="260">
        <v>6.5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161</v>
      </c>
      <c r="AU348" s="266" t="s">
        <v>82</v>
      </c>
      <c r="AV348" s="14" t="s">
        <v>82</v>
      </c>
      <c r="AW348" s="14" t="s">
        <v>30</v>
      </c>
      <c r="AX348" s="14" t="s">
        <v>73</v>
      </c>
      <c r="AY348" s="266" t="s">
        <v>147</v>
      </c>
    </row>
    <row r="349" s="14" customFormat="1">
      <c r="A349" s="14"/>
      <c r="B349" s="256"/>
      <c r="C349" s="257"/>
      <c r="D349" s="239" t="s">
        <v>161</v>
      </c>
      <c r="E349" s="258" t="s">
        <v>1</v>
      </c>
      <c r="F349" s="259" t="s">
        <v>1458</v>
      </c>
      <c r="G349" s="257"/>
      <c r="H349" s="260">
        <v>6.5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161</v>
      </c>
      <c r="AU349" s="266" t="s">
        <v>82</v>
      </c>
      <c r="AV349" s="14" t="s">
        <v>82</v>
      </c>
      <c r="AW349" s="14" t="s">
        <v>30</v>
      </c>
      <c r="AX349" s="14" t="s">
        <v>73</v>
      </c>
      <c r="AY349" s="266" t="s">
        <v>147</v>
      </c>
    </row>
    <row r="350" s="14" customFormat="1">
      <c r="A350" s="14"/>
      <c r="B350" s="256"/>
      <c r="C350" s="257"/>
      <c r="D350" s="239" t="s">
        <v>161</v>
      </c>
      <c r="E350" s="258" t="s">
        <v>1</v>
      </c>
      <c r="F350" s="259" t="s">
        <v>1459</v>
      </c>
      <c r="G350" s="257"/>
      <c r="H350" s="260">
        <v>6.5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161</v>
      </c>
      <c r="AU350" s="266" t="s">
        <v>82</v>
      </c>
      <c r="AV350" s="14" t="s">
        <v>82</v>
      </c>
      <c r="AW350" s="14" t="s">
        <v>30</v>
      </c>
      <c r="AX350" s="14" t="s">
        <v>73</v>
      </c>
      <c r="AY350" s="266" t="s">
        <v>147</v>
      </c>
    </row>
    <row r="351" s="14" customFormat="1">
      <c r="A351" s="14"/>
      <c r="B351" s="256"/>
      <c r="C351" s="257"/>
      <c r="D351" s="239" t="s">
        <v>161</v>
      </c>
      <c r="E351" s="258" t="s">
        <v>1</v>
      </c>
      <c r="F351" s="259" t="s">
        <v>1460</v>
      </c>
      <c r="G351" s="257"/>
      <c r="H351" s="260">
        <v>10.789999999999999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161</v>
      </c>
      <c r="AU351" s="266" t="s">
        <v>82</v>
      </c>
      <c r="AV351" s="14" t="s">
        <v>82</v>
      </c>
      <c r="AW351" s="14" t="s">
        <v>30</v>
      </c>
      <c r="AX351" s="14" t="s">
        <v>73</v>
      </c>
      <c r="AY351" s="266" t="s">
        <v>147</v>
      </c>
    </row>
    <row r="352" s="14" customFormat="1">
      <c r="A352" s="14"/>
      <c r="B352" s="256"/>
      <c r="C352" s="257"/>
      <c r="D352" s="239" t="s">
        <v>161</v>
      </c>
      <c r="E352" s="258" t="s">
        <v>1</v>
      </c>
      <c r="F352" s="259" t="s">
        <v>1461</v>
      </c>
      <c r="G352" s="257"/>
      <c r="H352" s="260">
        <v>2.7000000000000002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161</v>
      </c>
      <c r="AU352" s="266" t="s">
        <v>82</v>
      </c>
      <c r="AV352" s="14" t="s">
        <v>82</v>
      </c>
      <c r="AW352" s="14" t="s">
        <v>30</v>
      </c>
      <c r="AX352" s="14" t="s">
        <v>73</v>
      </c>
      <c r="AY352" s="266" t="s">
        <v>147</v>
      </c>
    </row>
    <row r="353" s="14" customFormat="1">
      <c r="A353" s="14"/>
      <c r="B353" s="256"/>
      <c r="C353" s="257"/>
      <c r="D353" s="239" t="s">
        <v>161</v>
      </c>
      <c r="E353" s="258" t="s">
        <v>1</v>
      </c>
      <c r="F353" s="259" t="s">
        <v>1462</v>
      </c>
      <c r="G353" s="257"/>
      <c r="H353" s="260">
        <v>2.7000000000000002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161</v>
      </c>
      <c r="AU353" s="266" t="s">
        <v>82</v>
      </c>
      <c r="AV353" s="14" t="s">
        <v>82</v>
      </c>
      <c r="AW353" s="14" t="s">
        <v>30</v>
      </c>
      <c r="AX353" s="14" t="s">
        <v>73</v>
      </c>
      <c r="AY353" s="266" t="s">
        <v>147</v>
      </c>
    </row>
    <row r="354" s="14" customFormat="1">
      <c r="A354" s="14"/>
      <c r="B354" s="256"/>
      <c r="C354" s="257"/>
      <c r="D354" s="239" t="s">
        <v>161</v>
      </c>
      <c r="E354" s="258" t="s">
        <v>1</v>
      </c>
      <c r="F354" s="259" t="s">
        <v>1463</v>
      </c>
      <c r="G354" s="257"/>
      <c r="H354" s="260">
        <v>2.7000000000000002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161</v>
      </c>
      <c r="AU354" s="266" t="s">
        <v>82</v>
      </c>
      <c r="AV354" s="14" t="s">
        <v>82</v>
      </c>
      <c r="AW354" s="14" t="s">
        <v>30</v>
      </c>
      <c r="AX354" s="14" t="s">
        <v>73</v>
      </c>
      <c r="AY354" s="266" t="s">
        <v>147</v>
      </c>
    </row>
    <row r="355" s="14" customFormat="1">
      <c r="A355" s="14"/>
      <c r="B355" s="256"/>
      <c r="C355" s="257"/>
      <c r="D355" s="239" t="s">
        <v>161</v>
      </c>
      <c r="E355" s="258" t="s">
        <v>1</v>
      </c>
      <c r="F355" s="259" t="s">
        <v>1464</v>
      </c>
      <c r="G355" s="257"/>
      <c r="H355" s="260">
        <v>2.7000000000000002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161</v>
      </c>
      <c r="AU355" s="266" t="s">
        <v>82</v>
      </c>
      <c r="AV355" s="14" t="s">
        <v>82</v>
      </c>
      <c r="AW355" s="14" t="s">
        <v>30</v>
      </c>
      <c r="AX355" s="14" t="s">
        <v>73</v>
      </c>
      <c r="AY355" s="266" t="s">
        <v>147</v>
      </c>
    </row>
    <row r="356" s="14" customFormat="1">
      <c r="A356" s="14"/>
      <c r="B356" s="256"/>
      <c r="C356" s="257"/>
      <c r="D356" s="239" t="s">
        <v>161</v>
      </c>
      <c r="E356" s="258" t="s">
        <v>1</v>
      </c>
      <c r="F356" s="259" t="s">
        <v>1465</v>
      </c>
      <c r="G356" s="257"/>
      <c r="H356" s="260">
        <v>10.76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161</v>
      </c>
      <c r="AU356" s="266" t="s">
        <v>82</v>
      </c>
      <c r="AV356" s="14" t="s">
        <v>82</v>
      </c>
      <c r="AW356" s="14" t="s">
        <v>30</v>
      </c>
      <c r="AX356" s="14" t="s">
        <v>73</v>
      </c>
      <c r="AY356" s="266" t="s">
        <v>147</v>
      </c>
    </row>
    <row r="357" s="13" customFormat="1">
      <c r="A357" s="13"/>
      <c r="B357" s="246"/>
      <c r="C357" s="247"/>
      <c r="D357" s="239" t="s">
        <v>161</v>
      </c>
      <c r="E357" s="248" t="s">
        <v>1</v>
      </c>
      <c r="F357" s="249" t="s">
        <v>1466</v>
      </c>
      <c r="G357" s="247"/>
      <c r="H357" s="248" t="s">
        <v>1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161</v>
      </c>
      <c r="AU357" s="255" t="s">
        <v>82</v>
      </c>
      <c r="AV357" s="13" t="s">
        <v>80</v>
      </c>
      <c r="AW357" s="13" t="s">
        <v>30</v>
      </c>
      <c r="AX357" s="13" t="s">
        <v>73</v>
      </c>
      <c r="AY357" s="255" t="s">
        <v>147</v>
      </c>
    </row>
    <row r="358" s="14" customFormat="1">
      <c r="A358" s="14"/>
      <c r="B358" s="256"/>
      <c r="C358" s="257"/>
      <c r="D358" s="239" t="s">
        <v>161</v>
      </c>
      <c r="E358" s="258" t="s">
        <v>1</v>
      </c>
      <c r="F358" s="259" t="s">
        <v>1467</v>
      </c>
      <c r="G358" s="257"/>
      <c r="H358" s="260">
        <v>3.1899999999999999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161</v>
      </c>
      <c r="AU358" s="266" t="s">
        <v>82</v>
      </c>
      <c r="AV358" s="14" t="s">
        <v>82</v>
      </c>
      <c r="AW358" s="14" t="s">
        <v>30</v>
      </c>
      <c r="AX358" s="14" t="s">
        <v>73</v>
      </c>
      <c r="AY358" s="266" t="s">
        <v>147</v>
      </c>
    </row>
    <row r="359" s="14" customFormat="1">
      <c r="A359" s="14"/>
      <c r="B359" s="256"/>
      <c r="C359" s="257"/>
      <c r="D359" s="239" t="s">
        <v>161</v>
      </c>
      <c r="E359" s="258" t="s">
        <v>1</v>
      </c>
      <c r="F359" s="259" t="s">
        <v>1468</v>
      </c>
      <c r="G359" s="257"/>
      <c r="H359" s="260">
        <v>3.1899999999999999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161</v>
      </c>
      <c r="AU359" s="266" t="s">
        <v>82</v>
      </c>
      <c r="AV359" s="14" t="s">
        <v>82</v>
      </c>
      <c r="AW359" s="14" t="s">
        <v>30</v>
      </c>
      <c r="AX359" s="14" t="s">
        <v>73</v>
      </c>
      <c r="AY359" s="266" t="s">
        <v>147</v>
      </c>
    </row>
    <row r="360" s="15" customFormat="1">
      <c r="A360" s="15"/>
      <c r="B360" s="267"/>
      <c r="C360" s="268"/>
      <c r="D360" s="239" t="s">
        <v>161</v>
      </c>
      <c r="E360" s="269" t="s">
        <v>1</v>
      </c>
      <c r="F360" s="270" t="s">
        <v>164</v>
      </c>
      <c r="G360" s="268"/>
      <c r="H360" s="271">
        <v>79.75</v>
      </c>
      <c r="I360" s="272"/>
      <c r="J360" s="268"/>
      <c r="K360" s="268"/>
      <c r="L360" s="273"/>
      <c r="M360" s="274"/>
      <c r="N360" s="275"/>
      <c r="O360" s="275"/>
      <c r="P360" s="275"/>
      <c r="Q360" s="275"/>
      <c r="R360" s="275"/>
      <c r="S360" s="275"/>
      <c r="T360" s="27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7" t="s">
        <v>161</v>
      </c>
      <c r="AU360" s="277" t="s">
        <v>82</v>
      </c>
      <c r="AV360" s="15" t="s">
        <v>155</v>
      </c>
      <c r="AW360" s="15" t="s">
        <v>30</v>
      </c>
      <c r="AX360" s="15" t="s">
        <v>80</v>
      </c>
      <c r="AY360" s="277" t="s">
        <v>147</v>
      </c>
    </row>
    <row r="361" s="2" customFormat="1" ht="24.15" customHeight="1">
      <c r="A361" s="38"/>
      <c r="B361" s="39"/>
      <c r="C361" s="226" t="s">
        <v>409</v>
      </c>
      <c r="D361" s="226" t="s">
        <v>150</v>
      </c>
      <c r="E361" s="227" t="s">
        <v>527</v>
      </c>
      <c r="F361" s="228" t="s">
        <v>528</v>
      </c>
      <c r="G361" s="229" t="s">
        <v>167</v>
      </c>
      <c r="H361" s="230">
        <v>100</v>
      </c>
      <c r="I361" s="231"/>
      <c r="J361" s="232">
        <f>ROUND(I361*H361,2)</f>
        <v>0</v>
      </c>
      <c r="K361" s="228" t="s">
        <v>154</v>
      </c>
      <c r="L361" s="44"/>
      <c r="M361" s="233" t="s">
        <v>1</v>
      </c>
      <c r="N361" s="234" t="s">
        <v>38</v>
      </c>
      <c r="O361" s="91"/>
      <c r="P361" s="235">
        <f>O361*H361</f>
        <v>0</v>
      </c>
      <c r="Q361" s="235">
        <v>0.0073200000000000001</v>
      </c>
      <c r="R361" s="235">
        <f>Q361*H361</f>
        <v>0.73199999999999998</v>
      </c>
      <c r="S361" s="235">
        <v>0</v>
      </c>
      <c r="T361" s="23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7" t="s">
        <v>274</v>
      </c>
      <c r="AT361" s="237" t="s">
        <v>150</v>
      </c>
      <c r="AU361" s="237" t="s">
        <v>82</v>
      </c>
      <c r="AY361" s="17" t="s">
        <v>147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7" t="s">
        <v>80</v>
      </c>
      <c r="BK361" s="238">
        <f>ROUND(I361*H361,2)</f>
        <v>0</v>
      </c>
      <c r="BL361" s="17" t="s">
        <v>274</v>
      </c>
      <c r="BM361" s="237" t="s">
        <v>1469</v>
      </c>
    </row>
    <row r="362" s="2" customFormat="1">
      <c r="A362" s="38"/>
      <c r="B362" s="39"/>
      <c r="C362" s="40"/>
      <c r="D362" s="239" t="s">
        <v>157</v>
      </c>
      <c r="E362" s="40"/>
      <c r="F362" s="240" t="s">
        <v>530</v>
      </c>
      <c r="G362" s="40"/>
      <c r="H362" s="40"/>
      <c r="I362" s="241"/>
      <c r="J362" s="40"/>
      <c r="K362" s="40"/>
      <c r="L362" s="44"/>
      <c r="M362" s="242"/>
      <c r="N362" s="243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157</v>
      </c>
      <c r="AU362" s="17" t="s">
        <v>82</v>
      </c>
    </row>
    <row r="363" s="2" customFormat="1">
      <c r="A363" s="38"/>
      <c r="B363" s="39"/>
      <c r="C363" s="40"/>
      <c r="D363" s="244" t="s">
        <v>159</v>
      </c>
      <c r="E363" s="40"/>
      <c r="F363" s="245" t="s">
        <v>531</v>
      </c>
      <c r="G363" s="40"/>
      <c r="H363" s="40"/>
      <c r="I363" s="241"/>
      <c r="J363" s="40"/>
      <c r="K363" s="40"/>
      <c r="L363" s="44"/>
      <c r="M363" s="242"/>
      <c r="N363" s="243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159</v>
      </c>
      <c r="AU363" s="17" t="s">
        <v>82</v>
      </c>
    </row>
    <row r="364" s="13" customFormat="1">
      <c r="A364" s="13"/>
      <c r="B364" s="246"/>
      <c r="C364" s="247"/>
      <c r="D364" s="239" t="s">
        <v>161</v>
      </c>
      <c r="E364" s="248" t="s">
        <v>1</v>
      </c>
      <c r="F364" s="249" t="s">
        <v>532</v>
      </c>
      <c r="G364" s="247"/>
      <c r="H364" s="248" t="s">
        <v>1</v>
      </c>
      <c r="I364" s="250"/>
      <c r="J364" s="247"/>
      <c r="K364" s="247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161</v>
      </c>
      <c r="AU364" s="255" t="s">
        <v>82</v>
      </c>
      <c r="AV364" s="13" t="s">
        <v>80</v>
      </c>
      <c r="AW364" s="13" t="s">
        <v>30</v>
      </c>
      <c r="AX364" s="13" t="s">
        <v>73</v>
      </c>
      <c r="AY364" s="255" t="s">
        <v>147</v>
      </c>
    </row>
    <row r="365" s="14" customFormat="1">
      <c r="A365" s="14"/>
      <c r="B365" s="256"/>
      <c r="C365" s="257"/>
      <c r="D365" s="239" t="s">
        <v>161</v>
      </c>
      <c r="E365" s="258" t="s">
        <v>1</v>
      </c>
      <c r="F365" s="259" t="s">
        <v>1281</v>
      </c>
      <c r="G365" s="257"/>
      <c r="H365" s="260">
        <v>100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161</v>
      </c>
      <c r="AU365" s="266" t="s">
        <v>82</v>
      </c>
      <c r="AV365" s="14" t="s">
        <v>82</v>
      </c>
      <c r="AW365" s="14" t="s">
        <v>30</v>
      </c>
      <c r="AX365" s="14" t="s">
        <v>73</v>
      </c>
      <c r="AY365" s="266" t="s">
        <v>147</v>
      </c>
    </row>
    <row r="366" s="15" customFormat="1">
      <c r="A366" s="15"/>
      <c r="B366" s="267"/>
      <c r="C366" s="268"/>
      <c r="D366" s="239" t="s">
        <v>161</v>
      </c>
      <c r="E366" s="269" t="s">
        <v>1</v>
      </c>
      <c r="F366" s="270" t="s">
        <v>164</v>
      </c>
      <c r="G366" s="268"/>
      <c r="H366" s="271">
        <v>100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7" t="s">
        <v>161</v>
      </c>
      <c r="AU366" s="277" t="s">
        <v>82</v>
      </c>
      <c r="AV366" s="15" t="s">
        <v>155</v>
      </c>
      <c r="AW366" s="15" t="s">
        <v>30</v>
      </c>
      <c r="AX366" s="15" t="s">
        <v>80</v>
      </c>
      <c r="AY366" s="277" t="s">
        <v>147</v>
      </c>
    </row>
    <row r="367" s="2" customFormat="1" ht="33" customHeight="1">
      <c r="A367" s="38"/>
      <c r="B367" s="39"/>
      <c r="C367" s="226" t="s">
        <v>414</v>
      </c>
      <c r="D367" s="226" t="s">
        <v>150</v>
      </c>
      <c r="E367" s="227" t="s">
        <v>570</v>
      </c>
      <c r="F367" s="228" t="s">
        <v>571</v>
      </c>
      <c r="G367" s="229" t="s">
        <v>167</v>
      </c>
      <c r="H367" s="230">
        <v>480.66000000000002</v>
      </c>
      <c r="I367" s="231"/>
      <c r="J367" s="232">
        <f>ROUND(I367*H367,2)</f>
        <v>0</v>
      </c>
      <c r="K367" s="228" t="s">
        <v>154</v>
      </c>
      <c r="L367" s="44"/>
      <c r="M367" s="233" t="s">
        <v>1</v>
      </c>
      <c r="N367" s="234" t="s">
        <v>38</v>
      </c>
      <c r="O367" s="91"/>
      <c r="P367" s="235">
        <f>O367*H367</f>
        <v>0</v>
      </c>
      <c r="Q367" s="235">
        <v>9.0000000000000006E-05</v>
      </c>
      <c r="R367" s="235">
        <f>Q367*H367</f>
        <v>0.043259400000000003</v>
      </c>
      <c r="S367" s="235">
        <v>0</v>
      </c>
      <c r="T367" s="23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7" t="s">
        <v>274</v>
      </c>
      <c r="AT367" s="237" t="s">
        <v>150</v>
      </c>
      <c r="AU367" s="237" t="s">
        <v>82</v>
      </c>
      <c r="AY367" s="17" t="s">
        <v>147</v>
      </c>
      <c r="BE367" s="238">
        <f>IF(N367="základní",J367,0)</f>
        <v>0</v>
      </c>
      <c r="BF367" s="238">
        <f>IF(N367="snížená",J367,0)</f>
        <v>0</v>
      </c>
      <c r="BG367" s="238">
        <f>IF(N367="zákl. přenesená",J367,0)</f>
        <v>0</v>
      </c>
      <c r="BH367" s="238">
        <f>IF(N367="sníž. přenesená",J367,0)</f>
        <v>0</v>
      </c>
      <c r="BI367" s="238">
        <f>IF(N367="nulová",J367,0)</f>
        <v>0</v>
      </c>
      <c r="BJ367" s="17" t="s">
        <v>80</v>
      </c>
      <c r="BK367" s="238">
        <f>ROUND(I367*H367,2)</f>
        <v>0</v>
      </c>
      <c r="BL367" s="17" t="s">
        <v>274</v>
      </c>
      <c r="BM367" s="237" t="s">
        <v>1470</v>
      </c>
    </row>
    <row r="368" s="2" customFormat="1">
      <c r="A368" s="38"/>
      <c r="B368" s="39"/>
      <c r="C368" s="40"/>
      <c r="D368" s="239" t="s">
        <v>157</v>
      </c>
      <c r="E368" s="40"/>
      <c r="F368" s="240" t="s">
        <v>573</v>
      </c>
      <c r="G368" s="40"/>
      <c r="H368" s="40"/>
      <c r="I368" s="241"/>
      <c r="J368" s="40"/>
      <c r="K368" s="40"/>
      <c r="L368" s="44"/>
      <c r="M368" s="242"/>
      <c r="N368" s="243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157</v>
      </c>
      <c r="AU368" s="17" t="s">
        <v>82</v>
      </c>
    </row>
    <row r="369" s="2" customFormat="1">
      <c r="A369" s="38"/>
      <c r="B369" s="39"/>
      <c r="C369" s="40"/>
      <c r="D369" s="244" t="s">
        <v>159</v>
      </c>
      <c r="E369" s="40"/>
      <c r="F369" s="245" t="s">
        <v>574</v>
      </c>
      <c r="G369" s="40"/>
      <c r="H369" s="40"/>
      <c r="I369" s="241"/>
      <c r="J369" s="40"/>
      <c r="K369" s="40"/>
      <c r="L369" s="44"/>
      <c r="M369" s="242"/>
      <c r="N369" s="243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159</v>
      </c>
      <c r="AU369" s="17" t="s">
        <v>82</v>
      </c>
    </row>
    <row r="370" s="13" customFormat="1">
      <c r="A370" s="13"/>
      <c r="B370" s="246"/>
      <c r="C370" s="247"/>
      <c r="D370" s="239" t="s">
        <v>161</v>
      </c>
      <c r="E370" s="248" t="s">
        <v>1</v>
      </c>
      <c r="F370" s="249" t="s">
        <v>1429</v>
      </c>
      <c r="G370" s="247"/>
      <c r="H370" s="248" t="s">
        <v>1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161</v>
      </c>
      <c r="AU370" s="255" t="s">
        <v>82</v>
      </c>
      <c r="AV370" s="13" t="s">
        <v>80</v>
      </c>
      <c r="AW370" s="13" t="s">
        <v>30</v>
      </c>
      <c r="AX370" s="13" t="s">
        <v>73</v>
      </c>
      <c r="AY370" s="255" t="s">
        <v>147</v>
      </c>
    </row>
    <row r="371" s="14" customFormat="1">
      <c r="A371" s="14"/>
      <c r="B371" s="256"/>
      <c r="C371" s="257"/>
      <c r="D371" s="239" t="s">
        <v>161</v>
      </c>
      <c r="E371" s="258" t="s">
        <v>1</v>
      </c>
      <c r="F371" s="259" t="s">
        <v>1430</v>
      </c>
      <c r="G371" s="257"/>
      <c r="H371" s="260">
        <v>14.800000000000001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161</v>
      </c>
      <c r="AU371" s="266" t="s">
        <v>82</v>
      </c>
      <c r="AV371" s="14" t="s">
        <v>82</v>
      </c>
      <c r="AW371" s="14" t="s">
        <v>30</v>
      </c>
      <c r="AX371" s="14" t="s">
        <v>73</v>
      </c>
      <c r="AY371" s="266" t="s">
        <v>147</v>
      </c>
    </row>
    <row r="372" s="14" customFormat="1">
      <c r="A372" s="14"/>
      <c r="B372" s="256"/>
      <c r="C372" s="257"/>
      <c r="D372" s="239" t="s">
        <v>161</v>
      </c>
      <c r="E372" s="258" t="s">
        <v>1</v>
      </c>
      <c r="F372" s="259" t="s">
        <v>1431</v>
      </c>
      <c r="G372" s="257"/>
      <c r="H372" s="260">
        <v>14.800000000000001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161</v>
      </c>
      <c r="AU372" s="266" t="s">
        <v>82</v>
      </c>
      <c r="AV372" s="14" t="s">
        <v>82</v>
      </c>
      <c r="AW372" s="14" t="s">
        <v>30</v>
      </c>
      <c r="AX372" s="14" t="s">
        <v>73</v>
      </c>
      <c r="AY372" s="266" t="s">
        <v>147</v>
      </c>
    </row>
    <row r="373" s="14" customFormat="1">
      <c r="A373" s="14"/>
      <c r="B373" s="256"/>
      <c r="C373" s="257"/>
      <c r="D373" s="239" t="s">
        <v>161</v>
      </c>
      <c r="E373" s="258" t="s">
        <v>1</v>
      </c>
      <c r="F373" s="259" t="s">
        <v>1432</v>
      </c>
      <c r="G373" s="257"/>
      <c r="H373" s="260">
        <v>9.5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161</v>
      </c>
      <c r="AU373" s="266" t="s">
        <v>82</v>
      </c>
      <c r="AV373" s="14" t="s">
        <v>82</v>
      </c>
      <c r="AW373" s="14" t="s">
        <v>30</v>
      </c>
      <c r="AX373" s="14" t="s">
        <v>73</v>
      </c>
      <c r="AY373" s="266" t="s">
        <v>147</v>
      </c>
    </row>
    <row r="374" s="14" customFormat="1">
      <c r="A374" s="14"/>
      <c r="B374" s="256"/>
      <c r="C374" s="257"/>
      <c r="D374" s="239" t="s">
        <v>161</v>
      </c>
      <c r="E374" s="258" t="s">
        <v>1</v>
      </c>
      <c r="F374" s="259" t="s">
        <v>1433</v>
      </c>
      <c r="G374" s="257"/>
      <c r="H374" s="260">
        <v>9.5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161</v>
      </c>
      <c r="AU374" s="266" t="s">
        <v>82</v>
      </c>
      <c r="AV374" s="14" t="s">
        <v>82</v>
      </c>
      <c r="AW374" s="14" t="s">
        <v>30</v>
      </c>
      <c r="AX374" s="14" t="s">
        <v>73</v>
      </c>
      <c r="AY374" s="266" t="s">
        <v>147</v>
      </c>
    </row>
    <row r="375" s="14" customFormat="1">
      <c r="A375" s="14"/>
      <c r="B375" s="256"/>
      <c r="C375" s="257"/>
      <c r="D375" s="239" t="s">
        <v>161</v>
      </c>
      <c r="E375" s="258" t="s">
        <v>1</v>
      </c>
      <c r="F375" s="259" t="s">
        <v>1434</v>
      </c>
      <c r="G375" s="257"/>
      <c r="H375" s="260">
        <v>9.5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161</v>
      </c>
      <c r="AU375" s="266" t="s">
        <v>82</v>
      </c>
      <c r="AV375" s="14" t="s">
        <v>82</v>
      </c>
      <c r="AW375" s="14" t="s">
        <v>30</v>
      </c>
      <c r="AX375" s="14" t="s">
        <v>73</v>
      </c>
      <c r="AY375" s="266" t="s">
        <v>147</v>
      </c>
    </row>
    <row r="376" s="14" customFormat="1">
      <c r="A376" s="14"/>
      <c r="B376" s="256"/>
      <c r="C376" s="257"/>
      <c r="D376" s="239" t="s">
        <v>161</v>
      </c>
      <c r="E376" s="258" t="s">
        <v>1</v>
      </c>
      <c r="F376" s="259" t="s">
        <v>1435</v>
      </c>
      <c r="G376" s="257"/>
      <c r="H376" s="260">
        <v>14.800000000000001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161</v>
      </c>
      <c r="AU376" s="266" t="s">
        <v>82</v>
      </c>
      <c r="AV376" s="14" t="s">
        <v>82</v>
      </c>
      <c r="AW376" s="14" t="s">
        <v>30</v>
      </c>
      <c r="AX376" s="14" t="s">
        <v>73</v>
      </c>
      <c r="AY376" s="266" t="s">
        <v>147</v>
      </c>
    </row>
    <row r="377" s="14" customFormat="1">
      <c r="A377" s="14"/>
      <c r="B377" s="256"/>
      <c r="C377" s="257"/>
      <c r="D377" s="239" t="s">
        <v>161</v>
      </c>
      <c r="E377" s="258" t="s">
        <v>1</v>
      </c>
      <c r="F377" s="259" t="s">
        <v>1436</v>
      </c>
      <c r="G377" s="257"/>
      <c r="H377" s="260">
        <v>4.7999999999999998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161</v>
      </c>
      <c r="AU377" s="266" t="s">
        <v>82</v>
      </c>
      <c r="AV377" s="14" t="s">
        <v>82</v>
      </c>
      <c r="AW377" s="14" t="s">
        <v>30</v>
      </c>
      <c r="AX377" s="14" t="s">
        <v>73</v>
      </c>
      <c r="AY377" s="266" t="s">
        <v>147</v>
      </c>
    </row>
    <row r="378" s="14" customFormat="1">
      <c r="A378" s="14"/>
      <c r="B378" s="256"/>
      <c r="C378" s="257"/>
      <c r="D378" s="239" t="s">
        <v>161</v>
      </c>
      <c r="E378" s="258" t="s">
        <v>1</v>
      </c>
      <c r="F378" s="259" t="s">
        <v>1437</v>
      </c>
      <c r="G378" s="257"/>
      <c r="H378" s="260">
        <v>4.7999999999999998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161</v>
      </c>
      <c r="AU378" s="266" t="s">
        <v>82</v>
      </c>
      <c r="AV378" s="14" t="s">
        <v>82</v>
      </c>
      <c r="AW378" s="14" t="s">
        <v>30</v>
      </c>
      <c r="AX378" s="14" t="s">
        <v>73</v>
      </c>
      <c r="AY378" s="266" t="s">
        <v>147</v>
      </c>
    </row>
    <row r="379" s="14" customFormat="1">
      <c r="A379" s="14"/>
      <c r="B379" s="256"/>
      <c r="C379" s="257"/>
      <c r="D379" s="239" t="s">
        <v>161</v>
      </c>
      <c r="E379" s="258" t="s">
        <v>1</v>
      </c>
      <c r="F379" s="259" t="s">
        <v>1438</v>
      </c>
      <c r="G379" s="257"/>
      <c r="H379" s="260">
        <v>4.7999999999999998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161</v>
      </c>
      <c r="AU379" s="266" t="s">
        <v>82</v>
      </c>
      <c r="AV379" s="14" t="s">
        <v>82</v>
      </c>
      <c r="AW379" s="14" t="s">
        <v>30</v>
      </c>
      <c r="AX379" s="14" t="s">
        <v>73</v>
      </c>
      <c r="AY379" s="266" t="s">
        <v>147</v>
      </c>
    </row>
    <row r="380" s="14" customFormat="1">
      <c r="A380" s="14"/>
      <c r="B380" s="256"/>
      <c r="C380" s="257"/>
      <c r="D380" s="239" t="s">
        <v>161</v>
      </c>
      <c r="E380" s="258" t="s">
        <v>1</v>
      </c>
      <c r="F380" s="259" t="s">
        <v>1439</v>
      </c>
      <c r="G380" s="257"/>
      <c r="H380" s="260">
        <v>4.7999999999999998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161</v>
      </c>
      <c r="AU380" s="266" t="s">
        <v>82</v>
      </c>
      <c r="AV380" s="14" t="s">
        <v>82</v>
      </c>
      <c r="AW380" s="14" t="s">
        <v>30</v>
      </c>
      <c r="AX380" s="14" t="s">
        <v>73</v>
      </c>
      <c r="AY380" s="266" t="s">
        <v>147</v>
      </c>
    </row>
    <row r="381" s="14" customFormat="1">
      <c r="A381" s="14"/>
      <c r="B381" s="256"/>
      <c r="C381" s="257"/>
      <c r="D381" s="239" t="s">
        <v>161</v>
      </c>
      <c r="E381" s="258" t="s">
        <v>1</v>
      </c>
      <c r="F381" s="259" t="s">
        <v>1440</v>
      </c>
      <c r="G381" s="257"/>
      <c r="H381" s="260">
        <v>14.800000000000001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161</v>
      </c>
      <c r="AU381" s="266" t="s">
        <v>82</v>
      </c>
      <c r="AV381" s="14" t="s">
        <v>82</v>
      </c>
      <c r="AW381" s="14" t="s">
        <v>30</v>
      </c>
      <c r="AX381" s="14" t="s">
        <v>73</v>
      </c>
      <c r="AY381" s="266" t="s">
        <v>147</v>
      </c>
    </row>
    <row r="382" s="13" customFormat="1">
      <c r="A382" s="13"/>
      <c r="B382" s="246"/>
      <c r="C382" s="247"/>
      <c r="D382" s="239" t="s">
        <v>161</v>
      </c>
      <c r="E382" s="248" t="s">
        <v>1</v>
      </c>
      <c r="F382" s="249" t="s">
        <v>1441</v>
      </c>
      <c r="G382" s="247"/>
      <c r="H382" s="248" t="s">
        <v>1</v>
      </c>
      <c r="I382" s="250"/>
      <c r="J382" s="247"/>
      <c r="K382" s="247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161</v>
      </c>
      <c r="AU382" s="255" t="s">
        <v>82</v>
      </c>
      <c r="AV382" s="13" t="s">
        <v>80</v>
      </c>
      <c r="AW382" s="13" t="s">
        <v>30</v>
      </c>
      <c r="AX382" s="13" t="s">
        <v>73</v>
      </c>
      <c r="AY382" s="255" t="s">
        <v>147</v>
      </c>
    </row>
    <row r="383" s="14" customFormat="1">
      <c r="A383" s="14"/>
      <c r="B383" s="256"/>
      <c r="C383" s="257"/>
      <c r="D383" s="239" t="s">
        <v>161</v>
      </c>
      <c r="E383" s="258" t="s">
        <v>1</v>
      </c>
      <c r="F383" s="259" t="s">
        <v>1442</v>
      </c>
      <c r="G383" s="257"/>
      <c r="H383" s="260">
        <v>2.5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161</v>
      </c>
      <c r="AU383" s="266" t="s">
        <v>82</v>
      </c>
      <c r="AV383" s="14" t="s">
        <v>82</v>
      </c>
      <c r="AW383" s="14" t="s">
        <v>30</v>
      </c>
      <c r="AX383" s="14" t="s">
        <v>73</v>
      </c>
      <c r="AY383" s="266" t="s">
        <v>147</v>
      </c>
    </row>
    <row r="384" s="14" customFormat="1">
      <c r="A384" s="14"/>
      <c r="B384" s="256"/>
      <c r="C384" s="257"/>
      <c r="D384" s="239" t="s">
        <v>161</v>
      </c>
      <c r="E384" s="258" t="s">
        <v>1</v>
      </c>
      <c r="F384" s="259" t="s">
        <v>1443</v>
      </c>
      <c r="G384" s="257"/>
      <c r="H384" s="260">
        <v>2.5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161</v>
      </c>
      <c r="AU384" s="266" t="s">
        <v>82</v>
      </c>
      <c r="AV384" s="14" t="s">
        <v>82</v>
      </c>
      <c r="AW384" s="14" t="s">
        <v>30</v>
      </c>
      <c r="AX384" s="14" t="s">
        <v>73</v>
      </c>
      <c r="AY384" s="266" t="s">
        <v>147</v>
      </c>
    </row>
    <row r="385" s="13" customFormat="1">
      <c r="A385" s="13"/>
      <c r="B385" s="246"/>
      <c r="C385" s="247"/>
      <c r="D385" s="239" t="s">
        <v>161</v>
      </c>
      <c r="E385" s="248" t="s">
        <v>1</v>
      </c>
      <c r="F385" s="249" t="s">
        <v>1444</v>
      </c>
      <c r="G385" s="247"/>
      <c r="H385" s="248" t="s">
        <v>1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161</v>
      </c>
      <c r="AU385" s="255" t="s">
        <v>82</v>
      </c>
      <c r="AV385" s="13" t="s">
        <v>80</v>
      </c>
      <c r="AW385" s="13" t="s">
        <v>30</v>
      </c>
      <c r="AX385" s="13" t="s">
        <v>73</v>
      </c>
      <c r="AY385" s="255" t="s">
        <v>147</v>
      </c>
    </row>
    <row r="386" s="14" customFormat="1">
      <c r="A386" s="14"/>
      <c r="B386" s="256"/>
      <c r="C386" s="257"/>
      <c r="D386" s="239" t="s">
        <v>161</v>
      </c>
      <c r="E386" s="258" t="s">
        <v>1</v>
      </c>
      <c r="F386" s="259" t="s">
        <v>1445</v>
      </c>
      <c r="G386" s="257"/>
      <c r="H386" s="260">
        <v>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161</v>
      </c>
      <c r="AU386" s="266" t="s">
        <v>82</v>
      </c>
      <c r="AV386" s="14" t="s">
        <v>82</v>
      </c>
      <c r="AW386" s="14" t="s">
        <v>30</v>
      </c>
      <c r="AX386" s="14" t="s">
        <v>73</v>
      </c>
      <c r="AY386" s="266" t="s">
        <v>147</v>
      </c>
    </row>
    <row r="387" s="13" customFormat="1">
      <c r="A387" s="13"/>
      <c r="B387" s="246"/>
      <c r="C387" s="247"/>
      <c r="D387" s="239" t="s">
        <v>161</v>
      </c>
      <c r="E387" s="248" t="s">
        <v>1</v>
      </c>
      <c r="F387" s="249" t="s">
        <v>1446</v>
      </c>
      <c r="G387" s="247"/>
      <c r="H387" s="248" t="s">
        <v>1</v>
      </c>
      <c r="I387" s="250"/>
      <c r="J387" s="247"/>
      <c r="K387" s="247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161</v>
      </c>
      <c r="AU387" s="255" t="s">
        <v>82</v>
      </c>
      <c r="AV387" s="13" t="s">
        <v>80</v>
      </c>
      <c r="AW387" s="13" t="s">
        <v>30</v>
      </c>
      <c r="AX387" s="13" t="s">
        <v>73</v>
      </c>
      <c r="AY387" s="255" t="s">
        <v>147</v>
      </c>
    </row>
    <row r="388" s="14" customFormat="1">
      <c r="A388" s="14"/>
      <c r="B388" s="256"/>
      <c r="C388" s="257"/>
      <c r="D388" s="239" t="s">
        <v>161</v>
      </c>
      <c r="E388" s="258" t="s">
        <v>1</v>
      </c>
      <c r="F388" s="259" t="s">
        <v>1447</v>
      </c>
      <c r="G388" s="257"/>
      <c r="H388" s="260">
        <v>2.2999999999999998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161</v>
      </c>
      <c r="AU388" s="266" t="s">
        <v>82</v>
      </c>
      <c r="AV388" s="14" t="s">
        <v>82</v>
      </c>
      <c r="AW388" s="14" t="s">
        <v>30</v>
      </c>
      <c r="AX388" s="14" t="s">
        <v>73</v>
      </c>
      <c r="AY388" s="266" t="s">
        <v>147</v>
      </c>
    </row>
    <row r="389" s="14" customFormat="1">
      <c r="A389" s="14"/>
      <c r="B389" s="256"/>
      <c r="C389" s="257"/>
      <c r="D389" s="239" t="s">
        <v>161</v>
      </c>
      <c r="E389" s="258" t="s">
        <v>1</v>
      </c>
      <c r="F389" s="259" t="s">
        <v>1448</v>
      </c>
      <c r="G389" s="257"/>
      <c r="H389" s="260">
        <v>2.2999999999999998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161</v>
      </c>
      <c r="AU389" s="266" t="s">
        <v>82</v>
      </c>
      <c r="AV389" s="14" t="s">
        <v>82</v>
      </c>
      <c r="AW389" s="14" t="s">
        <v>30</v>
      </c>
      <c r="AX389" s="14" t="s">
        <v>73</v>
      </c>
      <c r="AY389" s="266" t="s">
        <v>147</v>
      </c>
    </row>
    <row r="390" s="14" customFormat="1">
      <c r="A390" s="14"/>
      <c r="B390" s="256"/>
      <c r="C390" s="257"/>
      <c r="D390" s="239" t="s">
        <v>161</v>
      </c>
      <c r="E390" s="258" t="s">
        <v>1</v>
      </c>
      <c r="F390" s="259" t="s">
        <v>1449</v>
      </c>
      <c r="G390" s="257"/>
      <c r="H390" s="260">
        <v>2.2999999999999998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161</v>
      </c>
      <c r="AU390" s="266" t="s">
        <v>82</v>
      </c>
      <c r="AV390" s="14" t="s">
        <v>82</v>
      </c>
      <c r="AW390" s="14" t="s">
        <v>30</v>
      </c>
      <c r="AX390" s="14" t="s">
        <v>73</v>
      </c>
      <c r="AY390" s="266" t="s">
        <v>147</v>
      </c>
    </row>
    <row r="391" s="13" customFormat="1">
      <c r="A391" s="13"/>
      <c r="B391" s="246"/>
      <c r="C391" s="247"/>
      <c r="D391" s="239" t="s">
        <v>161</v>
      </c>
      <c r="E391" s="248" t="s">
        <v>1</v>
      </c>
      <c r="F391" s="249" t="s">
        <v>1450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161</v>
      </c>
      <c r="AU391" s="255" t="s">
        <v>82</v>
      </c>
      <c r="AV391" s="13" t="s">
        <v>80</v>
      </c>
      <c r="AW391" s="13" t="s">
        <v>30</v>
      </c>
      <c r="AX391" s="13" t="s">
        <v>73</v>
      </c>
      <c r="AY391" s="255" t="s">
        <v>147</v>
      </c>
    </row>
    <row r="392" s="14" customFormat="1">
      <c r="A392" s="14"/>
      <c r="B392" s="256"/>
      <c r="C392" s="257"/>
      <c r="D392" s="239" t="s">
        <v>161</v>
      </c>
      <c r="E392" s="258" t="s">
        <v>1</v>
      </c>
      <c r="F392" s="259" t="s">
        <v>1451</v>
      </c>
      <c r="G392" s="257"/>
      <c r="H392" s="260">
        <v>10.390000000000001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161</v>
      </c>
      <c r="AU392" s="266" t="s">
        <v>82</v>
      </c>
      <c r="AV392" s="14" t="s">
        <v>82</v>
      </c>
      <c r="AW392" s="14" t="s">
        <v>30</v>
      </c>
      <c r="AX392" s="14" t="s">
        <v>73</v>
      </c>
      <c r="AY392" s="266" t="s">
        <v>147</v>
      </c>
    </row>
    <row r="393" s="14" customFormat="1">
      <c r="A393" s="14"/>
      <c r="B393" s="256"/>
      <c r="C393" s="257"/>
      <c r="D393" s="239" t="s">
        <v>161</v>
      </c>
      <c r="E393" s="258" t="s">
        <v>1</v>
      </c>
      <c r="F393" s="259" t="s">
        <v>1452</v>
      </c>
      <c r="G393" s="257"/>
      <c r="H393" s="260">
        <v>10.140000000000001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161</v>
      </c>
      <c r="AU393" s="266" t="s">
        <v>82</v>
      </c>
      <c r="AV393" s="14" t="s">
        <v>82</v>
      </c>
      <c r="AW393" s="14" t="s">
        <v>30</v>
      </c>
      <c r="AX393" s="14" t="s">
        <v>73</v>
      </c>
      <c r="AY393" s="266" t="s">
        <v>147</v>
      </c>
    </row>
    <row r="394" s="13" customFormat="1">
      <c r="A394" s="13"/>
      <c r="B394" s="246"/>
      <c r="C394" s="247"/>
      <c r="D394" s="239" t="s">
        <v>161</v>
      </c>
      <c r="E394" s="248" t="s">
        <v>1</v>
      </c>
      <c r="F394" s="249" t="s">
        <v>540</v>
      </c>
      <c r="G394" s="247"/>
      <c r="H394" s="248" t="s">
        <v>1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161</v>
      </c>
      <c r="AU394" s="255" t="s">
        <v>82</v>
      </c>
      <c r="AV394" s="13" t="s">
        <v>80</v>
      </c>
      <c r="AW394" s="13" t="s">
        <v>30</v>
      </c>
      <c r="AX394" s="13" t="s">
        <v>73</v>
      </c>
      <c r="AY394" s="255" t="s">
        <v>147</v>
      </c>
    </row>
    <row r="395" s="14" customFormat="1">
      <c r="A395" s="14"/>
      <c r="B395" s="256"/>
      <c r="C395" s="257"/>
      <c r="D395" s="239" t="s">
        <v>161</v>
      </c>
      <c r="E395" s="258" t="s">
        <v>1</v>
      </c>
      <c r="F395" s="259" t="s">
        <v>1471</v>
      </c>
      <c r="G395" s="257"/>
      <c r="H395" s="260">
        <v>340.32999999999998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161</v>
      </c>
      <c r="AU395" s="266" t="s">
        <v>82</v>
      </c>
      <c r="AV395" s="14" t="s">
        <v>82</v>
      </c>
      <c r="AW395" s="14" t="s">
        <v>30</v>
      </c>
      <c r="AX395" s="14" t="s">
        <v>73</v>
      </c>
      <c r="AY395" s="266" t="s">
        <v>147</v>
      </c>
    </row>
    <row r="396" s="15" customFormat="1">
      <c r="A396" s="15"/>
      <c r="B396" s="267"/>
      <c r="C396" s="268"/>
      <c r="D396" s="239" t="s">
        <v>161</v>
      </c>
      <c r="E396" s="269" t="s">
        <v>1</v>
      </c>
      <c r="F396" s="270" t="s">
        <v>164</v>
      </c>
      <c r="G396" s="268"/>
      <c r="H396" s="271">
        <v>480.65999999999997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7" t="s">
        <v>161</v>
      </c>
      <c r="AU396" s="277" t="s">
        <v>82</v>
      </c>
      <c r="AV396" s="15" t="s">
        <v>155</v>
      </c>
      <c r="AW396" s="15" t="s">
        <v>30</v>
      </c>
      <c r="AX396" s="15" t="s">
        <v>80</v>
      </c>
      <c r="AY396" s="277" t="s">
        <v>147</v>
      </c>
    </row>
    <row r="397" s="2" customFormat="1" ht="21.75" customHeight="1">
      <c r="A397" s="38"/>
      <c r="B397" s="39"/>
      <c r="C397" s="278" t="s">
        <v>419</v>
      </c>
      <c r="D397" s="278" t="s">
        <v>335</v>
      </c>
      <c r="E397" s="279" t="s">
        <v>577</v>
      </c>
      <c r="F397" s="280" t="s">
        <v>578</v>
      </c>
      <c r="G397" s="281" t="s">
        <v>153</v>
      </c>
      <c r="H397" s="282">
        <v>14.618</v>
      </c>
      <c r="I397" s="283"/>
      <c r="J397" s="284">
        <f>ROUND(I397*H397,2)</f>
        <v>0</v>
      </c>
      <c r="K397" s="280" t="s">
        <v>154</v>
      </c>
      <c r="L397" s="285"/>
      <c r="M397" s="286" t="s">
        <v>1</v>
      </c>
      <c r="N397" s="287" t="s">
        <v>38</v>
      </c>
      <c r="O397" s="91"/>
      <c r="P397" s="235">
        <f>O397*H397</f>
        <v>0</v>
      </c>
      <c r="Q397" s="235">
        <v>0.55000000000000004</v>
      </c>
      <c r="R397" s="235">
        <f>Q397*H397</f>
        <v>8.0399000000000012</v>
      </c>
      <c r="S397" s="235">
        <v>0</v>
      </c>
      <c r="T397" s="23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7" t="s">
        <v>387</v>
      </c>
      <c r="AT397" s="237" t="s">
        <v>335</v>
      </c>
      <c r="AU397" s="237" t="s">
        <v>82</v>
      </c>
      <c r="AY397" s="17" t="s">
        <v>147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7" t="s">
        <v>80</v>
      </c>
      <c r="BK397" s="238">
        <f>ROUND(I397*H397,2)</f>
        <v>0</v>
      </c>
      <c r="BL397" s="17" t="s">
        <v>274</v>
      </c>
      <c r="BM397" s="237" t="s">
        <v>1472</v>
      </c>
    </row>
    <row r="398" s="2" customFormat="1">
      <c r="A398" s="38"/>
      <c r="B398" s="39"/>
      <c r="C398" s="40"/>
      <c r="D398" s="239" t="s">
        <v>157</v>
      </c>
      <c r="E398" s="40"/>
      <c r="F398" s="240" t="s">
        <v>578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157</v>
      </c>
      <c r="AU398" s="17" t="s">
        <v>82</v>
      </c>
    </row>
    <row r="399" s="13" customFormat="1">
      <c r="A399" s="13"/>
      <c r="B399" s="246"/>
      <c r="C399" s="247"/>
      <c r="D399" s="239" t="s">
        <v>161</v>
      </c>
      <c r="E399" s="248" t="s">
        <v>1</v>
      </c>
      <c r="F399" s="249" t="s">
        <v>546</v>
      </c>
      <c r="G399" s="247"/>
      <c r="H399" s="248" t="s">
        <v>1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161</v>
      </c>
      <c r="AU399" s="255" t="s">
        <v>82</v>
      </c>
      <c r="AV399" s="13" t="s">
        <v>80</v>
      </c>
      <c r="AW399" s="13" t="s">
        <v>30</v>
      </c>
      <c r="AX399" s="13" t="s">
        <v>73</v>
      </c>
      <c r="AY399" s="255" t="s">
        <v>147</v>
      </c>
    </row>
    <row r="400" s="13" customFormat="1">
      <c r="A400" s="13"/>
      <c r="B400" s="246"/>
      <c r="C400" s="247"/>
      <c r="D400" s="239" t="s">
        <v>161</v>
      </c>
      <c r="E400" s="248" t="s">
        <v>1</v>
      </c>
      <c r="F400" s="249" t="s">
        <v>1429</v>
      </c>
      <c r="G400" s="247"/>
      <c r="H400" s="248" t="s">
        <v>1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161</v>
      </c>
      <c r="AU400" s="255" t="s">
        <v>82</v>
      </c>
      <c r="AV400" s="13" t="s">
        <v>80</v>
      </c>
      <c r="AW400" s="13" t="s">
        <v>30</v>
      </c>
      <c r="AX400" s="13" t="s">
        <v>73</v>
      </c>
      <c r="AY400" s="255" t="s">
        <v>147</v>
      </c>
    </row>
    <row r="401" s="14" customFormat="1">
      <c r="A401" s="14"/>
      <c r="B401" s="256"/>
      <c r="C401" s="257"/>
      <c r="D401" s="239" t="s">
        <v>161</v>
      </c>
      <c r="E401" s="258" t="s">
        <v>1</v>
      </c>
      <c r="F401" s="259" t="s">
        <v>1473</v>
      </c>
      <c r="G401" s="257"/>
      <c r="H401" s="260">
        <v>0.41499999999999998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161</v>
      </c>
      <c r="AU401" s="266" t="s">
        <v>82</v>
      </c>
      <c r="AV401" s="14" t="s">
        <v>82</v>
      </c>
      <c r="AW401" s="14" t="s">
        <v>30</v>
      </c>
      <c r="AX401" s="14" t="s">
        <v>73</v>
      </c>
      <c r="AY401" s="266" t="s">
        <v>147</v>
      </c>
    </row>
    <row r="402" s="14" customFormat="1">
      <c r="A402" s="14"/>
      <c r="B402" s="256"/>
      <c r="C402" s="257"/>
      <c r="D402" s="239" t="s">
        <v>161</v>
      </c>
      <c r="E402" s="258" t="s">
        <v>1</v>
      </c>
      <c r="F402" s="259" t="s">
        <v>1474</v>
      </c>
      <c r="G402" s="257"/>
      <c r="H402" s="260">
        <v>0.41499999999999998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161</v>
      </c>
      <c r="AU402" s="266" t="s">
        <v>82</v>
      </c>
      <c r="AV402" s="14" t="s">
        <v>82</v>
      </c>
      <c r="AW402" s="14" t="s">
        <v>30</v>
      </c>
      <c r="AX402" s="14" t="s">
        <v>73</v>
      </c>
      <c r="AY402" s="266" t="s">
        <v>147</v>
      </c>
    </row>
    <row r="403" s="14" customFormat="1">
      <c r="A403" s="14"/>
      <c r="B403" s="256"/>
      <c r="C403" s="257"/>
      <c r="D403" s="239" t="s">
        <v>161</v>
      </c>
      <c r="E403" s="258" t="s">
        <v>1</v>
      </c>
      <c r="F403" s="259" t="s">
        <v>1475</v>
      </c>
      <c r="G403" s="257"/>
      <c r="H403" s="260">
        <v>0.26600000000000001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161</v>
      </c>
      <c r="AU403" s="266" t="s">
        <v>82</v>
      </c>
      <c r="AV403" s="14" t="s">
        <v>82</v>
      </c>
      <c r="AW403" s="14" t="s">
        <v>30</v>
      </c>
      <c r="AX403" s="14" t="s">
        <v>73</v>
      </c>
      <c r="AY403" s="266" t="s">
        <v>147</v>
      </c>
    </row>
    <row r="404" s="14" customFormat="1">
      <c r="A404" s="14"/>
      <c r="B404" s="256"/>
      <c r="C404" s="257"/>
      <c r="D404" s="239" t="s">
        <v>161</v>
      </c>
      <c r="E404" s="258" t="s">
        <v>1</v>
      </c>
      <c r="F404" s="259" t="s">
        <v>1476</v>
      </c>
      <c r="G404" s="257"/>
      <c r="H404" s="260">
        <v>0.26600000000000001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161</v>
      </c>
      <c r="AU404" s="266" t="s">
        <v>82</v>
      </c>
      <c r="AV404" s="14" t="s">
        <v>82</v>
      </c>
      <c r="AW404" s="14" t="s">
        <v>30</v>
      </c>
      <c r="AX404" s="14" t="s">
        <v>73</v>
      </c>
      <c r="AY404" s="266" t="s">
        <v>147</v>
      </c>
    </row>
    <row r="405" s="14" customFormat="1">
      <c r="A405" s="14"/>
      <c r="B405" s="256"/>
      <c r="C405" s="257"/>
      <c r="D405" s="239" t="s">
        <v>161</v>
      </c>
      <c r="E405" s="258" t="s">
        <v>1</v>
      </c>
      <c r="F405" s="259" t="s">
        <v>1477</v>
      </c>
      <c r="G405" s="257"/>
      <c r="H405" s="260">
        <v>0.26600000000000001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161</v>
      </c>
      <c r="AU405" s="266" t="s">
        <v>82</v>
      </c>
      <c r="AV405" s="14" t="s">
        <v>82</v>
      </c>
      <c r="AW405" s="14" t="s">
        <v>30</v>
      </c>
      <c r="AX405" s="14" t="s">
        <v>73</v>
      </c>
      <c r="AY405" s="266" t="s">
        <v>147</v>
      </c>
    </row>
    <row r="406" s="14" customFormat="1">
      <c r="A406" s="14"/>
      <c r="B406" s="256"/>
      <c r="C406" s="257"/>
      <c r="D406" s="239" t="s">
        <v>161</v>
      </c>
      <c r="E406" s="258" t="s">
        <v>1</v>
      </c>
      <c r="F406" s="259" t="s">
        <v>1478</v>
      </c>
      <c r="G406" s="257"/>
      <c r="H406" s="260">
        <v>0.41499999999999998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161</v>
      </c>
      <c r="AU406" s="266" t="s">
        <v>82</v>
      </c>
      <c r="AV406" s="14" t="s">
        <v>82</v>
      </c>
      <c r="AW406" s="14" t="s">
        <v>30</v>
      </c>
      <c r="AX406" s="14" t="s">
        <v>73</v>
      </c>
      <c r="AY406" s="266" t="s">
        <v>147</v>
      </c>
    </row>
    <row r="407" s="14" customFormat="1">
      <c r="A407" s="14"/>
      <c r="B407" s="256"/>
      <c r="C407" s="257"/>
      <c r="D407" s="239" t="s">
        <v>161</v>
      </c>
      <c r="E407" s="258" t="s">
        <v>1</v>
      </c>
      <c r="F407" s="259" t="s">
        <v>1479</v>
      </c>
      <c r="G407" s="257"/>
      <c r="H407" s="260">
        <v>0.13500000000000001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161</v>
      </c>
      <c r="AU407" s="266" t="s">
        <v>82</v>
      </c>
      <c r="AV407" s="14" t="s">
        <v>82</v>
      </c>
      <c r="AW407" s="14" t="s">
        <v>30</v>
      </c>
      <c r="AX407" s="14" t="s">
        <v>73</v>
      </c>
      <c r="AY407" s="266" t="s">
        <v>147</v>
      </c>
    </row>
    <row r="408" s="14" customFormat="1">
      <c r="A408" s="14"/>
      <c r="B408" s="256"/>
      <c r="C408" s="257"/>
      <c r="D408" s="239" t="s">
        <v>161</v>
      </c>
      <c r="E408" s="258" t="s">
        <v>1</v>
      </c>
      <c r="F408" s="259" t="s">
        <v>1480</v>
      </c>
      <c r="G408" s="257"/>
      <c r="H408" s="260">
        <v>0.13500000000000001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161</v>
      </c>
      <c r="AU408" s="266" t="s">
        <v>82</v>
      </c>
      <c r="AV408" s="14" t="s">
        <v>82</v>
      </c>
      <c r="AW408" s="14" t="s">
        <v>30</v>
      </c>
      <c r="AX408" s="14" t="s">
        <v>73</v>
      </c>
      <c r="AY408" s="266" t="s">
        <v>147</v>
      </c>
    </row>
    <row r="409" s="14" customFormat="1">
      <c r="A409" s="14"/>
      <c r="B409" s="256"/>
      <c r="C409" s="257"/>
      <c r="D409" s="239" t="s">
        <v>161</v>
      </c>
      <c r="E409" s="258" t="s">
        <v>1</v>
      </c>
      <c r="F409" s="259" t="s">
        <v>1481</v>
      </c>
      <c r="G409" s="257"/>
      <c r="H409" s="260">
        <v>0.13500000000000001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161</v>
      </c>
      <c r="AU409" s="266" t="s">
        <v>82</v>
      </c>
      <c r="AV409" s="14" t="s">
        <v>82</v>
      </c>
      <c r="AW409" s="14" t="s">
        <v>30</v>
      </c>
      <c r="AX409" s="14" t="s">
        <v>73</v>
      </c>
      <c r="AY409" s="266" t="s">
        <v>147</v>
      </c>
    </row>
    <row r="410" s="14" customFormat="1">
      <c r="A410" s="14"/>
      <c r="B410" s="256"/>
      <c r="C410" s="257"/>
      <c r="D410" s="239" t="s">
        <v>161</v>
      </c>
      <c r="E410" s="258" t="s">
        <v>1</v>
      </c>
      <c r="F410" s="259" t="s">
        <v>1482</v>
      </c>
      <c r="G410" s="257"/>
      <c r="H410" s="260">
        <v>0.13500000000000001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161</v>
      </c>
      <c r="AU410" s="266" t="s">
        <v>82</v>
      </c>
      <c r="AV410" s="14" t="s">
        <v>82</v>
      </c>
      <c r="AW410" s="14" t="s">
        <v>30</v>
      </c>
      <c r="AX410" s="14" t="s">
        <v>73</v>
      </c>
      <c r="AY410" s="266" t="s">
        <v>147</v>
      </c>
    </row>
    <row r="411" s="14" customFormat="1">
      <c r="A411" s="14"/>
      <c r="B411" s="256"/>
      <c r="C411" s="257"/>
      <c r="D411" s="239" t="s">
        <v>161</v>
      </c>
      <c r="E411" s="258" t="s">
        <v>1</v>
      </c>
      <c r="F411" s="259" t="s">
        <v>1483</v>
      </c>
      <c r="G411" s="257"/>
      <c r="H411" s="260">
        <v>0.41499999999999998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161</v>
      </c>
      <c r="AU411" s="266" t="s">
        <v>82</v>
      </c>
      <c r="AV411" s="14" t="s">
        <v>82</v>
      </c>
      <c r="AW411" s="14" t="s">
        <v>30</v>
      </c>
      <c r="AX411" s="14" t="s">
        <v>73</v>
      </c>
      <c r="AY411" s="266" t="s">
        <v>147</v>
      </c>
    </row>
    <row r="412" s="13" customFormat="1">
      <c r="A412" s="13"/>
      <c r="B412" s="246"/>
      <c r="C412" s="247"/>
      <c r="D412" s="239" t="s">
        <v>161</v>
      </c>
      <c r="E412" s="248" t="s">
        <v>1</v>
      </c>
      <c r="F412" s="249" t="s">
        <v>1441</v>
      </c>
      <c r="G412" s="247"/>
      <c r="H412" s="248" t="s">
        <v>1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161</v>
      </c>
      <c r="AU412" s="255" t="s">
        <v>82</v>
      </c>
      <c r="AV412" s="13" t="s">
        <v>80</v>
      </c>
      <c r="AW412" s="13" t="s">
        <v>30</v>
      </c>
      <c r="AX412" s="13" t="s">
        <v>73</v>
      </c>
      <c r="AY412" s="255" t="s">
        <v>147</v>
      </c>
    </row>
    <row r="413" s="14" customFormat="1">
      <c r="A413" s="14"/>
      <c r="B413" s="256"/>
      <c r="C413" s="257"/>
      <c r="D413" s="239" t="s">
        <v>161</v>
      </c>
      <c r="E413" s="258" t="s">
        <v>1</v>
      </c>
      <c r="F413" s="259" t="s">
        <v>1484</v>
      </c>
      <c r="G413" s="257"/>
      <c r="H413" s="260">
        <v>0.079000000000000001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161</v>
      </c>
      <c r="AU413" s="266" t="s">
        <v>82</v>
      </c>
      <c r="AV413" s="14" t="s">
        <v>82</v>
      </c>
      <c r="AW413" s="14" t="s">
        <v>30</v>
      </c>
      <c r="AX413" s="14" t="s">
        <v>73</v>
      </c>
      <c r="AY413" s="266" t="s">
        <v>147</v>
      </c>
    </row>
    <row r="414" s="14" customFormat="1">
      <c r="A414" s="14"/>
      <c r="B414" s="256"/>
      <c r="C414" s="257"/>
      <c r="D414" s="239" t="s">
        <v>161</v>
      </c>
      <c r="E414" s="258" t="s">
        <v>1</v>
      </c>
      <c r="F414" s="259" t="s">
        <v>1485</v>
      </c>
      <c r="G414" s="257"/>
      <c r="H414" s="260">
        <v>0.079000000000000001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161</v>
      </c>
      <c r="AU414" s="266" t="s">
        <v>82</v>
      </c>
      <c r="AV414" s="14" t="s">
        <v>82</v>
      </c>
      <c r="AW414" s="14" t="s">
        <v>30</v>
      </c>
      <c r="AX414" s="14" t="s">
        <v>73</v>
      </c>
      <c r="AY414" s="266" t="s">
        <v>147</v>
      </c>
    </row>
    <row r="415" s="13" customFormat="1">
      <c r="A415" s="13"/>
      <c r="B415" s="246"/>
      <c r="C415" s="247"/>
      <c r="D415" s="239" t="s">
        <v>161</v>
      </c>
      <c r="E415" s="248" t="s">
        <v>1</v>
      </c>
      <c r="F415" s="249" t="s">
        <v>1444</v>
      </c>
      <c r="G415" s="247"/>
      <c r="H415" s="248" t="s">
        <v>1</v>
      </c>
      <c r="I415" s="250"/>
      <c r="J415" s="247"/>
      <c r="K415" s="247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161</v>
      </c>
      <c r="AU415" s="255" t="s">
        <v>82</v>
      </c>
      <c r="AV415" s="13" t="s">
        <v>80</v>
      </c>
      <c r="AW415" s="13" t="s">
        <v>30</v>
      </c>
      <c r="AX415" s="13" t="s">
        <v>73</v>
      </c>
      <c r="AY415" s="255" t="s">
        <v>147</v>
      </c>
    </row>
    <row r="416" s="14" customFormat="1">
      <c r="A416" s="14"/>
      <c r="B416" s="256"/>
      <c r="C416" s="257"/>
      <c r="D416" s="239" t="s">
        <v>161</v>
      </c>
      <c r="E416" s="258" t="s">
        <v>1</v>
      </c>
      <c r="F416" s="259" t="s">
        <v>1486</v>
      </c>
      <c r="G416" s="257"/>
      <c r="H416" s="260">
        <v>0.024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161</v>
      </c>
      <c r="AU416" s="266" t="s">
        <v>82</v>
      </c>
      <c r="AV416" s="14" t="s">
        <v>82</v>
      </c>
      <c r="AW416" s="14" t="s">
        <v>30</v>
      </c>
      <c r="AX416" s="14" t="s">
        <v>73</v>
      </c>
      <c r="AY416" s="266" t="s">
        <v>147</v>
      </c>
    </row>
    <row r="417" s="13" customFormat="1">
      <c r="A417" s="13"/>
      <c r="B417" s="246"/>
      <c r="C417" s="247"/>
      <c r="D417" s="239" t="s">
        <v>161</v>
      </c>
      <c r="E417" s="248" t="s">
        <v>1</v>
      </c>
      <c r="F417" s="249" t="s">
        <v>1446</v>
      </c>
      <c r="G417" s="247"/>
      <c r="H417" s="248" t="s">
        <v>1</v>
      </c>
      <c r="I417" s="250"/>
      <c r="J417" s="247"/>
      <c r="K417" s="247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161</v>
      </c>
      <c r="AU417" s="255" t="s">
        <v>82</v>
      </c>
      <c r="AV417" s="13" t="s">
        <v>80</v>
      </c>
      <c r="AW417" s="13" t="s">
        <v>30</v>
      </c>
      <c r="AX417" s="13" t="s">
        <v>73</v>
      </c>
      <c r="AY417" s="255" t="s">
        <v>147</v>
      </c>
    </row>
    <row r="418" s="14" customFormat="1">
      <c r="A418" s="14"/>
      <c r="B418" s="256"/>
      <c r="C418" s="257"/>
      <c r="D418" s="239" t="s">
        <v>161</v>
      </c>
      <c r="E418" s="258" t="s">
        <v>1</v>
      </c>
      <c r="F418" s="259" t="s">
        <v>1487</v>
      </c>
      <c r="G418" s="257"/>
      <c r="H418" s="260">
        <v>0.050000000000000003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161</v>
      </c>
      <c r="AU418" s="266" t="s">
        <v>82</v>
      </c>
      <c r="AV418" s="14" t="s">
        <v>82</v>
      </c>
      <c r="AW418" s="14" t="s">
        <v>30</v>
      </c>
      <c r="AX418" s="14" t="s">
        <v>73</v>
      </c>
      <c r="AY418" s="266" t="s">
        <v>147</v>
      </c>
    </row>
    <row r="419" s="14" customFormat="1">
      <c r="A419" s="14"/>
      <c r="B419" s="256"/>
      <c r="C419" s="257"/>
      <c r="D419" s="239" t="s">
        <v>161</v>
      </c>
      <c r="E419" s="258" t="s">
        <v>1</v>
      </c>
      <c r="F419" s="259" t="s">
        <v>1488</v>
      </c>
      <c r="G419" s="257"/>
      <c r="H419" s="260">
        <v>0.050000000000000003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161</v>
      </c>
      <c r="AU419" s="266" t="s">
        <v>82</v>
      </c>
      <c r="AV419" s="14" t="s">
        <v>82</v>
      </c>
      <c r="AW419" s="14" t="s">
        <v>30</v>
      </c>
      <c r="AX419" s="14" t="s">
        <v>73</v>
      </c>
      <c r="AY419" s="266" t="s">
        <v>147</v>
      </c>
    </row>
    <row r="420" s="14" customFormat="1">
      <c r="A420" s="14"/>
      <c r="B420" s="256"/>
      <c r="C420" s="257"/>
      <c r="D420" s="239" t="s">
        <v>161</v>
      </c>
      <c r="E420" s="258" t="s">
        <v>1</v>
      </c>
      <c r="F420" s="259" t="s">
        <v>1489</v>
      </c>
      <c r="G420" s="257"/>
      <c r="H420" s="260">
        <v>0.050000000000000003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161</v>
      </c>
      <c r="AU420" s="266" t="s">
        <v>82</v>
      </c>
      <c r="AV420" s="14" t="s">
        <v>82</v>
      </c>
      <c r="AW420" s="14" t="s">
        <v>30</v>
      </c>
      <c r="AX420" s="14" t="s">
        <v>73</v>
      </c>
      <c r="AY420" s="266" t="s">
        <v>147</v>
      </c>
    </row>
    <row r="421" s="13" customFormat="1">
      <c r="A421" s="13"/>
      <c r="B421" s="246"/>
      <c r="C421" s="247"/>
      <c r="D421" s="239" t="s">
        <v>161</v>
      </c>
      <c r="E421" s="248" t="s">
        <v>1</v>
      </c>
      <c r="F421" s="249" t="s">
        <v>1450</v>
      </c>
      <c r="G421" s="247"/>
      <c r="H421" s="248" t="s">
        <v>1</v>
      </c>
      <c r="I421" s="250"/>
      <c r="J421" s="247"/>
      <c r="K421" s="247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161</v>
      </c>
      <c r="AU421" s="255" t="s">
        <v>82</v>
      </c>
      <c r="AV421" s="13" t="s">
        <v>80</v>
      </c>
      <c r="AW421" s="13" t="s">
        <v>30</v>
      </c>
      <c r="AX421" s="13" t="s">
        <v>73</v>
      </c>
      <c r="AY421" s="255" t="s">
        <v>147</v>
      </c>
    </row>
    <row r="422" s="14" customFormat="1">
      <c r="A422" s="14"/>
      <c r="B422" s="256"/>
      <c r="C422" s="257"/>
      <c r="D422" s="239" t="s">
        <v>161</v>
      </c>
      <c r="E422" s="258" t="s">
        <v>1</v>
      </c>
      <c r="F422" s="259" t="s">
        <v>1490</v>
      </c>
      <c r="G422" s="257"/>
      <c r="H422" s="260">
        <v>0.25600000000000001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161</v>
      </c>
      <c r="AU422" s="266" t="s">
        <v>82</v>
      </c>
      <c r="AV422" s="14" t="s">
        <v>82</v>
      </c>
      <c r="AW422" s="14" t="s">
        <v>30</v>
      </c>
      <c r="AX422" s="14" t="s">
        <v>73</v>
      </c>
      <c r="AY422" s="266" t="s">
        <v>147</v>
      </c>
    </row>
    <row r="423" s="14" customFormat="1">
      <c r="A423" s="14"/>
      <c r="B423" s="256"/>
      <c r="C423" s="257"/>
      <c r="D423" s="239" t="s">
        <v>161</v>
      </c>
      <c r="E423" s="258" t="s">
        <v>1</v>
      </c>
      <c r="F423" s="259" t="s">
        <v>1491</v>
      </c>
      <c r="G423" s="257"/>
      <c r="H423" s="260">
        <v>0.25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161</v>
      </c>
      <c r="AU423" s="266" t="s">
        <v>82</v>
      </c>
      <c r="AV423" s="14" t="s">
        <v>82</v>
      </c>
      <c r="AW423" s="14" t="s">
        <v>30</v>
      </c>
      <c r="AX423" s="14" t="s">
        <v>73</v>
      </c>
      <c r="AY423" s="266" t="s">
        <v>147</v>
      </c>
    </row>
    <row r="424" s="13" customFormat="1">
      <c r="A424" s="13"/>
      <c r="B424" s="246"/>
      <c r="C424" s="247"/>
      <c r="D424" s="239" t="s">
        <v>161</v>
      </c>
      <c r="E424" s="248" t="s">
        <v>1</v>
      </c>
      <c r="F424" s="249" t="s">
        <v>540</v>
      </c>
      <c r="G424" s="247"/>
      <c r="H424" s="248" t="s">
        <v>1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161</v>
      </c>
      <c r="AU424" s="255" t="s">
        <v>82</v>
      </c>
      <c r="AV424" s="13" t="s">
        <v>80</v>
      </c>
      <c r="AW424" s="13" t="s">
        <v>30</v>
      </c>
      <c r="AX424" s="13" t="s">
        <v>73</v>
      </c>
      <c r="AY424" s="255" t="s">
        <v>147</v>
      </c>
    </row>
    <row r="425" s="14" customFormat="1">
      <c r="A425" s="14"/>
      <c r="B425" s="256"/>
      <c r="C425" s="257"/>
      <c r="D425" s="239" t="s">
        <v>161</v>
      </c>
      <c r="E425" s="258" t="s">
        <v>1</v>
      </c>
      <c r="F425" s="259" t="s">
        <v>1492</v>
      </c>
      <c r="G425" s="257"/>
      <c r="H425" s="260">
        <v>10.782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161</v>
      </c>
      <c r="AU425" s="266" t="s">
        <v>82</v>
      </c>
      <c r="AV425" s="14" t="s">
        <v>82</v>
      </c>
      <c r="AW425" s="14" t="s">
        <v>30</v>
      </c>
      <c r="AX425" s="14" t="s">
        <v>73</v>
      </c>
      <c r="AY425" s="266" t="s">
        <v>147</v>
      </c>
    </row>
    <row r="426" s="15" customFormat="1">
      <c r="A426" s="15"/>
      <c r="B426" s="267"/>
      <c r="C426" s="268"/>
      <c r="D426" s="239" t="s">
        <v>161</v>
      </c>
      <c r="E426" s="269" t="s">
        <v>1</v>
      </c>
      <c r="F426" s="270" t="s">
        <v>164</v>
      </c>
      <c r="G426" s="268"/>
      <c r="H426" s="271">
        <v>14.617999999999999</v>
      </c>
      <c r="I426" s="272"/>
      <c r="J426" s="268"/>
      <c r="K426" s="268"/>
      <c r="L426" s="273"/>
      <c r="M426" s="274"/>
      <c r="N426" s="275"/>
      <c r="O426" s="275"/>
      <c r="P426" s="275"/>
      <c r="Q426" s="275"/>
      <c r="R426" s="275"/>
      <c r="S426" s="275"/>
      <c r="T426" s="27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7" t="s">
        <v>161</v>
      </c>
      <c r="AU426" s="277" t="s">
        <v>82</v>
      </c>
      <c r="AV426" s="15" t="s">
        <v>155</v>
      </c>
      <c r="AW426" s="15" t="s">
        <v>30</v>
      </c>
      <c r="AX426" s="15" t="s">
        <v>80</v>
      </c>
      <c r="AY426" s="277" t="s">
        <v>147</v>
      </c>
    </row>
    <row r="427" s="2" customFormat="1" ht="33" customHeight="1">
      <c r="A427" s="38"/>
      <c r="B427" s="39"/>
      <c r="C427" s="226" t="s">
        <v>425</v>
      </c>
      <c r="D427" s="226" t="s">
        <v>150</v>
      </c>
      <c r="E427" s="227" t="s">
        <v>584</v>
      </c>
      <c r="F427" s="228" t="s">
        <v>585</v>
      </c>
      <c r="G427" s="229" t="s">
        <v>167</v>
      </c>
      <c r="H427" s="230">
        <v>159.5</v>
      </c>
      <c r="I427" s="231"/>
      <c r="J427" s="232">
        <f>ROUND(I427*H427,2)</f>
        <v>0</v>
      </c>
      <c r="K427" s="228" t="s">
        <v>154</v>
      </c>
      <c r="L427" s="44"/>
      <c r="M427" s="233" t="s">
        <v>1</v>
      </c>
      <c r="N427" s="234" t="s">
        <v>38</v>
      </c>
      <c r="O427" s="91"/>
      <c r="P427" s="235">
        <f>O427*H427</f>
        <v>0</v>
      </c>
      <c r="Q427" s="235">
        <v>0.00010000000000000001</v>
      </c>
      <c r="R427" s="235">
        <f>Q427*H427</f>
        <v>0.015950000000000002</v>
      </c>
      <c r="S427" s="235">
        <v>0</v>
      </c>
      <c r="T427" s="23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7" t="s">
        <v>274</v>
      </c>
      <c r="AT427" s="237" t="s">
        <v>150</v>
      </c>
      <c r="AU427" s="237" t="s">
        <v>82</v>
      </c>
      <c r="AY427" s="17" t="s">
        <v>147</v>
      </c>
      <c r="BE427" s="238">
        <f>IF(N427="základní",J427,0)</f>
        <v>0</v>
      </c>
      <c r="BF427" s="238">
        <f>IF(N427="snížená",J427,0)</f>
        <v>0</v>
      </c>
      <c r="BG427" s="238">
        <f>IF(N427="zákl. přenesená",J427,0)</f>
        <v>0</v>
      </c>
      <c r="BH427" s="238">
        <f>IF(N427="sníž. přenesená",J427,0)</f>
        <v>0</v>
      </c>
      <c r="BI427" s="238">
        <f>IF(N427="nulová",J427,0)</f>
        <v>0</v>
      </c>
      <c r="BJ427" s="17" t="s">
        <v>80</v>
      </c>
      <c r="BK427" s="238">
        <f>ROUND(I427*H427,2)</f>
        <v>0</v>
      </c>
      <c r="BL427" s="17" t="s">
        <v>274</v>
      </c>
      <c r="BM427" s="237" t="s">
        <v>1493</v>
      </c>
    </row>
    <row r="428" s="2" customFormat="1">
      <c r="A428" s="38"/>
      <c r="B428" s="39"/>
      <c r="C428" s="40"/>
      <c r="D428" s="239" t="s">
        <v>157</v>
      </c>
      <c r="E428" s="40"/>
      <c r="F428" s="240" t="s">
        <v>587</v>
      </c>
      <c r="G428" s="40"/>
      <c r="H428" s="40"/>
      <c r="I428" s="241"/>
      <c r="J428" s="40"/>
      <c r="K428" s="40"/>
      <c r="L428" s="44"/>
      <c r="M428" s="242"/>
      <c r="N428" s="243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157</v>
      </c>
      <c r="AU428" s="17" t="s">
        <v>82</v>
      </c>
    </row>
    <row r="429" s="2" customFormat="1">
      <c r="A429" s="38"/>
      <c r="B429" s="39"/>
      <c r="C429" s="40"/>
      <c r="D429" s="244" t="s">
        <v>159</v>
      </c>
      <c r="E429" s="40"/>
      <c r="F429" s="245" t="s">
        <v>588</v>
      </c>
      <c r="G429" s="40"/>
      <c r="H429" s="40"/>
      <c r="I429" s="241"/>
      <c r="J429" s="40"/>
      <c r="K429" s="40"/>
      <c r="L429" s="44"/>
      <c r="M429" s="242"/>
      <c r="N429" s="243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159</v>
      </c>
      <c r="AU429" s="17" t="s">
        <v>82</v>
      </c>
    </row>
    <row r="430" s="13" customFormat="1">
      <c r="A430" s="13"/>
      <c r="B430" s="246"/>
      <c r="C430" s="247"/>
      <c r="D430" s="239" t="s">
        <v>161</v>
      </c>
      <c r="E430" s="248" t="s">
        <v>1</v>
      </c>
      <c r="F430" s="249" t="s">
        <v>1454</v>
      </c>
      <c r="G430" s="247"/>
      <c r="H430" s="248" t="s">
        <v>1</v>
      </c>
      <c r="I430" s="250"/>
      <c r="J430" s="247"/>
      <c r="K430" s="247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161</v>
      </c>
      <c r="AU430" s="255" t="s">
        <v>82</v>
      </c>
      <c r="AV430" s="13" t="s">
        <v>80</v>
      </c>
      <c r="AW430" s="13" t="s">
        <v>30</v>
      </c>
      <c r="AX430" s="13" t="s">
        <v>73</v>
      </c>
      <c r="AY430" s="255" t="s">
        <v>147</v>
      </c>
    </row>
    <row r="431" s="14" customFormat="1">
      <c r="A431" s="14"/>
      <c r="B431" s="256"/>
      <c r="C431" s="257"/>
      <c r="D431" s="239" t="s">
        <v>161</v>
      </c>
      <c r="E431" s="258" t="s">
        <v>1</v>
      </c>
      <c r="F431" s="259" t="s">
        <v>1455</v>
      </c>
      <c r="G431" s="257"/>
      <c r="H431" s="260">
        <v>10.76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161</v>
      </c>
      <c r="AU431" s="266" t="s">
        <v>82</v>
      </c>
      <c r="AV431" s="14" t="s">
        <v>82</v>
      </c>
      <c r="AW431" s="14" t="s">
        <v>30</v>
      </c>
      <c r="AX431" s="14" t="s">
        <v>73</v>
      </c>
      <c r="AY431" s="266" t="s">
        <v>147</v>
      </c>
    </row>
    <row r="432" s="14" customFormat="1">
      <c r="A432" s="14"/>
      <c r="B432" s="256"/>
      <c r="C432" s="257"/>
      <c r="D432" s="239" t="s">
        <v>161</v>
      </c>
      <c r="E432" s="258" t="s">
        <v>1</v>
      </c>
      <c r="F432" s="259" t="s">
        <v>1456</v>
      </c>
      <c r="G432" s="257"/>
      <c r="H432" s="260">
        <v>10.76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161</v>
      </c>
      <c r="AU432" s="266" t="s">
        <v>82</v>
      </c>
      <c r="AV432" s="14" t="s">
        <v>82</v>
      </c>
      <c r="AW432" s="14" t="s">
        <v>30</v>
      </c>
      <c r="AX432" s="14" t="s">
        <v>73</v>
      </c>
      <c r="AY432" s="266" t="s">
        <v>147</v>
      </c>
    </row>
    <row r="433" s="14" customFormat="1">
      <c r="A433" s="14"/>
      <c r="B433" s="256"/>
      <c r="C433" s="257"/>
      <c r="D433" s="239" t="s">
        <v>161</v>
      </c>
      <c r="E433" s="258" t="s">
        <v>1</v>
      </c>
      <c r="F433" s="259" t="s">
        <v>1457</v>
      </c>
      <c r="G433" s="257"/>
      <c r="H433" s="260">
        <v>6.5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161</v>
      </c>
      <c r="AU433" s="266" t="s">
        <v>82</v>
      </c>
      <c r="AV433" s="14" t="s">
        <v>82</v>
      </c>
      <c r="AW433" s="14" t="s">
        <v>30</v>
      </c>
      <c r="AX433" s="14" t="s">
        <v>73</v>
      </c>
      <c r="AY433" s="266" t="s">
        <v>147</v>
      </c>
    </row>
    <row r="434" s="14" customFormat="1">
      <c r="A434" s="14"/>
      <c r="B434" s="256"/>
      <c r="C434" s="257"/>
      <c r="D434" s="239" t="s">
        <v>161</v>
      </c>
      <c r="E434" s="258" t="s">
        <v>1</v>
      </c>
      <c r="F434" s="259" t="s">
        <v>1458</v>
      </c>
      <c r="G434" s="257"/>
      <c r="H434" s="260">
        <v>6.5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161</v>
      </c>
      <c r="AU434" s="266" t="s">
        <v>82</v>
      </c>
      <c r="AV434" s="14" t="s">
        <v>82</v>
      </c>
      <c r="AW434" s="14" t="s">
        <v>30</v>
      </c>
      <c r="AX434" s="14" t="s">
        <v>73</v>
      </c>
      <c r="AY434" s="266" t="s">
        <v>147</v>
      </c>
    </row>
    <row r="435" s="14" customFormat="1">
      <c r="A435" s="14"/>
      <c r="B435" s="256"/>
      <c r="C435" s="257"/>
      <c r="D435" s="239" t="s">
        <v>161</v>
      </c>
      <c r="E435" s="258" t="s">
        <v>1</v>
      </c>
      <c r="F435" s="259" t="s">
        <v>1459</v>
      </c>
      <c r="G435" s="257"/>
      <c r="H435" s="260">
        <v>6.5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161</v>
      </c>
      <c r="AU435" s="266" t="s">
        <v>82</v>
      </c>
      <c r="AV435" s="14" t="s">
        <v>82</v>
      </c>
      <c r="AW435" s="14" t="s">
        <v>30</v>
      </c>
      <c r="AX435" s="14" t="s">
        <v>73</v>
      </c>
      <c r="AY435" s="266" t="s">
        <v>147</v>
      </c>
    </row>
    <row r="436" s="14" customFormat="1">
      <c r="A436" s="14"/>
      <c r="B436" s="256"/>
      <c r="C436" s="257"/>
      <c r="D436" s="239" t="s">
        <v>161</v>
      </c>
      <c r="E436" s="258" t="s">
        <v>1</v>
      </c>
      <c r="F436" s="259" t="s">
        <v>1460</v>
      </c>
      <c r="G436" s="257"/>
      <c r="H436" s="260">
        <v>10.789999999999999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161</v>
      </c>
      <c r="AU436" s="266" t="s">
        <v>82</v>
      </c>
      <c r="AV436" s="14" t="s">
        <v>82</v>
      </c>
      <c r="AW436" s="14" t="s">
        <v>30</v>
      </c>
      <c r="AX436" s="14" t="s">
        <v>73</v>
      </c>
      <c r="AY436" s="266" t="s">
        <v>147</v>
      </c>
    </row>
    <row r="437" s="14" customFormat="1">
      <c r="A437" s="14"/>
      <c r="B437" s="256"/>
      <c r="C437" s="257"/>
      <c r="D437" s="239" t="s">
        <v>161</v>
      </c>
      <c r="E437" s="258" t="s">
        <v>1</v>
      </c>
      <c r="F437" s="259" t="s">
        <v>1461</v>
      </c>
      <c r="G437" s="257"/>
      <c r="H437" s="260">
        <v>2.7000000000000002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161</v>
      </c>
      <c r="AU437" s="266" t="s">
        <v>82</v>
      </c>
      <c r="AV437" s="14" t="s">
        <v>82</v>
      </c>
      <c r="AW437" s="14" t="s">
        <v>30</v>
      </c>
      <c r="AX437" s="14" t="s">
        <v>73</v>
      </c>
      <c r="AY437" s="266" t="s">
        <v>147</v>
      </c>
    </row>
    <row r="438" s="14" customFormat="1">
      <c r="A438" s="14"/>
      <c r="B438" s="256"/>
      <c r="C438" s="257"/>
      <c r="D438" s="239" t="s">
        <v>161</v>
      </c>
      <c r="E438" s="258" t="s">
        <v>1</v>
      </c>
      <c r="F438" s="259" t="s">
        <v>1462</v>
      </c>
      <c r="G438" s="257"/>
      <c r="H438" s="260">
        <v>2.7000000000000002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161</v>
      </c>
      <c r="AU438" s="266" t="s">
        <v>82</v>
      </c>
      <c r="AV438" s="14" t="s">
        <v>82</v>
      </c>
      <c r="AW438" s="14" t="s">
        <v>30</v>
      </c>
      <c r="AX438" s="14" t="s">
        <v>73</v>
      </c>
      <c r="AY438" s="266" t="s">
        <v>147</v>
      </c>
    </row>
    <row r="439" s="14" customFormat="1">
      <c r="A439" s="14"/>
      <c r="B439" s="256"/>
      <c r="C439" s="257"/>
      <c r="D439" s="239" t="s">
        <v>161</v>
      </c>
      <c r="E439" s="258" t="s">
        <v>1</v>
      </c>
      <c r="F439" s="259" t="s">
        <v>1463</v>
      </c>
      <c r="G439" s="257"/>
      <c r="H439" s="260">
        <v>2.7000000000000002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161</v>
      </c>
      <c r="AU439" s="266" t="s">
        <v>82</v>
      </c>
      <c r="AV439" s="14" t="s">
        <v>82</v>
      </c>
      <c r="AW439" s="14" t="s">
        <v>30</v>
      </c>
      <c r="AX439" s="14" t="s">
        <v>73</v>
      </c>
      <c r="AY439" s="266" t="s">
        <v>147</v>
      </c>
    </row>
    <row r="440" s="14" customFormat="1">
      <c r="A440" s="14"/>
      <c r="B440" s="256"/>
      <c r="C440" s="257"/>
      <c r="D440" s="239" t="s">
        <v>161</v>
      </c>
      <c r="E440" s="258" t="s">
        <v>1</v>
      </c>
      <c r="F440" s="259" t="s">
        <v>1464</v>
      </c>
      <c r="G440" s="257"/>
      <c r="H440" s="260">
        <v>2.7000000000000002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161</v>
      </c>
      <c r="AU440" s="266" t="s">
        <v>82</v>
      </c>
      <c r="AV440" s="14" t="s">
        <v>82</v>
      </c>
      <c r="AW440" s="14" t="s">
        <v>30</v>
      </c>
      <c r="AX440" s="14" t="s">
        <v>73</v>
      </c>
      <c r="AY440" s="266" t="s">
        <v>147</v>
      </c>
    </row>
    <row r="441" s="14" customFormat="1">
      <c r="A441" s="14"/>
      <c r="B441" s="256"/>
      <c r="C441" s="257"/>
      <c r="D441" s="239" t="s">
        <v>161</v>
      </c>
      <c r="E441" s="258" t="s">
        <v>1</v>
      </c>
      <c r="F441" s="259" t="s">
        <v>1465</v>
      </c>
      <c r="G441" s="257"/>
      <c r="H441" s="260">
        <v>10.76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161</v>
      </c>
      <c r="AU441" s="266" t="s">
        <v>82</v>
      </c>
      <c r="AV441" s="14" t="s">
        <v>82</v>
      </c>
      <c r="AW441" s="14" t="s">
        <v>30</v>
      </c>
      <c r="AX441" s="14" t="s">
        <v>73</v>
      </c>
      <c r="AY441" s="266" t="s">
        <v>147</v>
      </c>
    </row>
    <row r="442" s="13" customFormat="1">
      <c r="A442" s="13"/>
      <c r="B442" s="246"/>
      <c r="C442" s="247"/>
      <c r="D442" s="239" t="s">
        <v>161</v>
      </c>
      <c r="E442" s="248" t="s">
        <v>1</v>
      </c>
      <c r="F442" s="249" t="s">
        <v>1466</v>
      </c>
      <c r="G442" s="247"/>
      <c r="H442" s="248" t="s">
        <v>1</v>
      </c>
      <c r="I442" s="250"/>
      <c r="J442" s="247"/>
      <c r="K442" s="247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161</v>
      </c>
      <c r="AU442" s="255" t="s">
        <v>82</v>
      </c>
      <c r="AV442" s="13" t="s">
        <v>80</v>
      </c>
      <c r="AW442" s="13" t="s">
        <v>30</v>
      </c>
      <c r="AX442" s="13" t="s">
        <v>73</v>
      </c>
      <c r="AY442" s="255" t="s">
        <v>147</v>
      </c>
    </row>
    <row r="443" s="14" customFormat="1">
      <c r="A443" s="14"/>
      <c r="B443" s="256"/>
      <c r="C443" s="257"/>
      <c r="D443" s="239" t="s">
        <v>161</v>
      </c>
      <c r="E443" s="258" t="s">
        <v>1</v>
      </c>
      <c r="F443" s="259" t="s">
        <v>1467</v>
      </c>
      <c r="G443" s="257"/>
      <c r="H443" s="260">
        <v>3.1899999999999999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161</v>
      </c>
      <c r="AU443" s="266" t="s">
        <v>82</v>
      </c>
      <c r="AV443" s="14" t="s">
        <v>82</v>
      </c>
      <c r="AW443" s="14" t="s">
        <v>30</v>
      </c>
      <c r="AX443" s="14" t="s">
        <v>73</v>
      </c>
      <c r="AY443" s="266" t="s">
        <v>147</v>
      </c>
    </row>
    <row r="444" s="14" customFormat="1">
      <c r="A444" s="14"/>
      <c r="B444" s="256"/>
      <c r="C444" s="257"/>
      <c r="D444" s="239" t="s">
        <v>161</v>
      </c>
      <c r="E444" s="258" t="s">
        <v>1</v>
      </c>
      <c r="F444" s="259" t="s">
        <v>1468</v>
      </c>
      <c r="G444" s="257"/>
      <c r="H444" s="260">
        <v>3.1899999999999999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161</v>
      </c>
      <c r="AU444" s="266" t="s">
        <v>82</v>
      </c>
      <c r="AV444" s="14" t="s">
        <v>82</v>
      </c>
      <c r="AW444" s="14" t="s">
        <v>30</v>
      </c>
      <c r="AX444" s="14" t="s">
        <v>73</v>
      </c>
      <c r="AY444" s="266" t="s">
        <v>147</v>
      </c>
    </row>
    <row r="445" s="13" customFormat="1">
      <c r="A445" s="13"/>
      <c r="B445" s="246"/>
      <c r="C445" s="247"/>
      <c r="D445" s="239" t="s">
        <v>161</v>
      </c>
      <c r="E445" s="248" t="s">
        <v>1</v>
      </c>
      <c r="F445" s="249" t="s">
        <v>540</v>
      </c>
      <c r="G445" s="247"/>
      <c r="H445" s="248" t="s">
        <v>1</v>
      </c>
      <c r="I445" s="250"/>
      <c r="J445" s="247"/>
      <c r="K445" s="247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161</v>
      </c>
      <c r="AU445" s="255" t="s">
        <v>82</v>
      </c>
      <c r="AV445" s="13" t="s">
        <v>80</v>
      </c>
      <c r="AW445" s="13" t="s">
        <v>30</v>
      </c>
      <c r="AX445" s="13" t="s">
        <v>73</v>
      </c>
      <c r="AY445" s="255" t="s">
        <v>147</v>
      </c>
    </row>
    <row r="446" s="14" customFormat="1">
      <c r="A446" s="14"/>
      <c r="B446" s="256"/>
      <c r="C446" s="257"/>
      <c r="D446" s="239" t="s">
        <v>161</v>
      </c>
      <c r="E446" s="258" t="s">
        <v>1</v>
      </c>
      <c r="F446" s="259" t="s">
        <v>1494</v>
      </c>
      <c r="G446" s="257"/>
      <c r="H446" s="260">
        <v>79.75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161</v>
      </c>
      <c r="AU446" s="266" t="s">
        <v>82</v>
      </c>
      <c r="AV446" s="14" t="s">
        <v>82</v>
      </c>
      <c r="AW446" s="14" t="s">
        <v>30</v>
      </c>
      <c r="AX446" s="14" t="s">
        <v>73</v>
      </c>
      <c r="AY446" s="266" t="s">
        <v>147</v>
      </c>
    </row>
    <row r="447" s="15" customFormat="1">
      <c r="A447" s="15"/>
      <c r="B447" s="267"/>
      <c r="C447" s="268"/>
      <c r="D447" s="239" t="s">
        <v>161</v>
      </c>
      <c r="E447" s="269" t="s">
        <v>1</v>
      </c>
      <c r="F447" s="270" t="s">
        <v>164</v>
      </c>
      <c r="G447" s="268"/>
      <c r="H447" s="271">
        <v>159.5</v>
      </c>
      <c r="I447" s="272"/>
      <c r="J447" s="268"/>
      <c r="K447" s="268"/>
      <c r="L447" s="273"/>
      <c r="M447" s="274"/>
      <c r="N447" s="275"/>
      <c r="O447" s="275"/>
      <c r="P447" s="275"/>
      <c r="Q447" s="275"/>
      <c r="R447" s="275"/>
      <c r="S447" s="275"/>
      <c r="T447" s="27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7" t="s">
        <v>161</v>
      </c>
      <c r="AU447" s="277" t="s">
        <v>82</v>
      </c>
      <c r="AV447" s="15" t="s">
        <v>155</v>
      </c>
      <c r="AW447" s="15" t="s">
        <v>30</v>
      </c>
      <c r="AX447" s="15" t="s">
        <v>80</v>
      </c>
      <c r="AY447" s="277" t="s">
        <v>147</v>
      </c>
    </row>
    <row r="448" s="2" customFormat="1" ht="21.75" customHeight="1">
      <c r="A448" s="38"/>
      <c r="B448" s="39"/>
      <c r="C448" s="278" t="s">
        <v>435</v>
      </c>
      <c r="D448" s="278" t="s">
        <v>335</v>
      </c>
      <c r="E448" s="279" t="s">
        <v>591</v>
      </c>
      <c r="F448" s="280" t="s">
        <v>592</v>
      </c>
      <c r="G448" s="281" t="s">
        <v>153</v>
      </c>
      <c r="H448" s="282">
        <v>8.5060000000000002</v>
      </c>
      <c r="I448" s="283"/>
      <c r="J448" s="284">
        <f>ROUND(I448*H448,2)</f>
        <v>0</v>
      </c>
      <c r="K448" s="280" t="s">
        <v>154</v>
      </c>
      <c r="L448" s="285"/>
      <c r="M448" s="286" t="s">
        <v>1</v>
      </c>
      <c r="N448" s="287" t="s">
        <v>38</v>
      </c>
      <c r="O448" s="91"/>
      <c r="P448" s="235">
        <f>O448*H448</f>
        <v>0</v>
      </c>
      <c r="Q448" s="235">
        <v>0.55000000000000004</v>
      </c>
      <c r="R448" s="235">
        <f>Q448*H448</f>
        <v>4.6783000000000001</v>
      </c>
      <c r="S448" s="235">
        <v>0</v>
      </c>
      <c r="T448" s="236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7" t="s">
        <v>387</v>
      </c>
      <c r="AT448" s="237" t="s">
        <v>335</v>
      </c>
      <c r="AU448" s="237" t="s">
        <v>82</v>
      </c>
      <c r="AY448" s="17" t="s">
        <v>147</v>
      </c>
      <c r="BE448" s="238">
        <f>IF(N448="základní",J448,0)</f>
        <v>0</v>
      </c>
      <c r="BF448" s="238">
        <f>IF(N448="snížená",J448,0)</f>
        <v>0</v>
      </c>
      <c r="BG448" s="238">
        <f>IF(N448="zákl. přenesená",J448,0)</f>
        <v>0</v>
      </c>
      <c r="BH448" s="238">
        <f>IF(N448="sníž. přenesená",J448,0)</f>
        <v>0</v>
      </c>
      <c r="BI448" s="238">
        <f>IF(N448="nulová",J448,0)</f>
        <v>0</v>
      </c>
      <c r="BJ448" s="17" t="s">
        <v>80</v>
      </c>
      <c r="BK448" s="238">
        <f>ROUND(I448*H448,2)</f>
        <v>0</v>
      </c>
      <c r="BL448" s="17" t="s">
        <v>274</v>
      </c>
      <c r="BM448" s="237" t="s">
        <v>1495</v>
      </c>
    </row>
    <row r="449" s="2" customFormat="1">
      <c r="A449" s="38"/>
      <c r="B449" s="39"/>
      <c r="C449" s="40"/>
      <c r="D449" s="239" t="s">
        <v>157</v>
      </c>
      <c r="E449" s="40"/>
      <c r="F449" s="240" t="s">
        <v>592</v>
      </c>
      <c r="G449" s="40"/>
      <c r="H449" s="40"/>
      <c r="I449" s="241"/>
      <c r="J449" s="40"/>
      <c r="K449" s="40"/>
      <c r="L449" s="44"/>
      <c r="M449" s="242"/>
      <c r="N449" s="243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157</v>
      </c>
      <c r="AU449" s="17" t="s">
        <v>82</v>
      </c>
    </row>
    <row r="450" s="13" customFormat="1">
      <c r="A450" s="13"/>
      <c r="B450" s="246"/>
      <c r="C450" s="247"/>
      <c r="D450" s="239" t="s">
        <v>161</v>
      </c>
      <c r="E450" s="248" t="s">
        <v>1</v>
      </c>
      <c r="F450" s="249" t="s">
        <v>546</v>
      </c>
      <c r="G450" s="247"/>
      <c r="H450" s="248" t="s">
        <v>1</v>
      </c>
      <c r="I450" s="250"/>
      <c r="J450" s="247"/>
      <c r="K450" s="247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161</v>
      </c>
      <c r="AU450" s="255" t="s">
        <v>82</v>
      </c>
      <c r="AV450" s="13" t="s">
        <v>80</v>
      </c>
      <c r="AW450" s="13" t="s">
        <v>30</v>
      </c>
      <c r="AX450" s="13" t="s">
        <v>73</v>
      </c>
      <c r="AY450" s="255" t="s">
        <v>147</v>
      </c>
    </row>
    <row r="451" s="13" customFormat="1">
      <c r="A451" s="13"/>
      <c r="B451" s="246"/>
      <c r="C451" s="247"/>
      <c r="D451" s="239" t="s">
        <v>161</v>
      </c>
      <c r="E451" s="248" t="s">
        <v>1</v>
      </c>
      <c r="F451" s="249" t="s">
        <v>1454</v>
      </c>
      <c r="G451" s="247"/>
      <c r="H451" s="248" t="s">
        <v>1</v>
      </c>
      <c r="I451" s="250"/>
      <c r="J451" s="247"/>
      <c r="K451" s="247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161</v>
      </c>
      <c r="AU451" s="255" t="s">
        <v>82</v>
      </c>
      <c r="AV451" s="13" t="s">
        <v>80</v>
      </c>
      <c r="AW451" s="13" t="s">
        <v>30</v>
      </c>
      <c r="AX451" s="13" t="s">
        <v>73</v>
      </c>
      <c r="AY451" s="255" t="s">
        <v>147</v>
      </c>
    </row>
    <row r="452" s="14" customFormat="1">
      <c r="A452" s="14"/>
      <c r="B452" s="256"/>
      <c r="C452" s="257"/>
      <c r="D452" s="239" t="s">
        <v>161</v>
      </c>
      <c r="E452" s="258" t="s">
        <v>1</v>
      </c>
      <c r="F452" s="259" t="s">
        <v>1496</v>
      </c>
      <c r="G452" s="257"/>
      <c r="H452" s="260">
        <v>0.59199999999999997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161</v>
      </c>
      <c r="AU452" s="266" t="s">
        <v>82</v>
      </c>
      <c r="AV452" s="14" t="s">
        <v>82</v>
      </c>
      <c r="AW452" s="14" t="s">
        <v>30</v>
      </c>
      <c r="AX452" s="14" t="s">
        <v>73</v>
      </c>
      <c r="AY452" s="266" t="s">
        <v>147</v>
      </c>
    </row>
    <row r="453" s="14" customFormat="1">
      <c r="A453" s="14"/>
      <c r="B453" s="256"/>
      <c r="C453" s="257"/>
      <c r="D453" s="239" t="s">
        <v>161</v>
      </c>
      <c r="E453" s="258" t="s">
        <v>1</v>
      </c>
      <c r="F453" s="259" t="s">
        <v>1497</v>
      </c>
      <c r="G453" s="257"/>
      <c r="H453" s="260">
        <v>0.59199999999999997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161</v>
      </c>
      <c r="AU453" s="266" t="s">
        <v>82</v>
      </c>
      <c r="AV453" s="14" t="s">
        <v>82</v>
      </c>
      <c r="AW453" s="14" t="s">
        <v>30</v>
      </c>
      <c r="AX453" s="14" t="s">
        <v>73</v>
      </c>
      <c r="AY453" s="266" t="s">
        <v>147</v>
      </c>
    </row>
    <row r="454" s="14" customFormat="1">
      <c r="A454" s="14"/>
      <c r="B454" s="256"/>
      <c r="C454" s="257"/>
      <c r="D454" s="239" t="s">
        <v>161</v>
      </c>
      <c r="E454" s="258" t="s">
        <v>1</v>
      </c>
      <c r="F454" s="259" t="s">
        <v>1498</v>
      </c>
      <c r="G454" s="257"/>
      <c r="H454" s="260">
        <v>0.35799999999999998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161</v>
      </c>
      <c r="AU454" s="266" t="s">
        <v>82</v>
      </c>
      <c r="AV454" s="14" t="s">
        <v>82</v>
      </c>
      <c r="AW454" s="14" t="s">
        <v>30</v>
      </c>
      <c r="AX454" s="14" t="s">
        <v>73</v>
      </c>
      <c r="AY454" s="266" t="s">
        <v>147</v>
      </c>
    </row>
    <row r="455" s="14" customFormat="1">
      <c r="A455" s="14"/>
      <c r="B455" s="256"/>
      <c r="C455" s="257"/>
      <c r="D455" s="239" t="s">
        <v>161</v>
      </c>
      <c r="E455" s="258" t="s">
        <v>1</v>
      </c>
      <c r="F455" s="259" t="s">
        <v>1499</v>
      </c>
      <c r="G455" s="257"/>
      <c r="H455" s="260">
        <v>0.35799999999999998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161</v>
      </c>
      <c r="AU455" s="266" t="s">
        <v>82</v>
      </c>
      <c r="AV455" s="14" t="s">
        <v>82</v>
      </c>
      <c r="AW455" s="14" t="s">
        <v>30</v>
      </c>
      <c r="AX455" s="14" t="s">
        <v>73</v>
      </c>
      <c r="AY455" s="266" t="s">
        <v>147</v>
      </c>
    </row>
    <row r="456" s="14" customFormat="1">
      <c r="A456" s="14"/>
      <c r="B456" s="256"/>
      <c r="C456" s="257"/>
      <c r="D456" s="239" t="s">
        <v>161</v>
      </c>
      <c r="E456" s="258" t="s">
        <v>1</v>
      </c>
      <c r="F456" s="259" t="s">
        <v>1500</v>
      </c>
      <c r="G456" s="257"/>
      <c r="H456" s="260">
        <v>0.35799999999999998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161</v>
      </c>
      <c r="AU456" s="266" t="s">
        <v>82</v>
      </c>
      <c r="AV456" s="14" t="s">
        <v>82</v>
      </c>
      <c r="AW456" s="14" t="s">
        <v>30</v>
      </c>
      <c r="AX456" s="14" t="s">
        <v>73</v>
      </c>
      <c r="AY456" s="266" t="s">
        <v>147</v>
      </c>
    </row>
    <row r="457" s="14" customFormat="1">
      <c r="A457" s="14"/>
      <c r="B457" s="256"/>
      <c r="C457" s="257"/>
      <c r="D457" s="239" t="s">
        <v>161</v>
      </c>
      <c r="E457" s="258" t="s">
        <v>1</v>
      </c>
      <c r="F457" s="259" t="s">
        <v>1501</v>
      </c>
      <c r="G457" s="257"/>
      <c r="H457" s="260">
        <v>0.59299999999999997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161</v>
      </c>
      <c r="AU457" s="266" t="s">
        <v>82</v>
      </c>
      <c r="AV457" s="14" t="s">
        <v>82</v>
      </c>
      <c r="AW457" s="14" t="s">
        <v>30</v>
      </c>
      <c r="AX457" s="14" t="s">
        <v>73</v>
      </c>
      <c r="AY457" s="266" t="s">
        <v>147</v>
      </c>
    </row>
    <row r="458" s="14" customFormat="1">
      <c r="A458" s="14"/>
      <c r="B458" s="256"/>
      <c r="C458" s="257"/>
      <c r="D458" s="239" t="s">
        <v>161</v>
      </c>
      <c r="E458" s="258" t="s">
        <v>1</v>
      </c>
      <c r="F458" s="259" t="s">
        <v>1502</v>
      </c>
      <c r="G458" s="257"/>
      <c r="H458" s="260">
        <v>0.14899999999999999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161</v>
      </c>
      <c r="AU458" s="266" t="s">
        <v>82</v>
      </c>
      <c r="AV458" s="14" t="s">
        <v>82</v>
      </c>
      <c r="AW458" s="14" t="s">
        <v>30</v>
      </c>
      <c r="AX458" s="14" t="s">
        <v>73</v>
      </c>
      <c r="AY458" s="266" t="s">
        <v>147</v>
      </c>
    </row>
    <row r="459" s="14" customFormat="1">
      <c r="A459" s="14"/>
      <c r="B459" s="256"/>
      <c r="C459" s="257"/>
      <c r="D459" s="239" t="s">
        <v>161</v>
      </c>
      <c r="E459" s="258" t="s">
        <v>1</v>
      </c>
      <c r="F459" s="259" t="s">
        <v>1503</v>
      </c>
      <c r="G459" s="257"/>
      <c r="H459" s="260">
        <v>0.14899999999999999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161</v>
      </c>
      <c r="AU459" s="266" t="s">
        <v>82</v>
      </c>
      <c r="AV459" s="14" t="s">
        <v>82</v>
      </c>
      <c r="AW459" s="14" t="s">
        <v>30</v>
      </c>
      <c r="AX459" s="14" t="s">
        <v>73</v>
      </c>
      <c r="AY459" s="266" t="s">
        <v>147</v>
      </c>
    </row>
    <row r="460" s="14" customFormat="1">
      <c r="A460" s="14"/>
      <c r="B460" s="256"/>
      <c r="C460" s="257"/>
      <c r="D460" s="239" t="s">
        <v>161</v>
      </c>
      <c r="E460" s="258" t="s">
        <v>1</v>
      </c>
      <c r="F460" s="259" t="s">
        <v>1504</v>
      </c>
      <c r="G460" s="257"/>
      <c r="H460" s="260">
        <v>0.14899999999999999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161</v>
      </c>
      <c r="AU460" s="266" t="s">
        <v>82</v>
      </c>
      <c r="AV460" s="14" t="s">
        <v>82</v>
      </c>
      <c r="AW460" s="14" t="s">
        <v>30</v>
      </c>
      <c r="AX460" s="14" t="s">
        <v>73</v>
      </c>
      <c r="AY460" s="266" t="s">
        <v>147</v>
      </c>
    </row>
    <row r="461" s="14" customFormat="1">
      <c r="A461" s="14"/>
      <c r="B461" s="256"/>
      <c r="C461" s="257"/>
      <c r="D461" s="239" t="s">
        <v>161</v>
      </c>
      <c r="E461" s="258" t="s">
        <v>1</v>
      </c>
      <c r="F461" s="259" t="s">
        <v>1505</v>
      </c>
      <c r="G461" s="257"/>
      <c r="H461" s="260">
        <v>0.14899999999999999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161</v>
      </c>
      <c r="AU461" s="266" t="s">
        <v>82</v>
      </c>
      <c r="AV461" s="14" t="s">
        <v>82</v>
      </c>
      <c r="AW461" s="14" t="s">
        <v>30</v>
      </c>
      <c r="AX461" s="14" t="s">
        <v>73</v>
      </c>
      <c r="AY461" s="266" t="s">
        <v>147</v>
      </c>
    </row>
    <row r="462" s="14" customFormat="1">
      <c r="A462" s="14"/>
      <c r="B462" s="256"/>
      <c r="C462" s="257"/>
      <c r="D462" s="239" t="s">
        <v>161</v>
      </c>
      <c r="E462" s="258" t="s">
        <v>1</v>
      </c>
      <c r="F462" s="259" t="s">
        <v>1506</v>
      </c>
      <c r="G462" s="257"/>
      <c r="H462" s="260">
        <v>0.59199999999999997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161</v>
      </c>
      <c r="AU462" s="266" t="s">
        <v>82</v>
      </c>
      <c r="AV462" s="14" t="s">
        <v>82</v>
      </c>
      <c r="AW462" s="14" t="s">
        <v>30</v>
      </c>
      <c r="AX462" s="14" t="s">
        <v>73</v>
      </c>
      <c r="AY462" s="266" t="s">
        <v>147</v>
      </c>
    </row>
    <row r="463" s="13" customFormat="1">
      <c r="A463" s="13"/>
      <c r="B463" s="246"/>
      <c r="C463" s="247"/>
      <c r="D463" s="239" t="s">
        <v>161</v>
      </c>
      <c r="E463" s="248" t="s">
        <v>1</v>
      </c>
      <c r="F463" s="249" t="s">
        <v>1466</v>
      </c>
      <c r="G463" s="247"/>
      <c r="H463" s="248" t="s">
        <v>1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161</v>
      </c>
      <c r="AU463" s="255" t="s">
        <v>82</v>
      </c>
      <c r="AV463" s="13" t="s">
        <v>80</v>
      </c>
      <c r="AW463" s="13" t="s">
        <v>30</v>
      </c>
      <c r="AX463" s="13" t="s">
        <v>73</v>
      </c>
      <c r="AY463" s="255" t="s">
        <v>147</v>
      </c>
    </row>
    <row r="464" s="14" customFormat="1">
      <c r="A464" s="14"/>
      <c r="B464" s="256"/>
      <c r="C464" s="257"/>
      <c r="D464" s="239" t="s">
        <v>161</v>
      </c>
      <c r="E464" s="258" t="s">
        <v>1</v>
      </c>
      <c r="F464" s="259" t="s">
        <v>1507</v>
      </c>
      <c r="G464" s="257"/>
      <c r="H464" s="260">
        <v>0.107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161</v>
      </c>
      <c r="AU464" s="266" t="s">
        <v>82</v>
      </c>
      <c r="AV464" s="14" t="s">
        <v>82</v>
      </c>
      <c r="AW464" s="14" t="s">
        <v>30</v>
      </c>
      <c r="AX464" s="14" t="s">
        <v>73</v>
      </c>
      <c r="AY464" s="266" t="s">
        <v>147</v>
      </c>
    </row>
    <row r="465" s="14" customFormat="1">
      <c r="A465" s="14"/>
      <c r="B465" s="256"/>
      <c r="C465" s="257"/>
      <c r="D465" s="239" t="s">
        <v>161</v>
      </c>
      <c r="E465" s="258" t="s">
        <v>1</v>
      </c>
      <c r="F465" s="259" t="s">
        <v>1508</v>
      </c>
      <c r="G465" s="257"/>
      <c r="H465" s="260">
        <v>0.107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161</v>
      </c>
      <c r="AU465" s="266" t="s">
        <v>82</v>
      </c>
      <c r="AV465" s="14" t="s">
        <v>82</v>
      </c>
      <c r="AW465" s="14" t="s">
        <v>30</v>
      </c>
      <c r="AX465" s="14" t="s">
        <v>73</v>
      </c>
      <c r="AY465" s="266" t="s">
        <v>147</v>
      </c>
    </row>
    <row r="466" s="13" customFormat="1">
      <c r="A466" s="13"/>
      <c r="B466" s="246"/>
      <c r="C466" s="247"/>
      <c r="D466" s="239" t="s">
        <v>161</v>
      </c>
      <c r="E466" s="248" t="s">
        <v>1</v>
      </c>
      <c r="F466" s="249" t="s">
        <v>540</v>
      </c>
      <c r="G466" s="247"/>
      <c r="H466" s="248" t="s">
        <v>1</v>
      </c>
      <c r="I466" s="250"/>
      <c r="J466" s="247"/>
      <c r="K466" s="247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161</v>
      </c>
      <c r="AU466" s="255" t="s">
        <v>82</v>
      </c>
      <c r="AV466" s="13" t="s">
        <v>80</v>
      </c>
      <c r="AW466" s="13" t="s">
        <v>30</v>
      </c>
      <c r="AX466" s="13" t="s">
        <v>73</v>
      </c>
      <c r="AY466" s="255" t="s">
        <v>147</v>
      </c>
    </row>
    <row r="467" s="14" customFormat="1">
      <c r="A467" s="14"/>
      <c r="B467" s="256"/>
      <c r="C467" s="257"/>
      <c r="D467" s="239" t="s">
        <v>161</v>
      </c>
      <c r="E467" s="258" t="s">
        <v>1</v>
      </c>
      <c r="F467" s="259" t="s">
        <v>1509</v>
      </c>
      <c r="G467" s="257"/>
      <c r="H467" s="260">
        <v>4.2530000000000001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161</v>
      </c>
      <c r="AU467" s="266" t="s">
        <v>82</v>
      </c>
      <c r="AV467" s="14" t="s">
        <v>82</v>
      </c>
      <c r="AW467" s="14" t="s">
        <v>30</v>
      </c>
      <c r="AX467" s="14" t="s">
        <v>73</v>
      </c>
      <c r="AY467" s="266" t="s">
        <v>147</v>
      </c>
    </row>
    <row r="468" s="15" customFormat="1">
      <c r="A468" s="15"/>
      <c r="B468" s="267"/>
      <c r="C468" s="268"/>
      <c r="D468" s="239" t="s">
        <v>161</v>
      </c>
      <c r="E468" s="269" t="s">
        <v>1</v>
      </c>
      <c r="F468" s="270" t="s">
        <v>164</v>
      </c>
      <c r="G468" s="268"/>
      <c r="H468" s="271">
        <v>8.5060000000000002</v>
      </c>
      <c r="I468" s="272"/>
      <c r="J468" s="268"/>
      <c r="K468" s="268"/>
      <c r="L468" s="273"/>
      <c r="M468" s="274"/>
      <c r="N468" s="275"/>
      <c r="O468" s="275"/>
      <c r="P468" s="275"/>
      <c r="Q468" s="275"/>
      <c r="R468" s="275"/>
      <c r="S468" s="275"/>
      <c r="T468" s="27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7" t="s">
        <v>161</v>
      </c>
      <c r="AU468" s="277" t="s">
        <v>82</v>
      </c>
      <c r="AV468" s="15" t="s">
        <v>155</v>
      </c>
      <c r="AW468" s="15" t="s">
        <v>30</v>
      </c>
      <c r="AX468" s="15" t="s">
        <v>80</v>
      </c>
      <c r="AY468" s="277" t="s">
        <v>147</v>
      </c>
    </row>
    <row r="469" s="2" customFormat="1" ht="24.15" customHeight="1">
      <c r="A469" s="38"/>
      <c r="B469" s="39"/>
      <c r="C469" s="226" t="s">
        <v>443</v>
      </c>
      <c r="D469" s="226" t="s">
        <v>150</v>
      </c>
      <c r="E469" s="227" t="s">
        <v>617</v>
      </c>
      <c r="F469" s="228" t="s">
        <v>618</v>
      </c>
      <c r="G469" s="229" t="s">
        <v>167</v>
      </c>
      <c r="H469" s="230">
        <v>140.33000000000001</v>
      </c>
      <c r="I469" s="231"/>
      <c r="J469" s="232">
        <f>ROUND(I469*H469,2)</f>
        <v>0</v>
      </c>
      <c r="K469" s="228" t="s">
        <v>154</v>
      </c>
      <c r="L469" s="44"/>
      <c r="M469" s="233" t="s">
        <v>1</v>
      </c>
      <c r="N469" s="234" t="s">
        <v>38</v>
      </c>
      <c r="O469" s="91"/>
      <c r="P469" s="235">
        <f>O469*H469</f>
        <v>0</v>
      </c>
      <c r="Q469" s="235">
        <v>0</v>
      </c>
      <c r="R469" s="235">
        <f>Q469*H469</f>
        <v>0</v>
      </c>
      <c r="S469" s="235">
        <v>0</v>
      </c>
      <c r="T469" s="23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7" t="s">
        <v>274</v>
      </c>
      <c r="AT469" s="237" t="s">
        <v>150</v>
      </c>
      <c r="AU469" s="237" t="s">
        <v>82</v>
      </c>
      <c r="AY469" s="17" t="s">
        <v>147</v>
      </c>
      <c r="BE469" s="238">
        <f>IF(N469="základní",J469,0)</f>
        <v>0</v>
      </c>
      <c r="BF469" s="238">
        <f>IF(N469="snížená",J469,0)</f>
        <v>0</v>
      </c>
      <c r="BG469" s="238">
        <f>IF(N469="zákl. přenesená",J469,0)</f>
        <v>0</v>
      </c>
      <c r="BH469" s="238">
        <f>IF(N469="sníž. přenesená",J469,0)</f>
        <v>0</v>
      </c>
      <c r="BI469" s="238">
        <f>IF(N469="nulová",J469,0)</f>
        <v>0</v>
      </c>
      <c r="BJ469" s="17" t="s">
        <v>80</v>
      </c>
      <c r="BK469" s="238">
        <f>ROUND(I469*H469,2)</f>
        <v>0</v>
      </c>
      <c r="BL469" s="17" t="s">
        <v>274</v>
      </c>
      <c r="BM469" s="237" t="s">
        <v>1510</v>
      </c>
    </row>
    <row r="470" s="2" customFormat="1">
      <c r="A470" s="38"/>
      <c r="B470" s="39"/>
      <c r="C470" s="40"/>
      <c r="D470" s="239" t="s">
        <v>157</v>
      </c>
      <c r="E470" s="40"/>
      <c r="F470" s="240" t="s">
        <v>620</v>
      </c>
      <c r="G470" s="40"/>
      <c r="H470" s="40"/>
      <c r="I470" s="241"/>
      <c r="J470" s="40"/>
      <c r="K470" s="40"/>
      <c r="L470" s="44"/>
      <c r="M470" s="242"/>
      <c r="N470" s="243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157</v>
      </c>
      <c r="AU470" s="17" t="s">
        <v>82</v>
      </c>
    </row>
    <row r="471" s="2" customFormat="1">
      <c r="A471" s="38"/>
      <c r="B471" s="39"/>
      <c r="C471" s="40"/>
      <c r="D471" s="244" t="s">
        <v>159</v>
      </c>
      <c r="E471" s="40"/>
      <c r="F471" s="245" t="s">
        <v>621</v>
      </c>
      <c r="G471" s="40"/>
      <c r="H471" s="40"/>
      <c r="I471" s="241"/>
      <c r="J471" s="40"/>
      <c r="K471" s="40"/>
      <c r="L471" s="44"/>
      <c r="M471" s="242"/>
      <c r="N471" s="243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159</v>
      </c>
      <c r="AU471" s="17" t="s">
        <v>82</v>
      </c>
    </row>
    <row r="472" s="13" customFormat="1">
      <c r="A472" s="13"/>
      <c r="B472" s="246"/>
      <c r="C472" s="247"/>
      <c r="D472" s="239" t="s">
        <v>161</v>
      </c>
      <c r="E472" s="248" t="s">
        <v>1</v>
      </c>
      <c r="F472" s="249" t="s">
        <v>1429</v>
      </c>
      <c r="G472" s="247"/>
      <c r="H472" s="248" t="s">
        <v>1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161</v>
      </c>
      <c r="AU472" s="255" t="s">
        <v>82</v>
      </c>
      <c r="AV472" s="13" t="s">
        <v>80</v>
      </c>
      <c r="AW472" s="13" t="s">
        <v>30</v>
      </c>
      <c r="AX472" s="13" t="s">
        <v>73</v>
      </c>
      <c r="AY472" s="255" t="s">
        <v>147</v>
      </c>
    </row>
    <row r="473" s="14" customFormat="1">
      <c r="A473" s="14"/>
      <c r="B473" s="256"/>
      <c r="C473" s="257"/>
      <c r="D473" s="239" t="s">
        <v>161</v>
      </c>
      <c r="E473" s="258" t="s">
        <v>1</v>
      </c>
      <c r="F473" s="259" t="s">
        <v>1430</v>
      </c>
      <c r="G473" s="257"/>
      <c r="H473" s="260">
        <v>14.800000000000001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161</v>
      </c>
      <c r="AU473" s="266" t="s">
        <v>82</v>
      </c>
      <c r="AV473" s="14" t="s">
        <v>82</v>
      </c>
      <c r="AW473" s="14" t="s">
        <v>30</v>
      </c>
      <c r="AX473" s="14" t="s">
        <v>73</v>
      </c>
      <c r="AY473" s="266" t="s">
        <v>147</v>
      </c>
    </row>
    <row r="474" s="14" customFormat="1">
      <c r="A474" s="14"/>
      <c r="B474" s="256"/>
      <c r="C474" s="257"/>
      <c r="D474" s="239" t="s">
        <v>161</v>
      </c>
      <c r="E474" s="258" t="s">
        <v>1</v>
      </c>
      <c r="F474" s="259" t="s">
        <v>1431</v>
      </c>
      <c r="G474" s="257"/>
      <c r="H474" s="260">
        <v>14.800000000000001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161</v>
      </c>
      <c r="AU474" s="266" t="s">
        <v>82</v>
      </c>
      <c r="AV474" s="14" t="s">
        <v>82</v>
      </c>
      <c r="AW474" s="14" t="s">
        <v>30</v>
      </c>
      <c r="AX474" s="14" t="s">
        <v>73</v>
      </c>
      <c r="AY474" s="266" t="s">
        <v>147</v>
      </c>
    </row>
    <row r="475" s="14" customFormat="1">
      <c r="A475" s="14"/>
      <c r="B475" s="256"/>
      <c r="C475" s="257"/>
      <c r="D475" s="239" t="s">
        <v>161</v>
      </c>
      <c r="E475" s="258" t="s">
        <v>1</v>
      </c>
      <c r="F475" s="259" t="s">
        <v>1432</v>
      </c>
      <c r="G475" s="257"/>
      <c r="H475" s="260">
        <v>9.5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161</v>
      </c>
      <c r="AU475" s="266" t="s">
        <v>82</v>
      </c>
      <c r="AV475" s="14" t="s">
        <v>82</v>
      </c>
      <c r="AW475" s="14" t="s">
        <v>30</v>
      </c>
      <c r="AX475" s="14" t="s">
        <v>73</v>
      </c>
      <c r="AY475" s="266" t="s">
        <v>147</v>
      </c>
    </row>
    <row r="476" s="14" customFormat="1">
      <c r="A476" s="14"/>
      <c r="B476" s="256"/>
      <c r="C476" s="257"/>
      <c r="D476" s="239" t="s">
        <v>161</v>
      </c>
      <c r="E476" s="258" t="s">
        <v>1</v>
      </c>
      <c r="F476" s="259" t="s">
        <v>1433</v>
      </c>
      <c r="G476" s="257"/>
      <c r="H476" s="260">
        <v>9.5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161</v>
      </c>
      <c r="AU476" s="266" t="s">
        <v>82</v>
      </c>
      <c r="AV476" s="14" t="s">
        <v>82</v>
      </c>
      <c r="AW476" s="14" t="s">
        <v>30</v>
      </c>
      <c r="AX476" s="14" t="s">
        <v>73</v>
      </c>
      <c r="AY476" s="266" t="s">
        <v>147</v>
      </c>
    </row>
    <row r="477" s="14" customFormat="1">
      <c r="A477" s="14"/>
      <c r="B477" s="256"/>
      <c r="C477" s="257"/>
      <c r="D477" s="239" t="s">
        <v>161</v>
      </c>
      <c r="E477" s="258" t="s">
        <v>1</v>
      </c>
      <c r="F477" s="259" t="s">
        <v>1434</v>
      </c>
      <c r="G477" s="257"/>
      <c r="H477" s="260">
        <v>9.5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161</v>
      </c>
      <c r="AU477" s="266" t="s">
        <v>82</v>
      </c>
      <c r="AV477" s="14" t="s">
        <v>82</v>
      </c>
      <c r="AW477" s="14" t="s">
        <v>30</v>
      </c>
      <c r="AX477" s="14" t="s">
        <v>73</v>
      </c>
      <c r="AY477" s="266" t="s">
        <v>147</v>
      </c>
    </row>
    <row r="478" s="14" customFormat="1">
      <c r="A478" s="14"/>
      <c r="B478" s="256"/>
      <c r="C478" s="257"/>
      <c r="D478" s="239" t="s">
        <v>161</v>
      </c>
      <c r="E478" s="258" t="s">
        <v>1</v>
      </c>
      <c r="F478" s="259" t="s">
        <v>1435</v>
      </c>
      <c r="G478" s="257"/>
      <c r="H478" s="260">
        <v>14.800000000000001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161</v>
      </c>
      <c r="AU478" s="266" t="s">
        <v>82</v>
      </c>
      <c r="AV478" s="14" t="s">
        <v>82</v>
      </c>
      <c r="AW478" s="14" t="s">
        <v>30</v>
      </c>
      <c r="AX478" s="14" t="s">
        <v>73</v>
      </c>
      <c r="AY478" s="266" t="s">
        <v>147</v>
      </c>
    </row>
    <row r="479" s="14" customFormat="1">
      <c r="A479" s="14"/>
      <c r="B479" s="256"/>
      <c r="C479" s="257"/>
      <c r="D479" s="239" t="s">
        <v>161</v>
      </c>
      <c r="E479" s="258" t="s">
        <v>1</v>
      </c>
      <c r="F479" s="259" t="s">
        <v>1436</v>
      </c>
      <c r="G479" s="257"/>
      <c r="H479" s="260">
        <v>4.7999999999999998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161</v>
      </c>
      <c r="AU479" s="266" t="s">
        <v>82</v>
      </c>
      <c r="AV479" s="14" t="s">
        <v>82</v>
      </c>
      <c r="AW479" s="14" t="s">
        <v>30</v>
      </c>
      <c r="AX479" s="14" t="s">
        <v>73</v>
      </c>
      <c r="AY479" s="266" t="s">
        <v>147</v>
      </c>
    </row>
    <row r="480" s="14" customFormat="1">
      <c r="A480" s="14"/>
      <c r="B480" s="256"/>
      <c r="C480" s="257"/>
      <c r="D480" s="239" t="s">
        <v>161</v>
      </c>
      <c r="E480" s="258" t="s">
        <v>1</v>
      </c>
      <c r="F480" s="259" t="s">
        <v>1437</v>
      </c>
      <c r="G480" s="257"/>
      <c r="H480" s="260">
        <v>4.7999999999999998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161</v>
      </c>
      <c r="AU480" s="266" t="s">
        <v>82</v>
      </c>
      <c r="AV480" s="14" t="s">
        <v>82</v>
      </c>
      <c r="AW480" s="14" t="s">
        <v>30</v>
      </c>
      <c r="AX480" s="14" t="s">
        <v>73</v>
      </c>
      <c r="AY480" s="266" t="s">
        <v>147</v>
      </c>
    </row>
    <row r="481" s="14" customFormat="1">
      <c r="A481" s="14"/>
      <c r="B481" s="256"/>
      <c r="C481" s="257"/>
      <c r="D481" s="239" t="s">
        <v>161</v>
      </c>
      <c r="E481" s="258" t="s">
        <v>1</v>
      </c>
      <c r="F481" s="259" t="s">
        <v>1438</v>
      </c>
      <c r="G481" s="257"/>
      <c r="H481" s="260">
        <v>4.7999999999999998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161</v>
      </c>
      <c r="AU481" s="266" t="s">
        <v>82</v>
      </c>
      <c r="AV481" s="14" t="s">
        <v>82</v>
      </c>
      <c r="AW481" s="14" t="s">
        <v>30</v>
      </c>
      <c r="AX481" s="14" t="s">
        <v>73</v>
      </c>
      <c r="AY481" s="266" t="s">
        <v>147</v>
      </c>
    </row>
    <row r="482" s="14" customFormat="1">
      <c r="A482" s="14"/>
      <c r="B482" s="256"/>
      <c r="C482" s="257"/>
      <c r="D482" s="239" t="s">
        <v>161</v>
      </c>
      <c r="E482" s="258" t="s">
        <v>1</v>
      </c>
      <c r="F482" s="259" t="s">
        <v>1439</v>
      </c>
      <c r="G482" s="257"/>
      <c r="H482" s="260">
        <v>4.7999999999999998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161</v>
      </c>
      <c r="AU482" s="266" t="s">
        <v>82</v>
      </c>
      <c r="AV482" s="14" t="s">
        <v>82</v>
      </c>
      <c r="AW482" s="14" t="s">
        <v>30</v>
      </c>
      <c r="AX482" s="14" t="s">
        <v>73</v>
      </c>
      <c r="AY482" s="266" t="s">
        <v>147</v>
      </c>
    </row>
    <row r="483" s="14" customFormat="1">
      <c r="A483" s="14"/>
      <c r="B483" s="256"/>
      <c r="C483" s="257"/>
      <c r="D483" s="239" t="s">
        <v>161</v>
      </c>
      <c r="E483" s="258" t="s">
        <v>1</v>
      </c>
      <c r="F483" s="259" t="s">
        <v>1440</v>
      </c>
      <c r="G483" s="257"/>
      <c r="H483" s="260">
        <v>14.800000000000001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161</v>
      </c>
      <c r="AU483" s="266" t="s">
        <v>82</v>
      </c>
      <c r="AV483" s="14" t="s">
        <v>82</v>
      </c>
      <c r="AW483" s="14" t="s">
        <v>30</v>
      </c>
      <c r="AX483" s="14" t="s">
        <v>73</v>
      </c>
      <c r="AY483" s="266" t="s">
        <v>147</v>
      </c>
    </row>
    <row r="484" s="13" customFormat="1">
      <c r="A484" s="13"/>
      <c r="B484" s="246"/>
      <c r="C484" s="247"/>
      <c r="D484" s="239" t="s">
        <v>161</v>
      </c>
      <c r="E484" s="248" t="s">
        <v>1</v>
      </c>
      <c r="F484" s="249" t="s">
        <v>1441</v>
      </c>
      <c r="G484" s="247"/>
      <c r="H484" s="248" t="s">
        <v>1</v>
      </c>
      <c r="I484" s="250"/>
      <c r="J484" s="247"/>
      <c r="K484" s="247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161</v>
      </c>
      <c r="AU484" s="255" t="s">
        <v>82</v>
      </c>
      <c r="AV484" s="13" t="s">
        <v>80</v>
      </c>
      <c r="AW484" s="13" t="s">
        <v>30</v>
      </c>
      <c r="AX484" s="13" t="s">
        <v>73</v>
      </c>
      <c r="AY484" s="255" t="s">
        <v>147</v>
      </c>
    </row>
    <row r="485" s="14" customFormat="1">
      <c r="A485" s="14"/>
      <c r="B485" s="256"/>
      <c r="C485" s="257"/>
      <c r="D485" s="239" t="s">
        <v>161</v>
      </c>
      <c r="E485" s="258" t="s">
        <v>1</v>
      </c>
      <c r="F485" s="259" t="s">
        <v>1442</v>
      </c>
      <c r="G485" s="257"/>
      <c r="H485" s="260">
        <v>2.5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161</v>
      </c>
      <c r="AU485" s="266" t="s">
        <v>82</v>
      </c>
      <c r="AV485" s="14" t="s">
        <v>82</v>
      </c>
      <c r="AW485" s="14" t="s">
        <v>30</v>
      </c>
      <c r="AX485" s="14" t="s">
        <v>73</v>
      </c>
      <c r="AY485" s="266" t="s">
        <v>147</v>
      </c>
    </row>
    <row r="486" s="14" customFormat="1">
      <c r="A486" s="14"/>
      <c r="B486" s="256"/>
      <c r="C486" s="257"/>
      <c r="D486" s="239" t="s">
        <v>161</v>
      </c>
      <c r="E486" s="258" t="s">
        <v>1</v>
      </c>
      <c r="F486" s="259" t="s">
        <v>1443</v>
      </c>
      <c r="G486" s="257"/>
      <c r="H486" s="260">
        <v>2.5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161</v>
      </c>
      <c r="AU486" s="266" t="s">
        <v>82</v>
      </c>
      <c r="AV486" s="14" t="s">
        <v>82</v>
      </c>
      <c r="AW486" s="14" t="s">
        <v>30</v>
      </c>
      <c r="AX486" s="14" t="s">
        <v>73</v>
      </c>
      <c r="AY486" s="266" t="s">
        <v>147</v>
      </c>
    </row>
    <row r="487" s="13" customFormat="1">
      <c r="A487" s="13"/>
      <c r="B487" s="246"/>
      <c r="C487" s="247"/>
      <c r="D487" s="239" t="s">
        <v>161</v>
      </c>
      <c r="E487" s="248" t="s">
        <v>1</v>
      </c>
      <c r="F487" s="249" t="s">
        <v>1444</v>
      </c>
      <c r="G487" s="247"/>
      <c r="H487" s="248" t="s">
        <v>1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161</v>
      </c>
      <c r="AU487" s="255" t="s">
        <v>82</v>
      </c>
      <c r="AV487" s="13" t="s">
        <v>80</v>
      </c>
      <c r="AW487" s="13" t="s">
        <v>30</v>
      </c>
      <c r="AX487" s="13" t="s">
        <v>73</v>
      </c>
      <c r="AY487" s="255" t="s">
        <v>147</v>
      </c>
    </row>
    <row r="488" s="14" customFormat="1">
      <c r="A488" s="14"/>
      <c r="B488" s="256"/>
      <c r="C488" s="257"/>
      <c r="D488" s="239" t="s">
        <v>161</v>
      </c>
      <c r="E488" s="258" t="s">
        <v>1</v>
      </c>
      <c r="F488" s="259" t="s">
        <v>1445</v>
      </c>
      <c r="G488" s="257"/>
      <c r="H488" s="260">
        <v>1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161</v>
      </c>
      <c r="AU488" s="266" t="s">
        <v>82</v>
      </c>
      <c r="AV488" s="14" t="s">
        <v>82</v>
      </c>
      <c r="AW488" s="14" t="s">
        <v>30</v>
      </c>
      <c r="AX488" s="14" t="s">
        <v>73</v>
      </c>
      <c r="AY488" s="266" t="s">
        <v>147</v>
      </c>
    </row>
    <row r="489" s="13" customFormat="1">
      <c r="A489" s="13"/>
      <c r="B489" s="246"/>
      <c r="C489" s="247"/>
      <c r="D489" s="239" t="s">
        <v>161</v>
      </c>
      <c r="E489" s="248" t="s">
        <v>1</v>
      </c>
      <c r="F489" s="249" t="s">
        <v>1446</v>
      </c>
      <c r="G489" s="247"/>
      <c r="H489" s="248" t="s">
        <v>1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161</v>
      </c>
      <c r="AU489" s="255" t="s">
        <v>82</v>
      </c>
      <c r="AV489" s="13" t="s">
        <v>80</v>
      </c>
      <c r="AW489" s="13" t="s">
        <v>30</v>
      </c>
      <c r="AX489" s="13" t="s">
        <v>73</v>
      </c>
      <c r="AY489" s="255" t="s">
        <v>147</v>
      </c>
    </row>
    <row r="490" s="14" customFormat="1">
      <c r="A490" s="14"/>
      <c r="B490" s="256"/>
      <c r="C490" s="257"/>
      <c r="D490" s="239" t="s">
        <v>161</v>
      </c>
      <c r="E490" s="258" t="s">
        <v>1</v>
      </c>
      <c r="F490" s="259" t="s">
        <v>1447</v>
      </c>
      <c r="G490" s="257"/>
      <c r="H490" s="260">
        <v>2.2999999999999998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161</v>
      </c>
      <c r="AU490" s="266" t="s">
        <v>82</v>
      </c>
      <c r="AV490" s="14" t="s">
        <v>82</v>
      </c>
      <c r="AW490" s="14" t="s">
        <v>30</v>
      </c>
      <c r="AX490" s="14" t="s">
        <v>73</v>
      </c>
      <c r="AY490" s="266" t="s">
        <v>147</v>
      </c>
    </row>
    <row r="491" s="14" customFormat="1">
      <c r="A491" s="14"/>
      <c r="B491" s="256"/>
      <c r="C491" s="257"/>
      <c r="D491" s="239" t="s">
        <v>161</v>
      </c>
      <c r="E491" s="258" t="s">
        <v>1</v>
      </c>
      <c r="F491" s="259" t="s">
        <v>1448</v>
      </c>
      <c r="G491" s="257"/>
      <c r="H491" s="260">
        <v>2.2999999999999998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161</v>
      </c>
      <c r="AU491" s="266" t="s">
        <v>82</v>
      </c>
      <c r="AV491" s="14" t="s">
        <v>82</v>
      </c>
      <c r="AW491" s="14" t="s">
        <v>30</v>
      </c>
      <c r="AX491" s="14" t="s">
        <v>73</v>
      </c>
      <c r="AY491" s="266" t="s">
        <v>147</v>
      </c>
    </row>
    <row r="492" s="14" customFormat="1">
      <c r="A492" s="14"/>
      <c r="B492" s="256"/>
      <c r="C492" s="257"/>
      <c r="D492" s="239" t="s">
        <v>161</v>
      </c>
      <c r="E492" s="258" t="s">
        <v>1</v>
      </c>
      <c r="F492" s="259" t="s">
        <v>1449</v>
      </c>
      <c r="G492" s="257"/>
      <c r="H492" s="260">
        <v>2.2999999999999998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161</v>
      </c>
      <c r="AU492" s="266" t="s">
        <v>82</v>
      </c>
      <c r="AV492" s="14" t="s">
        <v>82</v>
      </c>
      <c r="AW492" s="14" t="s">
        <v>30</v>
      </c>
      <c r="AX492" s="14" t="s">
        <v>73</v>
      </c>
      <c r="AY492" s="266" t="s">
        <v>147</v>
      </c>
    </row>
    <row r="493" s="13" customFormat="1">
      <c r="A493" s="13"/>
      <c r="B493" s="246"/>
      <c r="C493" s="247"/>
      <c r="D493" s="239" t="s">
        <v>161</v>
      </c>
      <c r="E493" s="248" t="s">
        <v>1</v>
      </c>
      <c r="F493" s="249" t="s">
        <v>1450</v>
      </c>
      <c r="G493" s="247"/>
      <c r="H493" s="248" t="s">
        <v>1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161</v>
      </c>
      <c r="AU493" s="255" t="s">
        <v>82</v>
      </c>
      <c r="AV493" s="13" t="s">
        <v>80</v>
      </c>
      <c r="AW493" s="13" t="s">
        <v>30</v>
      </c>
      <c r="AX493" s="13" t="s">
        <v>73</v>
      </c>
      <c r="AY493" s="255" t="s">
        <v>147</v>
      </c>
    </row>
    <row r="494" s="14" customFormat="1">
      <c r="A494" s="14"/>
      <c r="B494" s="256"/>
      <c r="C494" s="257"/>
      <c r="D494" s="239" t="s">
        <v>161</v>
      </c>
      <c r="E494" s="258" t="s">
        <v>1</v>
      </c>
      <c r="F494" s="259" t="s">
        <v>1451</v>
      </c>
      <c r="G494" s="257"/>
      <c r="H494" s="260">
        <v>10.390000000000001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161</v>
      </c>
      <c r="AU494" s="266" t="s">
        <v>82</v>
      </c>
      <c r="AV494" s="14" t="s">
        <v>82</v>
      </c>
      <c r="AW494" s="14" t="s">
        <v>30</v>
      </c>
      <c r="AX494" s="14" t="s">
        <v>73</v>
      </c>
      <c r="AY494" s="266" t="s">
        <v>147</v>
      </c>
    </row>
    <row r="495" s="14" customFormat="1">
      <c r="A495" s="14"/>
      <c r="B495" s="256"/>
      <c r="C495" s="257"/>
      <c r="D495" s="239" t="s">
        <v>161</v>
      </c>
      <c r="E495" s="258" t="s">
        <v>1</v>
      </c>
      <c r="F495" s="259" t="s">
        <v>1452</v>
      </c>
      <c r="G495" s="257"/>
      <c r="H495" s="260">
        <v>10.140000000000001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161</v>
      </c>
      <c r="AU495" s="266" t="s">
        <v>82</v>
      </c>
      <c r="AV495" s="14" t="s">
        <v>82</v>
      </c>
      <c r="AW495" s="14" t="s">
        <v>30</v>
      </c>
      <c r="AX495" s="14" t="s">
        <v>73</v>
      </c>
      <c r="AY495" s="266" t="s">
        <v>147</v>
      </c>
    </row>
    <row r="496" s="15" customFormat="1">
      <c r="A496" s="15"/>
      <c r="B496" s="267"/>
      <c r="C496" s="268"/>
      <c r="D496" s="239" t="s">
        <v>161</v>
      </c>
      <c r="E496" s="269" t="s">
        <v>1</v>
      </c>
      <c r="F496" s="270" t="s">
        <v>164</v>
      </c>
      <c r="G496" s="268"/>
      <c r="H496" s="271">
        <v>140.33000000000001</v>
      </c>
      <c r="I496" s="272"/>
      <c r="J496" s="268"/>
      <c r="K496" s="268"/>
      <c r="L496" s="273"/>
      <c r="M496" s="274"/>
      <c r="N496" s="275"/>
      <c r="O496" s="275"/>
      <c r="P496" s="275"/>
      <c r="Q496" s="275"/>
      <c r="R496" s="275"/>
      <c r="S496" s="275"/>
      <c r="T496" s="27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7" t="s">
        <v>161</v>
      </c>
      <c r="AU496" s="277" t="s">
        <v>82</v>
      </c>
      <c r="AV496" s="15" t="s">
        <v>155</v>
      </c>
      <c r="AW496" s="15" t="s">
        <v>30</v>
      </c>
      <c r="AX496" s="15" t="s">
        <v>80</v>
      </c>
      <c r="AY496" s="277" t="s">
        <v>147</v>
      </c>
    </row>
    <row r="497" s="2" customFormat="1" ht="24.15" customHeight="1">
      <c r="A497" s="38"/>
      <c r="B497" s="39"/>
      <c r="C497" s="226" t="s">
        <v>450</v>
      </c>
      <c r="D497" s="226" t="s">
        <v>150</v>
      </c>
      <c r="E497" s="227" t="s">
        <v>623</v>
      </c>
      <c r="F497" s="228" t="s">
        <v>624</v>
      </c>
      <c r="G497" s="229" t="s">
        <v>167</v>
      </c>
      <c r="H497" s="230">
        <v>79.75</v>
      </c>
      <c r="I497" s="231"/>
      <c r="J497" s="232">
        <f>ROUND(I497*H497,2)</f>
        <v>0</v>
      </c>
      <c r="K497" s="228" t="s">
        <v>154</v>
      </c>
      <c r="L497" s="44"/>
      <c r="M497" s="233" t="s">
        <v>1</v>
      </c>
      <c r="N497" s="234" t="s">
        <v>38</v>
      </c>
      <c r="O497" s="91"/>
      <c r="P497" s="235">
        <f>O497*H497</f>
        <v>0</v>
      </c>
      <c r="Q497" s="235">
        <v>0</v>
      </c>
      <c r="R497" s="235">
        <f>Q497*H497</f>
        <v>0</v>
      </c>
      <c r="S497" s="235">
        <v>0</v>
      </c>
      <c r="T497" s="236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7" t="s">
        <v>274</v>
      </c>
      <c r="AT497" s="237" t="s">
        <v>150</v>
      </c>
      <c r="AU497" s="237" t="s">
        <v>82</v>
      </c>
      <c r="AY497" s="17" t="s">
        <v>147</v>
      </c>
      <c r="BE497" s="238">
        <f>IF(N497="základní",J497,0)</f>
        <v>0</v>
      </c>
      <c r="BF497" s="238">
        <f>IF(N497="snížená",J497,0)</f>
        <v>0</v>
      </c>
      <c r="BG497" s="238">
        <f>IF(N497="zákl. přenesená",J497,0)</f>
        <v>0</v>
      </c>
      <c r="BH497" s="238">
        <f>IF(N497="sníž. přenesená",J497,0)</f>
        <v>0</v>
      </c>
      <c r="BI497" s="238">
        <f>IF(N497="nulová",J497,0)</f>
        <v>0</v>
      </c>
      <c r="BJ497" s="17" t="s">
        <v>80</v>
      </c>
      <c r="BK497" s="238">
        <f>ROUND(I497*H497,2)</f>
        <v>0</v>
      </c>
      <c r="BL497" s="17" t="s">
        <v>274</v>
      </c>
      <c r="BM497" s="237" t="s">
        <v>1511</v>
      </c>
    </row>
    <row r="498" s="2" customFormat="1">
      <c r="A498" s="38"/>
      <c r="B498" s="39"/>
      <c r="C498" s="40"/>
      <c r="D498" s="239" t="s">
        <v>157</v>
      </c>
      <c r="E498" s="40"/>
      <c r="F498" s="240" t="s">
        <v>626</v>
      </c>
      <c r="G498" s="40"/>
      <c r="H498" s="40"/>
      <c r="I498" s="241"/>
      <c r="J498" s="40"/>
      <c r="K498" s="40"/>
      <c r="L498" s="44"/>
      <c r="M498" s="242"/>
      <c r="N498" s="243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157</v>
      </c>
      <c r="AU498" s="17" t="s">
        <v>82</v>
      </c>
    </row>
    <row r="499" s="2" customFormat="1">
      <c r="A499" s="38"/>
      <c r="B499" s="39"/>
      <c r="C499" s="40"/>
      <c r="D499" s="244" t="s">
        <v>159</v>
      </c>
      <c r="E499" s="40"/>
      <c r="F499" s="245" t="s">
        <v>627</v>
      </c>
      <c r="G499" s="40"/>
      <c r="H499" s="40"/>
      <c r="I499" s="241"/>
      <c r="J499" s="40"/>
      <c r="K499" s="40"/>
      <c r="L499" s="44"/>
      <c r="M499" s="242"/>
      <c r="N499" s="243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159</v>
      </c>
      <c r="AU499" s="17" t="s">
        <v>82</v>
      </c>
    </row>
    <row r="500" s="13" customFormat="1">
      <c r="A500" s="13"/>
      <c r="B500" s="246"/>
      <c r="C500" s="247"/>
      <c r="D500" s="239" t="s">
        <v>161</v>
      </c>
      <c r="E500" s="248" t="s">
        <v>1</v>
      </c>
      <c r="F500" s="249" t="s">
        <v>1454</v>
      </c>
      <c r="G500" s="247"/>
      <c r="H500" s="248" t="s">
        <v>1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161</v>
      </c>
      <c r="AU500" s="255" t="s">
        <v>82</v>
      </c>
      <c r="AV500" s="13" t="s">
        <v>80</v>
      </c>
      <c r="AW500" s="13" t="s">
        <v>30</v>
      </c>
      <c r="AX500" s="13" t="s">
        <v>73</v>
      </c>
      <c r="AY500" s="255" t="s">
        <v>147</v>
      </c>
    </row>
    <row r="501" s="14" customFormat="1">
      <c r="A501" s="14"/>
      <c r="B501" s="256"/>
      <c r="C501" s="257"/>
      <c r="D501" s="239" t="s">
        <v>161</v>
      </c>
      <c r="E501" s="258" t="s">
        <v>1</v>
      </c>
      <c r="F501" s="259" t="s">
        <v>1455</v>
      </c>
      <c r="G501" s="257"/>
      <c r="H501" s="260">
        <v>10.76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161</v>
      </c>
      <c r="AU501" s="266" t="s">
        <v>82</v>
      </c>
      <c r="AV501" s="14" t="s">
        <v>82</v>
      </c>
      <c r="AW501" s="14" t="s">
        <v>30</v>
      </c>
      <c r="AX501" s="14" t="s">
        <v>73</v>
      </c>
      <c r="AY501" s="266" t="s">
        <v>147</v>
      </c>
    </row>
    <row r="502" s="14" customFormat="1">
      <c r="A502" s="14"/>
      <c r="B502" s="256"/>
      <c r="C502" s="257"/>
      <c r="D502" s="239" t="s">
        <v>161</v>
      </c>
      <c r="E502" s="258" t="s">
        <v>1</v>
      </c>
      <c r="F502" s="259" t="s">
        <v>1456</v>
      </c>
      <c r="G502" s="257"/>
      <c r="H502" s="260">
        <v>10.76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161</v>
      </c>
      <c r="AU502" s="266" t="s">
        <v>82</v>
      </c>
      <c r="AV502" s="14" t="s">
        <v>82</v>
      </c>
      <c r="AW502" s="14" t="s">
        <v>30</v>
      </c>
      <c r="AX502" s="14" t="s">
        <v>73</v>
      </c>
      <c r="AY502" s="266" t="s">
        <v>147</v>
      </c>
    </row>
    <row r="503" s="14" customFormat="1">
      <c r="A503" s="14"/>
      <c r="B503" s="256"/>
      <c r="C503" s="257"/>
      <c r="D503" s="239" t="s">
        <v>161</v>
      </c>
      <c r="E503" s="258" t="s">
        <v>1</v>
      </c>
      <c r="F503" s="259" t="s">
        <v>1457</v>
      </c>
      <c r="G503" s="257"/>
      <c r="H503" s="260">
        <v>6.5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161</v>
      </c>
      <c r="AU503" s="266" t="s">
        <v>82</v>
      </c>
      <c r="AV503" s="14" t="s">
        <v>82</v>
      </c>
      <c r="AW503" s="14" t="s">
        <v>30</v>
      </c>
      <c r="AX503" s="14" t="s">
        <v>73</v>
      </c>
      <c r="AY503" s="266" t="s">
        <v>147</v>
      </c>
    </row>
    <row r="504" s="14" customFormat="1">
      <c r="A504" s="14"/>
      <c r="B504" s="256"/>
      <c r="C504" s="257"/>
      <c r="D504" s="239" t="s">
        <v>161</v>
      </c>
      <c r="E504" s="258" t="s">
        <v>1</v>
      </c>
      <c r="F504" s="259" t="s">
        <v>1458</v>
      </c>
      <c r="G504" s="257"/>
      <c r="H504" s="260">
        <v>6.5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161</v>
      </c>
      <c r="AU504" s="266" t="s">
        <v>82</v>
      </c>
      <c r="AV504" s="14" t="s">
        <v>82</v>
      </c>
      <c r="AW504" s="14" t="s">
        <v>30</v>
      </c>
      <c r="AX504" s="14" t="s">
        <v>73</v>
      </c>
      <c r="AY504" s="266" t="s">
        <v>147</v>
      </c>
    </row>
    <row r="505" s="14" customFormat="1">
      <c r="A505" s="14"/>
      <c r="B505" s="256"/>
      <c r="C505" s="257"/>
      <c r="D505" s="239" t="s">
        <v>161</v>
      </c>
      <c r="E505" s="258" t="s">
        <v>1</v>
      </c>
      <c r="F505" s="259" t="s">
        <v>1459</v>
      </c>
      <c r="G505" s="257"/>
      <c r="H505" s="260">
        <v>6.5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161</v>
      </c>
      <c r="AU505" s="266" t="s">
        <v>82</v>
      </c>
      <c r="AV505" s="14" t="s">
        <v>82</v>
      </c>
      <c r="AW505" s="14" t="s">
        <v>30</v>
      </c>
      <c r="AX505" s="14" t="s">
        <v>73</v>
      </c>
      <c r="AY505" s="266" t="s">
        <v>147</v>
      </c>
    </row>
    <row r="506" s="14" customFormat="1">
      <c r="A506" s="14"/>
      <c r="B506" s="256"/>
      <c r="C506" s="257"/>
      <c r="D506" s="239" t="s">
        <v>161</v>
      </c>
      <c r="E506" s="258" t="s">
        <v>1</v>
      </c>
      <c r="F506" s="259" t="s">
        <v>1460</v>
      </c>
      <c r="G506" s="257"/>
      <c r="H506" s="260">
        <v>10.789999999999999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161</v>
      </c>
      <c r="AU506" s="266" t="s">
        <v>82</v>
      </c>
      <c r="AV506" s="14" t="s">
        <v>82</v>
      </c>
      <c r="AW506" s="14" t="s">
        <v>30</v>
      </c>
      <c r="AX506" s="14" t="s">
        <v>73</v>
      </c>
      <c r="AY506" s="266" t="s">
        <v>147</v>
      </c>
    </row>
    <row r="507" s="14" customFormat="1">
      <c r="A507" s="14"/>
      <c r="B507" s="256"/>
      <c r="C507" s="257"/>
      <c r="D507" s="239" t="s">
        <v>161</v>
      </c>
      <c r="E507" s="258" t="s">
        <v>1</v>
      </c>
      <c r="F507" s="259" t="s">
        <v>1461</v>
      </c>
      <c r="G507" s="257"/>
      <c r="H507" s="260">
        <v>2.7000000000000002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161</v>
      </c>
      <c r="AU507" s="266" t="s">
        <v>82</v>
      </c>
      <c r="AV507" s="14" t="s">
        <v>82</v>
      </c>
      <c r="AW507" s="14" t="s">
        <v>30</v>
      </c>
      <c r="AX507" s="14" t="s">
        <v>73</v>
      </c>
      <c r="AY507" s="266" t="s">
        <v>147</v>
      </c>
    </row>
    <row r="508" s="14" customFormat="1">
      <c r="A508" s="14"/>
      <c r="B508" s="256"/>
      <c r="C508" s="257"/>
      <c r="D508" s="239" t="s">
        <v>161</v>
      </c>
      <c r="E508" s="258" t="s">
        <v>1</v>
      </c>
      <c r="F508" s="259" t="s">
        <v>1462</v>
      </c>
      <c r="G508" s="257"/>
      <c r="H508" s="260">
        <v>2.7000000000000002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161</v>
      </c>
      <c r="AU508" s="266" t="s">
        <v>82</v>
      </c>
      <c r="AV508" s="14" t="s">
        <v>82</v>
      </c>
      <c r="AW508" s="14" t="s">
        <v>30</v>
      </c>
      <c r="AX508" s="14" t="s">
        <v>73</v>
      </c>
      <c r="AY508" s="266" t="s">
        <v>147</v>
      </c>
    </row>
    <row r="509" s="14" customFormat="1">
      <c r="A509" s="14"/>
      <c r="B509" s="256"/>
      <c r="C509" s="257"/>
      <c r="D509" s="239" t="s">
        <v>161</v>
      </c>
      <c r="E509" s="258" t="s">
        <v>1</v>
      </c>
      <c r="F509" s="259" t="s">
        <v>1463</v>
      </c>
      <c r="G509" s="257"/>
      <c r="H509" s="260">
        <v>2.7000000000000002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161</v>
      </c>
      <c r="AU509" s="266" t="s">
        <v>82</v>
      </c>
      <c r="AV509" s="14" t="s">
        <v>82</v>
      </c>
      <c r="AW509" s="14" t="s">
        <v>30</v>
      </c>
      <c r="AX509" s="14" t="s">
        <v>73</v>
      </c>
      <c r="AY509" s="266" t="s">
        <v>147</v>
      </c>
    </row>
    <row r="510" s="14" customFormat="1">
      <c r="A510" s="14"/>
      <c r="B510" s="256"/>
      <c r="C510" s="257"/>
      <c r="D510" s="239" t="s">
        <v>161</v>
      </c>
      <c r="E510" s="258" t="s">
        <v>1</v>
      </c>
      <c r="F510" s="259" t="s">
        <v>1464</v>
      </c>
      <c r="G510" s="257"/>
      <c r="H510" s="260">
        <v>2.7000000000000002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161</v>
      </c>
      <c r="AU510" s="266" t="s">
        <v>82</v>
      </c>
      <c r="AV510" s="14" t="s">
        <v>82</v>
      </c>
      <c r="AW510" s="14" t="s">
        <v>30</v>
      </c>
      <c r="AX510" s="14" t="s">
        <v>73</v>
      </c>
      <c r="AY510" s="266" t="s">
        <v>147</v>
      </c>
    </row>
    <row r="511" s="14" customFormat="1">
      <c r="A511" s="14"/>
      <c r="B511" s="256"/>
      <c r="C511" s="257"/>
      <c r="D511" s="239" t="s">
        <v>161</v>
      </c>
      <c r="E511" s="258" t="s">
        <v>1</v>
      </c>
      <c r="F511" s="259" t="s">
        <v>1465</v>
      </c>
      <c r="G511" s="257"/>
      <c r="H511" s="260">
        <v>10.76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161</v>
      </c>
      <c r="AU511" s="266" t="s">
        <v>82</v>
      </c>
      <c r="AV511" s="14" t="s">
        <v>82</v>
      </c>
      <c r="AW511" s="14" t="s">
        <v>30</v>
      </c>
      <c r="AX511" s="14" t="s">
        <v>73</v>
      </c>
      <c r="AY511" s="266" t="s">
        <v>147</v>
      </c>
    </row>
    <row r="512" s="13" customFormat="1">
      <c r="A512" s="13"/>
      <c r="B512" s="246"/>
      <c r="C512" s="247"/>
      <c r="D512" s="239" t="s">
        <v>161</v>
      </c>
      <c r="E512" s="248" t="s">
        <v>1</v>
      </c>
      <c r="F512" s="249" t="s">
        <v>1466</v>
      </c>
      <c r="G512" s="247"/>
      <c r="H512" s="248" t="s">
        <v>1</v>
      </c>
      <c r="I512" s="250"/>
      <c r="J512" s="247"/>
      <c r="K512" s="247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161</v>
      </c>
      <c r="AU512" s="255" t="s">
        <v>82</v>
      </c>
      <c r="AV512" s="13" t="s">
        <v>80</v>
      </c>
      <c r="AW512" s="13" t="s">
        <v>30</v>
      </c>
      <c r="AX512" s="13" t="s">
        <v>73</v>
      </c>
      <c r="AY512" s="255" t="s">
        <v>147</v>
      </c>
    </row>
    <row r="513" s="14" customFormat="1">
      <c r="A513" s="14"/>
      <c r="B513" s="256"/>
      <c r="C513" s="257"/>
      <c r="D513" s="239" t="s">
        <v>161</v>
      </c>
      <c r="E513" s="258" t="s">
        <v>1</v>
      </c>
      <c r="F513" s="259" t="s">
        <v>1467</v>
      </c>
      <c r="G513" s="257"/>
      <c r="H513" s="260">
        <v>3.1899999999999999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161</v>
      </c>
      <c r="AU513" s="266" t="s">
        <v>82</v>
      </c>
      <c r="AV513" s="14" t="s">
        <v>82</v>
      </c>
      <c r="AW513" s="14" t="s">
        <v>30</v>
      </c>
      <c r="AX513" s="14" t="s">
        <v>73</v>
      </c>
      <c r="AY513" s="266" t="s">
        <v>147</v>
      </c>
    </row>
    <row r="514" s="14" customFormat="1">
      <c r="A514" s="14"/>
      <c r="B514" s="256"/>
      <c r="C514" s="257"/>
      <c r="D514" s="239" t="s">
        <v>161</v>
      </c>
      <c r="E514" s="258" t="s">
        <v>1</v>
      </c>
      <c r="F514" s="259" t="s">
        <v>1468</v>
      </c>
      <c r="G514" s="257"/>
      <c r="H514" s="260">
        <v>3.1899999999999999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161</v>
      </c>
      <c r="AU514" s="266" t="s">
        <v>82</v>
      </c>
      <c r="AV514" s="14" t="s">
        <v>82</v>
      </c>
      <c r="AW514" s="14" t="s">
        <v>30</v>
      </c>
      <c r="AX514" s="14" t="s">
        <v>73</v>
      </c>
      <c r="AY514" s="266" t="s">
        <v>147</v>
      </c>
    </row>
    <row r="515" s="15" customFormat="1">
      <c r="A515" s="15"/>
      <c r="B515" s="267"/>
      <c r="C515" s="268"/>
      <c r="D515" s="239" t="s">
        <v>161</v>
      </c>
      <c r="E515" s="269" t="s">
        <v>1</v>
      </c>
      <c r="F515" s="270" t="s">
        <v>164</v>
      </c>
      <c r="G515" s="268"/>
      <c r="H515" s="271">
        <v>79.75</v>
      </c>
      <c r="I515" s="272"/>
      <c r="J515" s="268"/>
      <c r="K515" s="268"/>
      <c r="L515" s="273"/>
      <c r="M515" s="274"/>
      <c r="N515" s="275"/>
      <c r="O515" s="275"/>
      <c r="P515" s="275"/>
      <c r="Q515" s="275"/>
      <c r="R515" s="275"/>
      <c r="S515" s="275"/>
      <c r="T515" s="276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7" t="s">
        <v>161</v>
      </c>
      <c r="AU515" s="277" t="s">
        <v>82</v>
      </c>
      <c r="AV515" s="15" t="s">
        <v>155</v>
      </c>
      <c r="AW515" s="15" t="s">
        <v>30</v>
      </c>
      <c r="AX515" s="15" t="s">
        <v>80</v>
      </c>
      <c r="AY515" s="277" t="s">
        <v>147</v>
      </c>
    </row>
    <row r="516" s="2" customFormat="1" ht="24.15" customHeight="1">
      <c r="A516" s="38"/>
      <c r="B516" s="39"/>
      <c r="C516" s="226" t="s">
        <v>457</v>
      </c>
      <c r="D516" s="226" t="s">
        <v>150</v>
      </c>
      <c r="E516" s="227" t="s">
        <v>629</v>
      </c>
      <c r="F516" s="228" t="s">
        <v>630</v>
      </c>
      <c r="G516" s="229" t="s">
        <v>181</v>
      </c>
      <c r="H516" s="230">
        <v>176.33000000000001</v>
      </c>
      <c r="I516" s="231"/>
      <c r="J516" s="232">
        <f>ROUND(I516*H516,2)</f>
        <v>0</v>
      </c>
      <c r="K516" s="228" t="s">
        <v>154</v>
      </c>
      <c r="L516" s="44"/>
      <c r="M516" s="233" t="s">
        <v>1</v>
      </c>
      <c r="N516" s="234" t="s">
        <v>38</v>
      </c>
      <c r="O516" s="91"/>
      <c r="P516" s="235">
        <f>O516*H516</f>
        <v>0</v>
      </c>
      <c r="Q516" s="235">
        <v>0</v>
      </c>
      <c r="R516" s="235">
        <f>Q516*H516</f>
        <v>0</v>
      </c>
      <c r="S516" s="235">
        <v>0</v>
      </c>
      <c r="T516" s="236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7" t="s">
        <v>274</v>
      </c>
      <c r="AT516" s="237" t="s">
        <v>150</v>
      </c>
      <c r="AU516" s="237" t="s">
        <v>82</v>
      </c>
      <c r="AY516" s="17" t="s">
        <v>147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7" t="s">
        <v>80</v>
      </c>
      <c r="BK516" s="238">
        <f>ROUND(I516*H516,2)</f>
        <v>0</v>
      </c>
      <c r="BL516" s="17" t="s">
        <v>274</v>
      </c>
      <c r="BM516" s="237" t="s">
        <v>1512</v>
      </c>
    </row>
    <row r="517" s="2" customFormat="1">
      <c r="A517" s="38"/>
      <c r="B517" s="39"/>
      <c r="C517" s="40"/>
      <c r="D517" s="239" t="s">
        <v>157</v>
      </c>
      <c r="E517" s="40"/>
      <c r="F517" s="240" t="s">
        <v>632</v>
      </c>
      <c r="G517" s="40"/>
      <c r="H517" s="40"/>
      <c r="I517" s="241"/>
      <c r="J517" s="40"/>
      <c r="K517" s="40"/>
      <c r="L517" s="44"/>
      <c r="M517" s="242"/>
      <c r="N517" s="243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157</v>
      </c>
      <c r="AU517" s="17" t="s">
        <v>82</v>
      </c>
    </row>
    <row r="518" s="2" customFormat="1">
      <c r="A518" s="38"/>
      <c r="B518" s="39"/>
      <c r="C518" s="40"/>
      <c r="D518" s="244" t="s">
        <v>159</v>
      </c>
      <c r="E518" s="40"/>
      <c r="F518" s="245" t="s">
        <v>633</v>
      </c>
      <c r="G518" s="40"/>
      <c r="H518" s="40"/>
      <c r="I518" s="241"/>
      <c r="J518" s="40"/>
      <c r="K518" s="40"/>
      <c r="L518" s="44"/>
      <c r="M518" s="242"/>
      <c r="N518" s="243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159</v>
      </c>
      <c r="AU518" s="17" t="s">
        <v>82</v>
      </c>
    </row>
    <row r="519" s="13" customFormat="1">
      <c r="A519" s="13"/>
      <c r="B519" s="246"/>
      <c r="C519" s="247"/>
      <c r="D519" s="239" t="s">
        <v>161</v>
      </c>
      <c r="E519" s="248" t="s">
        <v>1</v>
      </c>
      <c r="F519" s="249" t="s">
        <v>634</v>
      </c>
      <c r="G519" s="247"/>
      <c r="H519" s="248" t="s">
        <v>1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161</v>
      </c>
      <c r="AU519" s="255" t="s">
        <v>82</v>
      </c>
      <c r="AV519" s="13" t="s">
        <v>80</v>
      </c>
      <c r="AW519" s="13" t="s">
        <v>30</v>
      </c>
      <c r="AX519" s="13" t="s">
        <v>73</v>
      </c>
      <c r="AY519" s="255" t="s">
        <v>147</v>
      </c>
    </row>
    <row r="520" s="14" customFormat="1">
      <c r="A520" s="14"/>
      <c r="B520" s="256"/>
      <c r="C520" s="257"/>
      <c r="D520" s="239" t="s">
        <v>161</v>
      </c>
      <c r="E520" s="258" t="s">
        <v>1</v>
      </c>
      <c r="F520" s="259" t="s">
        <v>1513</v>
      </c>
      <c r="G520" s="257"/>
      <c r="H520" s="260">
        <v>176.33000000000001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161</v>
      </c>
      <c r="AU520" s="266" t="s">
        <v>82</v>
      </c>
      <c r="AV520" s="14" t="s">
        <v>82</v>
      </c>
      <c r="AW520" s="14" t="s">
        <v>30</v>
      </c>
      <c r="AX520" s="14" t="s">
        <v>73</v>
      </c>
      <c r="AY520" s="266" t="s">
        <v>147</v>
      </c>
    </row>
    <row r="521" s="15" customFormat="1">
      <c r="A521" s="15"/>
      <c r="B521" s="267"/>
      <c r="C521" s="268"/>
      <c r="D521" s="239" t="s">
        <v>161</v>
      </c>
      <c r="E521" s="269" t="s">
        <v>1</v>
      </c>
      <c r="F521" s="270" t="s">
        <v>164</v>
      </c>
      <c r="G521" s="268"/>
      <c r="H521" s="271">
        <v>176.33000000000001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7" t="s">
        <v>161</v>
      </c>
      <c r="AU521" s="277" t="s">
        <v>82</v>
      </c>
      <c r="AV521" s="15" t="s">
        <v>155</v>
      </c>
      <c r="AW521" s="15" t="s">
        <v>30</v>
      </c>
      <c r="AX521" s="15" t="s">
        <v>80</v>
      </c>
      <c r="AY521" s="277" t="s">
        <v>147</v>
      </c>
    </row>
    <row r="522" s="2" customFormat="1" ht="16.5" customHeight="1">
      <c r="A522" s="38"/>
      <c r="B522" s="39"/>
      <c r="C522" s="278" t="s">
        <v>463</v>
      </c>
      <c r="D522" s="278" t="s">
        <v>335</v>
      </c>
      <c r="E522" s="279" t="s">
        <v>637</v>
      </c>
      <c r="F522" s="280" t="s">
        <v>638</v>
      </c>
      <c r="G522" s="281" t="s">
        <v>153</v>
      </c>
      <c r="H522" s="282">
        <v>3.2589999999999999</v>
      </c>
      <c r="I522" s="283"/>
      <c r="J522" s="284">
        <f>ROUND(I522*H522,2)</f>
        <v>0</v>
      </c>
      <c r="K522" s="280" t="s">
        <v>154</v>
      </c>
      <c r="L522" s="285"/>
      <c r="M522" s="286" t="s">
        <v>1</v>
      </c>
      <c r="N522" s="287" t="s">
        <v>38</v>
      </c>
      <c r="O522" s="91"/>
      <c r="P522" s="235">
        <f>O522*H522</f>
        <v>0</v>
      </c>
      <c r="Q522" s="235">
        <v>0.55000000000000004</v>
      </c>
      <c r="R522" s="235">
        <f>Q522*H522</f>
        <v>1.7924500000000001</v>
      </c>
      <c r="S522" s="235">
        <v>0</v>
      </c>
      <c r="T522" s="236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7" t="s">
        <v>387</v>
      </c>
      <c r="AT522" s="237" t="s">
        <v>335</v>
      </c>
      <c r="AU522" s="237" t="s">
        <v>82</v>
      </c>
      <c r="AY522" s="17" t="s">
        <v>147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7" t="s">
        <v>80</v>
      </c>
      <c r="BK522" s="238">
        <f>ROUND(I522*H522,2)</f>
        <v>0</v>
      </c>
      <c r="BL522" s="17" t="s">
        <v>274</v>
      </c>
      <c r="BM522" s="237" t="s">
        <v>1514</v>
      </c>
    </row>
    <row r="523" s="2" customFormat="1">
      <c r="A523" s="38"/>
      <c r="B523" s="39"/>
      <c r="C523" s="40"/>
      <c r="D523" s="239" t="s">
        <v>157</v>
      </c>
      <c r="E523" s="40"/>
      <c r="F523" s="240" t="s">
        <v>638</v>
      </c>
      <c r="G523" s="40"/>
      <c r="H523" s="40"/>
      <c r="I523" s="241"/>
      <c r="J523" s="40"/>
      <c r="K523" s="40"/>
      <c r="L523" s="44"/>
      <c r="M523" s="242"/>
      <c r="N523" s="243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157</v>
      </c>
      <c r="AU523" s="17" t="s">
        <v>82</v>
      </c>
    </row>
    <row r="524" s="13" customFormat="1">
      <c r="A524" s="13"/>
      <c r="B524" s="246"/>
      <c r="C524" s="247"/>
      <c r="D524" s="239" t="s">
        <v>161</v>
      </c>
      <c r="E524" s="248" t="s">
        <v>1</v>
      </c>
      <c r="F524" s="249" t="s">
        <v>546</v>
      </c>
      <c r="G524" s="247"/>
      <c r="H524" s="248" t="s">
        <v>1</v>
      </c>
      <c r="I524" s="250"/>
      <c r="J524" s="247"/>
      <c r="K524" s="247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161</v>
      </c>
      <c r="AU524" s="255" t="s">
        <v>82</v>
      </c>
      <c r="AV524" s="13" t="s">
        <v>80</v>
      </c>
      <c r="AW524" s="13" t="s">
        <v>30</v>
      </c>
      <c r="AX524" s="13" t="s">
        <v>73</v>
      </c>
      <c r="AY524" s="255" t="s">
        <v>147</v>
      </c>
    </row>
    <row r="525" s="14" customFormat="1">
      <c r="A525" s="14"/>
      <c r="B525" s="256"/>
      <c r="C525" s="257"/>
      <c r="D525" s="239" t="s">
        <v>161</v>
      </c>
      <c r="E525" s="258" t="s">
        <v>1</v>
      </c>
      <c r="F525" s="259" t="s">
        <v>1515</v>
      </c>
      <c r="G525" s="257"/>
      <c r="H525" s="260">
        <v>3.2589999999999999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161</v>
      </c>
      <c r="AU525" s="266" t="s">
        <v>82</v>
      </c>
      <c r="AV525" s="14" t="s">
        <v>82</v>
      </c>
      <c r="AW525" s="14" t="s">
        <v>30</v>
      </c>
      <c r="AX525" s="14" t="s">
        <v>73</v>
      </c>
      <c r="AY525" s="266" t="s">
        <v>147</v>
      </c>
    </row>
    <row r="526" s="15" customFormat="1">
      <c r="A526" s="15"/>
      <c r="B526" s="267"/>
      <c r="C526" s="268"/>
      <c r="D526" s="239" t="s">
        <v>161</v>
      </c>
      <c r="E526" s="269" t="s">
        <v>1</v>
      </c>
      <c r="F526" s="270" t="s">
        <v>164</v>
      </c>
      <c r="G526" s="268"/>
      <c r="H526" s="271">
        <v>3.2589999999999999</v>
      </c>
      <c r="I526" s="272"/>
      <c r="J526" s="268"/>
      <c r="K526" s="268"/>
      <c r="L526" s="273"/>
      <c r="M526" s="274"/>
      <c r="N526" s="275"/>
      <c r="O526" s="275"/>
      <c r="P526" s="275"/>
      <c r="Q526" s="275"/>
      <c r="R526" s="275"/>
      <c r="S526" s="275"/>
      <c r="T526" s="27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7" t="s">
        <v>161</v>
      </c>
      <c r="AU526" s="277" t="s">
        <v>82</v>
      </c>
      <c r="AV526" s="15" t="s">
        <v>155</v>
      </c>
      <c r="AW526" s="15" t="s">
        <v>30</v>
      </c>
      <c r="AX526" s="15" t="s">
        <v>80</v>
      </c>
      <c r="AY526" s="277" t="s">
        <v>147</v>
      </c>
    </row>
    <row r="527" s="2" customFormat="1" ht="24.15" customHeight="1">
      <c r="A527" s="38"/>
      <c r="B527" s="39"/>
      <c r="C527" s="226" t="s">
        <v>491</v>
      </c>
      <c r="D527" s="226" t="s">
        <v>150</v>
      </c>
      <c r="E527" s="227" t="s">
        <v>642</v>
      </c>
      <c r="F527" s="228" t="s">
        <v>643</v>
      </c>
      <c r="G527" s="229" t="s">
        <v>181</v>
      </c>
      <c r="H527" s="230">
        <v>176.33000000000001</v>
      </c>
      <c r="I527" s="231"/>
      <c r="J527" s="232">
        <f>ROUND(I527*H527,2)</f>
        <v>0</v>
      </c>
      <c r="K527" s="228" t="s">
        <v>154</v>
      </c>
      <c r="L527" s="44"/>
      <c r="M527" s="233" t="s">
        <v>1</v>
      </c>
      <c r="N527" s="234" t="s">
        <v>38</v>
      </c>
      <c r="O527" s="91"/>
      <c r="P527" s="235">
        <f>O527*H527</f>
        <v>0</v>
      </c>
      <c r="Q527" s="235">
        <v>0</v>
      </c>
      <c r="R527" s="235">
        <f>Q527*H527</f>
        <v>0</v>
      </c>
      <c r="S527" s="235">
        <v>0.0050000000000000001</v>
      </c>
      <c r="T527" s="236">
        <f>S527*H527</f>
        <v>0.88165000000000004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7" t="s">
        <v>274</v>
      </c>
      <c r="AT527" s="237" t="s">
        <v>150</v>
      </c>
      <c r="AU527" s="237" t="s">
        <v>82</v>
      </c>
      <c r="AY527" s="17" t="s">
        <v>147</v>
      </c>
      <c r="BE527" s="238">
        <f>IF(N527="základní",J527,0)</f>
        <v>0</v>
      </c>
      <c r="BF527" s="238">
        <f>IF(N527="snížená",J527,0)</f>
        <v>0</v>
      </c>
      <c r="BG527" s="238">
        <f>IF(N527="zákl. přenesená",J527,0)</f>
        <v>0</v>
      </c>
      <c r="BH527" s="238">
        <f>IF(N527="sníž. přenesená",J527,0)</f>
        <v>0</v>
      </c>
      <c r="BI527" s="238">
        <f>IF(N527="nulová",J527,0)</f>
        <v>0</v>
      </c>
      <c r="BJ527" s="17" t="s">
        <v>80</v>
      </c>
      <c r="BK527" s="238">
        <f>ROUND(I527*H527,2)</f>
        <v>0</v>
      </c>
      <c r="BL527" s="17" t="s">
        <v>274</v>
      </c>
      <c r="BM527" s="237" t="s">
        <v>1516</v>
      </c>
    </row>
    <row r="528" s="2" customFormat="1">
      <c r="A528" s="38"/>
      <c r="B528" s="39"/>
      <c r="C528" s="40"/>
      <c r="D528" s="239" t="s">
        <v>157</v>
      </c>
      <c r="E528" s="40"/>
      <c r="F528" s="240" t="s">
        <v>645</v>
      </c>
      <c r="G528" s="40"/>
      <c r="H528" s="40"/>
      <c r="I528" s="241"/>
      <c r="J528" s="40"/>
      <c r="K528" s="40"/>
      <c r="L528" s="44"/>
      <c r="M528" s="242"/>
      <c r="N528" s="243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157</v>
      </c>
      <c r="AU528" s="17" t="s">
        <v>82</v>
      </c>
    </row>
    <row r="529" s="2" customFormat="1">
      <c r="A529" s="38"/>
      <c r="B529" s="39"/>
      <c r="C529" s="40"/>
      <c r="D529" s="244" t="s">
        <v>159</v>
      </c>
      <c r="E529" s="40"/>
      <c r="F529" s="245" t="s">
        <v>646</v>
      </c>
      <c r="G529" s="40"/>
      <c r="H529" s="40"/>
      <c r="I529" s="241"/>
      <c r="J529" s="40"/>
      <c r="K529" s="40"/>
      <c r="L529" s="44"/>
      <c r="M529" s="242"/>
      <c r="N529" s="243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159</v>
      </c>
      <c r="AU529" s="17" t="s">
        <v>82</v>
      </c>
    </row>
    <row r="530" s="13" customFormat="1">
      <c r="A530" s="13"/>
      <c r="B530" s="246"/>
      <c r="C530" s="247"/>
      <c r="D530" s="239" t="s">
        <v>161</v>
      </c>
      <c r="E530" s="248" t="s">
        <v>1</v>
      </c>
      <c r="F530" s="249" t="s">
        <v>634</v>
      </c>
      <c r="G530" s="247"/>
      <c r="H530" s="248" t="s">
        <v>1</v>
      </c>
      <c r="I530" s="250"/>
      <c r="J530" s="247"/>
      <c r="K530" s="247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161</v>
      </c>
      <c r="AU530" s="255" t="s">
        <v>82</v>
      </c>
      <c r="AV530" s="13" t="s">
        <v>80</v>
      </c>
      <c r="AW530" s="13" t="s">
        <v>30</v>
      </c>
      <c r="AX530" s="13" t="s">
        <v>73</v>
      </c>
      <c r="AY530" s="255" t="s">
        <v>147</v>
      </c>
    </row>
    <row r="531" s="14" customFormat="1">
      <c r="A531" s="14"/>
      <c r="B531" s="256"/>
      <c r="C531" s="257"/>
      <c r="D531" s="239" t="s">
        <v>161</v>
      </c>
      <c r="E531" s="258" t="s">
        <v>1</v>
      </c>
      <c r="F531" s="259" t="s">
        <v>1513</v>
      </c>
      <c r="G531" s="257"/>
      <c r="H531" s="260">
        <v>176.33000000000001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161</v>
      </c>
      <c r="AU531" s="266" t="s">
        <v>82</v>
      </c>
      <c r="AV531" s="14" t="s">
        <v>82</v>
      </c>
      <c r="AW531" s="14" t="s">
        <v>30</v>
      </c>
      <c r="AX531" s="14" t="s">
        <v>73</v>
      </c>
      <c r="AY531" s="266" t="s">
        <v>147</v>
      </c>
    </row>
    <row r="532" s="15" customFormat="1">
      <c r="A532" s="15"/>
      <c r="B532" s="267"/>
      <c r="C532" s="268"/>
      <c r="D532" s="239" t="s">
        <v>161</v>
      </c>
      <c r="E532" s="269" t="s">
        <v>1</v>
      </c>
      <c r="F532" s="270" t="s">
        <v>164</v>
      </c>
      <c r="G532" s="268"/>
      <c r="H532" s="271">
        <v>176.33000000000001</v>
      </c>
      <c r="I532" s="272"/>
      <c r="J532" s="268"/>
      <c r="K532" s="268"/>
      <c r="L532" s="273"/>
      <c r="M532" s="274"/>
      <c r="N532" s="275"/>
      <c r="O532" s="275"/>
      <c r="P532" s="275"/>
      <c r="Q532" s="275"/>
      <c r="R532" s="275"/>
      <c r="S532" s="275"/>
      <c r="T532" s="27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7" t="s">
        <v>161</v>
      </c>
      <c r="AU532" s="277" t="s">
        <v>82</v>
      </c>
      <c r="AV532" s="15" t="s">
        <v>155</v>
      </c>
      <c r="AW532" s="15" t="s">
        <v>30</v>
      </c>
      <c r="AX532" s="15" t="s">
        <v>80</v>
      </c>
      <c r="AY532" s="277" t="s">
        <v>147</v>
      </c>
    </row>
    <row r="533" s="2" customFormat="1" ht="24.15" customHeight="1">
      <c r="A533" s="38"/>
      <c r="B533" s="39"/>
      <c r="C533" s="226" t="s">
        <v>500</v>
      </c>
      <c r="D533" s="226" t="s">
        <v>150</v>
      </c>
      <c r="E533" s="227" t="s">
        <v>648</v>
      </c>
      <c r="F533" s="228" t="s">
        <v>649</v>
      </c>
      <c r="G533" s="229" t="s">
        <v>167</v>
      </c>
      <c r="H533" s="230">
        <v>102.59999999999999</v>
      </c>
      <c r="I533" s="231"/>
      <c r="J533" s="232">
        <f>ROUND(I533*H533,2)</f>
        <v>0</v>
      </c>
      <c r="K533" s="228" t="s">
        <v>154</v>
      </c>
      <c r="L533" s="44"/>
      <c r="M533" s="233" t="s">
        <v>1</v>
      </c>
      <c r="N533" s="234" t="s">
        <v>38</v>
      </c>
      <c r="O533" s="91"/>
      <c r="P533" s="235">
        <f>O533*H533</f>
        <v>0</v>
      </c>
      <c r="Q533" s="235">
        <v>0</v>
      </c>
      <c r="R533" s="235">
        <f>Q533*H533</f>
        <v>0</v>
      </c>
      <c r="S533" s="235">
        <v>0</v>
      </c>
      <c r="T533" s="23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7" t="s">
        <v>274</v>
      </c>
      <c r="AT533" s="237" t="s">
        <v>150</v>
      </c>
      <c r="AU533" s="237" t="s">
        <v>82</v>
      </c>
      <c r="AY533" s="17" t="s">
        <v>147</v>
      </c>
      <c r="BE533" s="238">
        <f>IF(N533="základní",J533,0)</f>
        <v>0</v>
      </c>
      <c r="BF533" s="238">
        <f>IF(N533="snížená",J533,0)</f>
        <v>0</v>
      </c>
      <c r="BG533" s="238">
        <f>IF(N533="zákl. přenesená",J533,0)</f>
        <v>0</v>
      </c>
      <c r="BH533" s="238">
        <f>IF(N533="sníž. přenesená",J533,0)</f>
        <v>0</v>
      </c>
      <c r="BI533" s="238">
        <f>IF(N533="nulová",J533,0)</f>
        <v>0</v>
      </c>
      <c r="BJ533" s="17" t="s">
        <v>80</v>
      </c>
      <c r="BK533" s="238">
        <f>ROUND(I533*H533,2)</f>
        <v>0</v>
      </c>
      <c r="BL533" s="17" t="s">
        <v>274</v>
      </c>
      <c r="BM533" s="237" t="s">
        <v>1517</v>
      </c>
    </row>
    <row r="534" s="2" customFormat="1">
      <c r="A534" s="38"/>
      <c r="B534" s="39"/>
      <c r="C534" s="40"/>
      <c r="D534" s="239" t="s">
        <v>157</v>
      </c>
      <c r="E534" s="40"/>
      <c r="F534" s="240" t="s">
        <v>651</v>
      </c>
      <c r="G534" s="40"/>
      <c r="H534" s="40"/>
      <c r="I534" s="241"/>
      <c r="J534" s="40"/>
      <c r="K534" s="40"/>
      <c r="L534" s="44"/>
      <c r="M534" s="242"/>
      <c r="N534" s="243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157</v>
      </c>
      <c r="AU534" s="17" t="s">
        <v>82</v>
      </c>
    </row>
    <row r="535" s="2" customFormat="1">
      <c r="A535" s="38"/>
      <c r="B535" s="39"/>
      <c r="C535" s="40"/>
      <c r="D535" s="244" t="s">
        <v>159</v>
      </c>
      <c r="E535" s="40"/>
      <c r="F535" s="245" t="s">
        <v>652</v>
      </c>
      <c r="G535" s="40"/>
      <c r="H535" s="40"/>
      <c r="I535" s="241"/>
      <c r="J535" s="40"/>
      <c r="K535" s="40"/>
      <c r="L535" s="44"/>
      <c r="M535" s="242"/>
      <c r="N535" s="243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159</v>
      </c>
      <c r="AU535" s="17" t="s">
        <v>82</v>
      </c>
    </row>
    <row r="536" s="13" customFormat="1">
      <c r="A536" s="13"/>
      <c r="B536" s="246"/>
      <c r="C536" s="247"/>
      <c r="D536" s="239" t="s">
        <v>161</v>
      </c>
      <c r="E536" s="248" t="s">
        <v>1</v>
      </c>
      <c r="F536" s="249" t="s">
        <v>653</v>
      </c>
      <c r="G536" s="247"/>
      <c r="H536" s="248" t="s">
        <v>1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161</v>
      </c>
      <c r="AU536" s="255" t="s">
        <v>82</v>
      </c>
      <c r="AV536" s="13" t="s">
        <v>80</v>
      </c>
      <c r="AW536" s="13" t="s">
        <v>30</v>
      </c>
      <c r="AX536" s="13" t="s">
        <v>73</v>
      </c>
      <c r="AY536" s="255" t="s">
        <v>147</v>
      </c>
    </row>
    <row r="537" s="14" customFormat="1">
      <c r="A537" s="14"/>
      <c r="B537" s="256"/>
      <c r="C537" s="257"/>
      <c r="D537" s="239" t="s">
        <v>161</v>
      </c>
      <c r="E537" s="258" t="s">
        <v>1</v>
      </c>
      <c r="F537" s="259" t="s">
        <v>1518</v>
      </c>
      <c r="G537" s="257"/>
      <c r="H537" s="260">
        <v>18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161</v>
      </c>
      <c r="AU537" s="266" t="s">
        <v>82</v>
      </c>
      <c r="AV537" s="14" t="s">
        <v>82</v>
      </c>
      <c r="AW537" s="14" t="s">
        <v>30</v>
      </c>
      <c r="AX537" s="14" t="s">
        <v>73</v>
      </c>
      <c r="AY537" s="266" t="s">
        <v>147</v>
      </c>
    </row>
    <row r="538" s="14" customFormat="1">
      <c r="A538" s="14"/>
      <c r="B538" s="256"/>
      <c r="C538" s="257"/>
      <c r="D538" s="239" t="s">
        <v>161</v>
      </c>
      <c r="E538" s="258" t="s">
        <v>1</v>
      </c>
      <c r="F538" s="259" t="s">
        <v>1519</v>
      </c>
      <c r="G538" s="257"/>
      <c r="H538" s="260">
        <v>15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161</v>
      </c>
      <c r="AU538" s="266" t="s">
        <v>82</v>
      </c>
      <c r="AV538" s="14" t="s">
        <v>82</v>
      </c>
      <c r="AW538" s="14" t="s">
        <v>30</v>
      </c>
      <c r="AX538" s="14" t="s">
        <v>73</v>
      </c>
      <c r="AY538" s="266" t="s">
        <v>147</v>
      </c>
    </row>
    <row r="539" s="14" customFormat="1">
      <c r="A539" s="14"/>
      <c r="B539" s="256"/>
      <c r="C539" s="257"/>
      <c r="D539" s="239" t="s">
        <v>161</v>
      </c>
      <c r="E539" s="258" t="s">
        <v>1</v>
      </c>
      <c r="F539" s="259" t="s">
        <v>1520</v>
      </c>
      <c r="G539" s="257"/>
      <c r="H539" s="260">
        <v>16.5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161</v>
      </c>
      <c r="AU539" s="266" t="s">
        <v>82</v>
      </c>
      <c r="AV539" s="14" t="s">
        <v>82</v>
      </c>
      <c r="AW539" s="14" t="s">
        <v>30</v>
      </c>
      <c r="AX539" s="14" t="s">
        <v>73</v>
      </c>
      <c r="AY539" s="266" t="s">
        <v>147</v>
      </c>
    </row>
    <row r="540" s="14" customFormat="1">
      <c r="A540" s="14"/>
      <c r="B540" s="256"/>
      <c r="C540" s="257"/>
      <c r="D540" s="239" t="s">
        <v>161</v>
      </c>
      <c r="E540" s="258" t="s">
        <v>1</v>
      </c>
      <c r="F540" s="259" t="s">
        <v>1521</v>
      </c>
      <c r="G540" s="257"/>
      <c r="H540" s="260">
        <v>1.8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161</v>
      </c>
      <c r="AU540" s="266" t="s">
        <v>82</v>
      </c>
      <c r="AV540" s="14" t="s">
        <v>82</v>
      </c>
      <c r="AW540" s="14" t="s">
        <v>30</v>
      </c>
      <c r="AX540" s="14" t="s">
        <v>73</v>
      </c>
      <c r="AY540" s="266" t="s">
        <v>147</v>
      </c>
    </row>
    <row r="541" s="13" customFormat="1">
      <c r="A541" s="13"/>
      <c r="B541" s="246"/>
      <c r="C541" s="247"/>
      <c r="D541" s="239" t="s">
        <v>161</v>
      </c>
      <c r="E541" s="248" t="s">
        <v>1</v>
      </c>
      <c r="F541" s="249" t="s">
        <v>540</v>
      </c>
      <c r="G541" s="247"/>
      <c r="H541" s="248" t="s">
        <v>1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161</v>
      </c>
      <c r="AU541" s="255" t="s">
        <v>82</v>
      </c>
      <c r="AV541" s="13" t="s">
        <v>80</v>
      </c>
      <c r="AW541" s="13" t="s">
        <v>30</v>
      </c>
      <c r="AX541" s="13" t="s">
        <v>73</v>
      </c>
      <c r="AY541" s="255" t="s">
        <v>147</v>
      </c>
    </row>
    <row r="542" s="14" customFormat="1">
      <c r="A542" s="14"/>
      <c r="B542" s="256"/>
      <c r="C542" s="257"/>
      <c r="D542" s="239" t="s">
        <v>161</v>
      </c>
      <c r="E542" s="258" t="s">
        <v>1</v>
      </c>
      <c r="F542" s="259" t="s">
        <v>1522</v>
      </c>
      <c r="G542" s="257"/>
      <c r="H542" s="260">
        <v>51.299999999999997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161</v>
      </c>
      <c r="AU542" s="266" t="s">
        <v>82</v>
      </c>
      <c r="AV542" s="14" t="s">
        <v>82</v>
      </c>
      <c r="AW542" s="14" t="s">
        <v>30</v>
      </c>
      <c r="AX542" s="14" t="s">
        <v>73</v>
      </c>
      <c r="AY542" s="266" t="s">
        <v>147</v>
      </c>
    </row>
    <row r="543" s="15" customFormat="1">
      <c r="A543" s="15"/>
      <c r="B543" s="267"/>
      <c r="C543" s="268"/>
      <c r="D543" s="239" t="s">
        <v>161</v>
      </c>
      <c r="E543" s="269" t="s">
        <v>1</v>
      </c>
      <c r="F543" s="270" t="s">
        <v>164</v>
      </c>
      <c r="G543" s="268"/>
      <c r="H543" s="271">
        <v>102.59999999999999</v>
      </c>
      <c r="I543" s="272"/>
      <c r="J543" s="268"/>
      <c r="K543" s="268"/>
      <c r="L543" s="273"/>
      <c r="M543" s="274"/>
      <c r="N543" s="275"/>
      <c r="O543" s="275"/>
      <c r="P543" s="275"/>
      <c r="Q543" s="275"/>
      <c r="R543" s="275"/>
      <c r="S543" s="275"/>
      <c r="T543" s="27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7" t="s">
        <v>161</v>
      </c>
      <c r="AU543" s="277" t="s">
        <v>82</v>
      </c>
      <c r="AV543" s="15" t="s">
        <v>155</v>
      </c>
      <c r="AW543" s="15" t="s">
        <v>30</v>
      </c>
      <c r="AX543" s="15" t="s">
        <v>80</v>
      </c>
      <c r="AY543" s="277" t="s">
        <v>147</v>
      </c>
    </row>
    <row r="544" s="2" customFormat="1" ht="21.75" customHeight="1">
      <c r="A544" s="38"/>
      <c r="B544" s="39"/>
      <c r="C544" s="278" t="s">
        <v>526</v>
      </c>
      <c r="D544" s="278" t="s">
        <v>335</v>
      </c>
      <c r="E544" s="279" t="s">
        <v>660</v>
      </c>
      <c r="F544" s="280" t="s">
        <v>661</v>
      </c>
      <c r="G544" s="281" t="s">
        <v>153</v>
      </c>
      <c r="H544" s="282">
        <v>0.90200000000000002</v>
      </c>
      <c r="I544" s="283"/>
      <c r="J544" s="284">
        <f>ROUND(I544*H544,2)</f>
        <v>0</v>
      </c>
      <c r="K544" s="280" t="s">
        <v>154</v>
      </c>
      <c r="L544" s="285"/>
      <c r="M544" s="286" t="s">
        <v>1</v>
      </c>
      <c r="N544" s="287" t="s">
        <v>38</v>
      </c>
      <c r="O544" s="91"/>
      <c r="P544" s="235">
        <f>O544*H544</f>
        <v>0</v>
      </c>
      <c r="Q544" s="235">
        <v>0.55000000000000004</v>
      </c>
      <c r="R544" s="235">
        <f>Q544*H544</f>
        <v>0.49610000000000004</v>
      </c>
      <c r="S544" s="235">
        <v>0</v>
      </c>
      <c r="T544" s="236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7" t="s">
        <v>387</v>
      </c>
      <c r="AT544" s="237" t="s">
        <v>335</v>
      </c>
      <c r="AU544" s="237" t="s">
        <v>82</v>
      </c>
      <c r="AY544" s="17" t="s">
        <v>147</v>
      </c>
      <c r="BE544" s="238">
        <f>IF(N544="základní",J544,0)</f>
        <v>0</v>
      </c>
      <c r="BF544" s="238">
        <f>IF(N544="snížená",J544,0)</f>
        <v>0</v>
      </c>
      <c r="BG544" s="238">
        <f>IF(N544="zákl. přenesená",J544,0)</f>
        <v>0</v>
      </c>
      <c r="BH544" s="238">
        <f>IF(N544="sníž. přenesená",J544,0)</f>
        <v>0</v>
      </c>
      <c r="BI544" s="238">
        <f>IF(N544="nulová",J544,0)</f>
        <v>0</v>
      </c>
      <c r="BJ544" s="17" t="s">
        <v>80</v>
      </c>
      <c r="BK544" s="238">
        <f>ROUND(I544*H544,2)</f>
        <v>0</v>
      </c>
      <c r="BL544" s="17" t="s">
        <v>274</v>
      </c>
      <c r="BM544" s="237" t="s">
        <v>1523</v>
      </c>
    </row>
    <row r="545" s="2" customFormat="1">
      <c r="A545" s="38"/>
      <c r="B545" s="39"/>
      <c r="C545" s="40"/>
      <c r="D545" s="239" t="s">
        <v>157</v>
      </c>
      <c r="E545" s="40"/>
      <c r="F545" s="240" t="s">
        <v>661</v>
      </c>
      <c r="G545" s="40"/>
      <c r="H545" s="40"/>
      <c r="I545" s="241"/>
      <c r="J545" s="40"/>
      <c r="K545" s="40"/>
      <c r="L545" s="44"/>
      <c r="M545" s="242"/>
      <c r="N545" s="243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157</v>
      </c>
      <c r="AU545" s="17" t="s">
        <v>82</v>
      </c>
    </row>
    <row r="546" s="13" customFormat="1">
      <c r="A546" s="13"/>
      <c r="B546" s="246"/>
      <c r="C546" s="247"/>
      <c r="D546" s="239" t="s">
        <v>161</v>
      </c>
      <c r="E546" s="248" t="s">
        <v>1</v>
      </c>
      <c r="F546" s="249" t="s">
        <v>546</v>
      </c>
      <c r="G546" s="247"/>
      <c r="H546" s="248" t="s">
        <v>1</v>
      </c>
      <c r="I546" s="250"/>
      <c r="J546" s="247"/>
      <c r="K546" s="247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161</v>
      </c>
      <c r="AU546" s="255" t="s">
        <v>82</v>
      </c>
      <c r="AV546" s="13" t="s">
        <v>80</v>
      </c>
      <c r="AW546" s="13" t="s">
        <v>30</v>
      </c>
      <c r="AX546" s="13" t="s">
        <v>73</v>
      </c>
      <c r="AY546" s="255" t="s">
        <v>147</v>
      </c>
    </row>
    <row r="547" s="13" customFormat="1">
      <c r="A547" s="13"/>
      <c r="B547" s="246"/>
      <c r="C547" s="247"/>
      <c r="D547" s="239" t="s">
        <v>161</v>
      </c>
      <c r="E547" s="248" t="s">
        <v>1</v>
      </c>
      <c r="F547" s="249" t="s">
        <v>653</v>
      </c>
      <c r="G547" s="247"/>
      <c r="H547" s="248" t="s">
        <v>1</v>
      </c>
      <c r="I547" s="250"/>
      <c r="J547" s="247"/>
      <c r="K547" s="247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161</v>
      </c>
      <c r="AU547" s="255" t="s">
        <v>82</v>
      </c>
      <c r="AV547" s="13" t="s">
        <v>80</v>
      </c>
      <c r="AW547" s="13" t="s">
        <v>30</v>
      </c>
      <c r="AX547" s="13" t="s">
        <v>73</v>
      </c>
      <c r="AY547" s="255" t="s">
        <v>147</v>
      </c>
    </row>
    <row r="548" s="14" customFormat="1">
      <c r="A548" s="14"/>
      <c r="B548" s="256"/>
      <c r="C548" s="257"/>
      <c r="D548" s="239" t="s">
        <v>161</v>
      </c>
      <c r="E548" s="258" t="s">
        <v>1</v>
      </c>
      <c r="F548" s="259" t="s">
        <v>1524</v>
      </c>
      <c r="G548" s="257"/>
      <c r="H548" s="260">
        <v>0.158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161</v>
      </c>
      <c r="AU548" s="266" t="s">
        <v>82</v>
      </c>
      <c r="AV548" s="14" t="s">
        <v>82</v>
      </c>
      <c r="AW548" s="14" t="s">
        <v>30</v>
      </c>
      <c r="AX548" s="14" t="s">
        <v>73</v>
      </c>
      <c r="AY548" s="266" t="s">
        <v>147</v>
      </c>
    </row>
    <row r="549" s="14" customFormat="1">
      <c r="A549" s="14"/>
      <c r="B549" s="256"/>
      <c r="C549" s="257"/>
      <c r="D549" s="239" t="s">
        <v>161</v>
      </c>
      <c r="E549" s="258" t="s">
        <v>1</v>
      </c>
      <c r="F549" s="259" t="s">
        <v>1525</v>
      </c>
      <c r="G549" s="257"/>
      <c r="H549" s="260">
        <v>0.13200000000000001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6" t="s">
        <v>161</v>
      </c>
      <c r="AU549" s="266" t="s">
        <v>82</v>
      </c>
      <c r="AV549" s="14" t="s">
        <v>82</v>
      </c>
      <c r="AW549" s="14" t="s">
        <v>30</v>
      </c>
      <c r="AX549" s="14" t="s">
        <v>73</v>
      </c>
      <c r="AY549" s="266" t="s">
        <v>147</v>
      </c>
    </row>
    <row r="550" s="14" customFormat="1">
      <c r="A550" s="14"/>
      <c r="B550" s="256"/>
      <c r="C550" s="257"/>
      <c r="D550" s="239" t="s">
        <v>161</v>
      </c>
      <c r="E550" s="258" t="s">
        <v>1</v>
      </c>
      <c r="F550" s="259" t="s">
        <v>1526</v>
      </c>
      <c r="G550" s="257"/>
      <c r="H550" s="260">
        <v>0.14499999999999999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6" t="s">
        <v>161</v>
      </c>
      <c r="AU550" s="266" t="s">
        <v>82</v>
      </c>
      <c r="AV550" s="14" t="s">
        <v>82</v>
      </c>
      <c r="AW550" s="14" t="s">
        <v>30</v>
      </c>
      <c r="AX550" s="14" t="s">
        <v>73</v>
      </c>
      <c r="AY550" s="266" t="s">
        <v>147</v>
      </c>
    </row>
    <row r="551" s="14" customFormat="1">
      <c r="A551" s="14"/>
      <c r="B551" s="256"/>
      <c r="C551" s="257"/>
      <c r="D551" s="239" t="s">
        <v>161</v>
      </c>
      <c r="E551" s="258" t="s">
        <v>1</v>
      </c>
      <c r="F551" s="259" t="s">
        <v>1527</v>
      </c>
      <c r="G551" s="257"/>
      <c r="H551" s="260">
        <v>0.016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161</v>
      </c>
      <c r="AU551" s="266" t="s">
        <v>82</v>
      </c>
      <c r="AV551" s="14" t="s">
        <v>82</v>
      </c>
      <c r="AW551" s="14" t="s">
        <v>30</v>
      </c>
      <c r="AX551" s="14" t="s">
        <v>73</v>
      </c>
      <c r="AY551" s="266" t="s">
        <v>147</v>
      </c>
    </row>
    <row r="552" s="13" customFormat="1">
      <c r="A552" s="13"/>
      <c r="B552" s="246"/>
      <c r="C552" s="247"/>
      <c r="D552" s="239" t="s">
        <v>161</v>
      </c>
      <c r="E552" s="248" t="s">
        <v>1</v>
      </c>
      <c r="F552" s="249" t="s">
        <v>540</v>
      </c>
      <c r="G552" s="247"/>
      <c r="H552" s="248" t="s">
        <v>1</v>
      </c>
      <c r="I552" s="250"/>
      <c r="J552" s="247"/>
      <c r="K552" s="247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161</v>
      </c>
      <c r="AU552" s="255" t="s">
        <v>82</v>
      </c>
      <c r="AV552" s="13" t="s">
        <v>80</v>
      </c>
      <c r="AW552" s="13" t="s">
        <v>30</v>
      </c>
      <c r="AX552" s="13" t="s">
        <v>73</v>
      </c>
      <c r="AY552" s="255" t="s">
        <v>147</v>
      </c>
    </row>
    <row r="553" s="14" customFormat="1">
      <c r="A553" s="14"/>
      <c r="B553" s="256"/>
      <c r="C553" s="257"/>
      <c r="D553" s="239" t="s">
        <v>161</v>
      </c>
      <c r="E553" s="258" t="s">
        <v>1</v>
      </c>
      <c r="F553" s="259" t="s">
        <v>1528</v>
      </c>
      <c r="G553" s="257"/>
      <c r="H553" s="260">
        <v>0.45100000000000001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6" t="s">
        <v>161</v>
      </c>
      <c r="AU553" s="266" t="s">
        <v>82</v>
      </c>
      <c r="AV553" s="14" t="s">
        <v>82</v>
      </c>
      <c r="AW553" s="14" t="s">
        <v>30</v>
      </c>
      <c r="AX553" s="14" t="s">
        <v>73</v>
      </c>
      <c r="AY553" s="266" t="s">
        <v>147</v>
      </c>
    </row>
    <row r="554" s="15" customFormat="1">
      <c r="A554" s="15"/>
      <c r="B554" s="267"/>
      <c r="C554" s="268"/>
      <c r="D554" s="239" t="s">
        <v>161</v>
      </c>
      <c r="E554" s="269" t="s">
        <v>1</v>
      </c>
      <c r="F554" s="270" t="s">
        <v>164</v>
      </c>
      <c r="G554" s="268"/>
      <c r="H554" s="271">
        <v>0.90200000000000014</v>
      </c>
      <c r="I554" s="272"/>
      <c r="J554" s="268"/>
      <c r="K554" s="268"/>
      <c r="L554" s="273"/>
      <c r="M554" s="274"/>
      <c r="N554" s="275"/>
      <c r="O554" s="275"/>
      <c r="P554" s="275"/>
      <c r="Q554" s="275"/>
      <c r="R554" s="275"/>
      <c r="S554" s="275"/>
      <c r="T554" s="27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7" t="s">
        <v>161</v>
      </c>
      <c r="AU554" s="277" t="s">
        <v>82</v>
      </c>
      <c r="AV554" s="15" t="s">
        <v>155</v>
      </c>
      <c r="AW554" s="15" t="s">
        <v>30</v>
      </c>
      <c r="AX554" s="15" t="s">
        <v>80</v>
      </c>
      <c r="AY554" s="277" t="s">
        <v>147</v>
      </c>
    </row>
    <row r="555" s="2" customFormat="1" ht="16.5" customHeight="1">
      <c r="A555" s="38"/>
      <c r="B555" s="39"/>
      <c r="C555" s="226" t="s">
        <v>534</v>
      </c>
      <c r="D555" s="226" t="s">
        <v>150</v>
      </c>
      <c r="E555" s="227" t="s">
        <v>1529</v>
      </c>
      <c r="F555" s="228" t="s">
        <v>1530</v>
      </c>
      <c r="G555" s="229" t="s">
        <v>248</v>
      </c>
      <c r="H555" s="230">
        <v>3</v>
      </c>
      <c r="I555" s="231"/>
      <c r="J555" s="232">
        <f>ROUND(I555*H555,2)</f>
        <v>0</v>
      </c>
      <c r="K555" s="228" t="s">
        <v>154</v>
      </c>
      <c r="L555" s="44"/>
      <c r="M555" s="233" t="s">
        <v>1</v>
      </c>
      <c r="N555" s="234" t="s">
        <v>38</v>
      </c>
      <c r="O555" s="91"/>
      <c r="P555" s="235">
        <f>O555*H555</f>
        <v>0</v>
      </c>
      <c r="Q555" s="235">
        <v>0</v>
      </c>
      <c r="R555" s="235">
        <f>Q555*H555</f>
        <v>0</v>
      </c>
      <c r="S555" s="235">
        <v>0.20000000000000001</v>
      </c>
      <c r="T555" s="236">
        <f>S555*H555</f>
        <v>0.60000000000000009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7" t="s">
        <v>274</v>
      </c>
      <c r="AT555" s="237" t="s">
        <v>150</v>
      </c>
      <c r="AU555" s="237" t="s">
        <v>82</v>
      </c>
      <c r="AY555" s="17" t="s">
        <v>147</v>
      </c>
      <c r="BE555" s="238">
        <f>IF(N555="základní",J555,0)</f>
        <v>0</v>
      </c>
      <c r="BF555" s="238">
        <f>IF(N555="snížená",J555,0)</f>
        <v>0</v>
      </c>
      <c r="BG555" s="238">
        <f>IF(N555="zákl. přenesená",J555,0)</f>
        <v>0</v>
      </c>
      <c r="BH555" s="238">
        <f>IF(N555="sníž. přenesená",J555,0)</f>
        <v>0</v>
      </c>
      <c r="BI555" s="238">
        <f>IF(N555="nulová",J555,0)</f>
        <v>0</v>
      </c>
      <c r="BJ555" s="17" t="s">
        <v>80</v>
      </c>
      <c r="BK555" s="238">
        <f>ROUND(I555*H555,2)</f>
        <v>0</v>
      </c>
      <c r="BL555" s="17" t="s">
        <v>274</v>
      </c>
      <c r="BM555" s="237" t="s">
        <v>1531</v>
      </c>
    </row>
    <row r="556" s="2" customFormat="1">
      <c r="A556" s="38"/>
      <c r="B556" s="39"/>
      <c r="C556" s="40"/>
      <c r="D556" s="239" t="s">
        <v>157</v>
      </c>
      <c r="E556" s="40"/>
      <c r="F556" s="240" t="s">
        <v>1532</v>
      </c>
      <c r="G556" s="40"/>
      <c r="H556" s="40"/>
      <c r="I556" s="241"/>
      <c r="J556" s="40"/>
      <c r="K556" s="40"/>
      <c r="L556" s="44"/>
      <c r="M556" s="242"/>
      <c r="N556" s="243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157</v>
      </c>
      <c r="AU556" s="17" t="s">
        <v>82</v>
      </c>
    </row>
    <row r="557" s="2" customFormat="1">
      <c r="A557" s="38"/>
      <c r="B557" s="39"/>
      <c r="C557" s="40"/>
      <c r="D557" s="244" t="s">
        <v>159</v>
      </c>
      <c r="E557" s="40"/>
      <c r="F557" s="245" t="s">
        <v>1533</v>
      </c>
      <c r="G557" s="40"/>
      <c r="H557" s="40"/>
      <c r="I557" s="241"/>
      <c r="J557" s="40"/>
      <c r="K557" s="40"/>
      <c r="L557" s="44"/>
      <c r="M557" s="242"/>
      <c r="N557" s="243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159</v>
      </c>
      <c r="AU557" s="17" t="s">
        <v>82</v>
      </c>
    </row>
    <row r="558" s="2" customFormat="1" ht="24.15" customHeight="1">
      <c r="A558" s="38"/>
      <c r="B558" s="39"/>
      <c r="C558" s="226" t="s">
        <v>542</v>
      </c>
      <c r="D558" s="226" t="s">
        <v>150</v>
      </c>
      <c r="E558" s="227" t="s">
        <v>669</v>
      </c>
      <c r="F558" s="228" t="s">
        <v>670</v>
      </c>
      <c r="G558" s="229" t="s">
        <v>248</v>
      </c>
      <c r="H558" s="230">
        <v>3</v>
      </c>
      <c r="I558" s="231"/>
      <c r="J558" s="232">
        <f>ROUND(I558*H558,2)</f>
        <v>0</v>
      </c>
      <c r="K558" s="228" t="s">
        <v>154</v>
      </c>
      <c r="L558" s="44"/>
      <c r="M558" s="233" t="s">
        <v>1</v>
      </c>
      <c r="N558" s="234" t="s">
        <v>38</v>
      </c>
      <c r="O558" s="91"/>
      <c r="P558" s="235">
        <f>O558*H558</f>
        <v>0</v>
      </c>
      <c r="Q558" s="235">
        <v>0.1221</v>
      </c>
      <c r="R558" s="235">
        <f>Q558*H558</f>
        <v>0.36630000000000001</v>
      </c>
      <c r="S558" s="235">
        <v>0</v>
      </c>
      <c r="T558" s="236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37" t="s">
        <v>274</v>
      </c>
      <c r="AT558" s="237" t="s">
        <v>150</v>
      </c>
      <c r="AU558" s="237" t="s">
        <v>82</v>
      </c>
      <c r="AY558" s="17" t="s">
        <v>147</v>
      </c>
      <c r="BE558" s="238">
        <f>IF(N558="základní",J558,0)</f>
        <v>0</v>
      </c>
      <c r="BF558" s="238">
        <f>IF(N558="snížená",J558,0)</f>
        <v>0</v>
      </c>
      <c r="BG558" s="238">
        <f>IF(N558="zákl. přenesená",J558,0)</f>
        <v>0</v>
      </c>
      <c r="BH558" s="238">
        <f>IF(N558="sníž. přenesená",J558,0)</f>
        <v>0</v>
      </c>
      <c r="BI558" s="238">
        <f>IF(N558="nulová",J558,0)</f>
        <v>0</v>
      </c>
      <c r="BJ558" s="17" t="s">
        <v>80</v>
      </c>
      <c r="BK558" s="238">
        <f>ROUND(I558*H558,2)</f>
        <v>0</v>
      </c>
      <c r="BL558" s="17" t="s">
        <v>274</v>
      </c>
      <c r="BM558" s="237" t="s">
        <v>1534</v>
      </c>
    </row>
    <row r="559" s="2" customFormat="1">
      <c r="A559" s="38"/>
      <c r="B559" s="39"/>
      <c r="C559" s="40"/>
      <c r="D559" s="239" t="s">
        <v>157</v>
      </c>
      <c r="E559" s="40"/>
      <c r="F559" s="240" t="s">
        <v>672</v>
      </c>
      <c r="G559" s="40"/>
      <c r="H559" s="40"/>
      <c r="I559" s="241"/>
      <c r="J559" s="40"/>
      <c r="K559" s="40"/>
      <c r="L559" s="44"/>
      <c r="M559" s="242"/>
      <c r="N559" s="243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157</v>
      </c>
      <c r="AU559" s="17" t="s">
        <v>82</v>
      </c>
    </row>
    <row r="560" s="2" customFormat="1">
      <c r="A560" s="38"/>
      <c r="B560" s="39"/>
      <c r="C560" s="40"/>
      <c r="D560" s="244" t="s">
        <v>159</v>
      </c>
      <c r="E560" s="40"/>
      <c r="F560" s="245" t="s">
        <v>673</v>
      </c>
      <c r="G560" s="40"/>
      <c r="H560" s="40"/>
      <c r="I560" s="241"/>
      <c r="J560" s="40"/>
      <c r="K560" s="40"/>
      <c r="L560" s="44"/>
      <c r="M560" s="242"/>
      <c r="N560" s="243"/>
      <c r="O560" s="91"/>
      <c r="P560" s="91"/>
      <c r="Q560" s="91"/>
      <c r="R560" s="91"/>
      <c r="S560" s="91"/>
      <c r="T560" s="92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159</v>
      </c>
      <c r="AU560" s="17" t="s">
        <v>82</v>
      </c>
    </row>
    <row r="561" s="14" customFormat="1">
      <c r="A561" s="14"/>
      <c r="B561" s="256"/>
      <c r="C561" s="257"/>
      <c r="D561" s="239" t="s">
        <v>161</v>
      </c>
      <c r="E561" s="258" t="s">
        <v>1</v>
      </c>
      <c r="F561" s="259" t="s">
        <v>148</v>
      </c>
      <c r="G561" s="257"/>
      <c r="H561" s="260">
        <v>3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161</v>
      </c>
      <c r="AU561" s="266" t="s">
        <v>82</v>
      </c>
      <c r="AV561" s="14" t="s">
        <v>82</v>
      </c>
      <c r="AW561" s="14" t="s">
        <v>30</v>
      </c>
      <c r="AX561" s="14" t="s">
        <v>73</v>
      </c>
      <c r="AY561" s="266" t="s">
        <v>147</v>
      </c>
    </row>
    <row r="562" s="15" customFormat="1">
      <c r="A562" s="15"/>
      <c r="B562" s="267"/>
      <c r="C562" s="268"/>
      <c r="D562" s="239" t="s">
        <v>161</v>
      </c>
      <c r="E562" s="269" t="s">
        <v>1</v>
      </c>
      <c r="F562" s="270" t="s">
        <v>164</v>
      </c>
      <c r="G562" s="268"/>
      <c r="H562" s="271">
        <v>3</v>
      </c>
      <c r="I562" s="272"/>
      <c r="J562" s="268"/>
      <c r="K562" s="268"/>
      <c r="L562" s="273"/>
      <c r="M562" s="274"/>
      <c r="N562" s="275"/>
      <c r="O562" s="275"/>
      <c r="P562" s="275"/>
      <c r="Q562" s="275"/>
      <c r="R562" s="275"/>
      <c r="S562" s="275"/>
      <c r="T562" s="27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7" t="s">
        <v>161</v>
      </c>
      <c r="AU562" s="277" t="s">
        <v>82</v>
      </c>
      <c r="AV562" s="15" t="s">
        <v>155</v>
      </c>
      <c r="AW562" s="15" t="s">
        <v>30</v>
      </c>
      <c r="AX562" s="15" t="s">
        <v>80</v>
      </c>
      <c r="AY562" s="277" t="s">
        <v>147</v>
      </c>
    </row>
    <row r="563" s="2" customFormat="1" ht="24.15" customHeight="1">
      <c r="A563" s="38"/>
      <c r="B563" s="39"/>
      <c r="C563" s="226" t="s">
        <v>569</v>
      </c>
      <c r="D563" s="226" t="s">
        <v>150</v>
      </c>
      <c r="E563" s="227" t="s">
        <v>676</v>
      </c>
      <c r="F563" s="228" t="s">
        <v>677</v>
      </c>
      <c r="G563" s="229" t="s">
        <v>248</v>
      </c>
      <c r="H563" s="230">
        <v>8</v>
      </c>
      <c r="I563" s="231"/>
      <c r="J563" s="232">
        <f>ROUND(I563*H563,2)</f>
        <v>0</v>
      </c>
      <c r="K563" s="228" t="s">
        <v>154</v>
      </c>
      <c r="L563" s="44"/>
      <c r="M563" s="233" t="s">
        <v>1</v>
      </c>
      <c r="N563" s="234" t="s">
        <v>38</v>
      </c>
      <c r="O563" s="91"/>
      <c r="P563" s="235">
        <f>O563*H563</f>
        <v>0</v>
      </c>
      <c r="Q563" s="235">
        <v>0.067100000000000007</v>
      </c>
      <c r="R563" s="235">
        <f>Q563*H563</f>
        <v>0.53680000000000005</v>
      </c>
      <c r="S563" s="235">
        <v>0</v>
      </c>
      <c r="T563" s="236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7" t="s">
        <v>274</v>
      </c>
      <c r="AT563" s="237" t="s">
        <v>150</v>
      </c>
      <c r="AU563" s="237" t="s">
        <v>82</v>
      </c>
      <c r="AY563" s="17" t="s">
        <v>147</v>
      </c>
      <c r="BE563" s="238">
        <f>IF(N563="základní",J563,0)</f>
        <v>0</v>
      </c>
      <c r="BF563" s="238">
        <f>IF(N563="snížená",J563,0)</f>
        <v>0</v>
      </c>
      <c r="BG563" s="238">
        <f>IF(N563="zákl. přenesená",J563,0)</f>
        <v>0</v>
      </c>
      <c r="BH563" s="238">
        <f>IF(N563="sníž. přenesená",J563,0)</f>
        <v>0</v>
      </c>
      <c r="BI563" s="238">
        <f>IF(N563="nulová",J563,0)</f>
        <v>0</v>
      </c>
      <c r="BJ563" s="17" t="s">
        <v>80</v>
      </c>
      <c r="BK563" s="238">
        <f>ROUND(I563*H563,2)</f>
        <v>0</v>
      </c>
      <c r="BL563" s="17" t="s">
        <v>274</v>
      </c>
      <c r="BM563" s="237" t="s">
        <v>1535</v>
      </c>
    </row>
    <row r="564" s="2" customFormat="1">
      <c r="A564" s="38"/>
      <c r="B564" s="39"/>
      <c r="C564" s="40"/>
      <c r="D564" s="239" t="s">
        <v>157</v>
      </c>
      <c r="E564" s="40"/>
      <c r="F564" s="240" t="s">
        <v>679</v>
      </c>
      <c r="G564" s="40"/>
      <c r="H564" s="40"/>
      <c r="I564" s="241"/>
      <c r="J564" s="40"/>
      <c r="K564" s="40"/>
      <c r="L564" s="44"/>
      <c r="M564" s="242"/>
      <c r="N564" s="243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157</v>
      </c>
      <c r="AU564" s="17" t="s">
        <v>82</v>
      </c>
    </row>
    <row r="565" s="2" customFormat="1">
      <c r="A565" s="38"/>
      <c r="B565" s="39"/>
      <c r="C565" s="40"/>
      <c r="D565" s="244" t="s">
        <v>159</v>
      </c>
      <c r="E565" s="40"/>
      <c r="F565" s="245" t="s">
        <v>680</v>
      </c>
      <c r="G565" s="40"/>
      <c r="H565" s="40"/>
      <c r="I565" s="241"/>
      <c r="J565" s="40"/>
      <c r="K565" s="40"/>
      <c r="L565" s="44"/>
      <c r="M565" s="242"/>
      <c r="N565" s="243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159</v>
      </c>
      <c r="AU565" s="17" t="s">
        <v>82</v>
      </c>
    </row>
    <row r="566" s="14" customFormat="1">
      <c r="A566" s="14"/>
      <c r="B566" s="256"/>
      <c r="C566" s="257"/>
      <c r="D566" s="239" t="s">
        <v>161</v>
      </c>
      <c r="E566" s="258" t="s">
        <v>1</v>
      </c>
      <c r="F566" s="259" t="s">
        <v>207</v>
      </c>
      <c r="G566" s="257"/>
      <c r="H566" s="260">
        <v>8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6" t="s">
        <v>161</v>
      </c>
      <c r="AU566" s="266" t="s">
        <v>82</v>
      </c>
      <c r="AV566" s="14" t="s">
        <v>82</v>
      </c>
      <c r="AW566" s="14" t="s">
        <v>30</v>
      </c>
      <c r="AX566" s="14" t="s">
        <v>73</v>
      </c>
      <c r="AY566" s="266" t="s">
        <v>147</v>
      </c>
    </row>
    <row r="567" s="15" customFormat="1">
      <c r="A567" s="15"/>
      <c r="B567" s="267"/>
      <c r="C567" s="268"/>
      <c r="D567" s="239" t="s">
        <v>161</v>
      </c>
      <c r="E567" s="269" t="s">
        <v>1</v>
      </c>
      <c r="F567" s="270" t="s">
        <v>164</v>
      </c>
      <c r="G567" s="268"/>
      <c r="H567" s="271">
        <v>8</v>
      </c>
      <c r="I567" s="272"/>
      <c r="J567" s="268"/>
      <c r="K567" s="268"/>
      <c r="L567" s="273"/>
      <c r="M567" s="274"/>
      <c r="N567" s="275"/>
      <c r="O567" s="275"/>
      <c r="P567" s="275"/>
      <c r="Q567" s="275"/>
      <c r="R567" s="275"/>
      <c r="S567" s="275"/>
      <c r="T567" s="27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7" t="s">
        <v>161</v>
      </c>
      <c r="AU567" s="277" t="s">
        <v>82</v>
      </c>
      <c r="AV567" s="15" t="s">
        <v>155</v>
      </c>
      <c r="AW567" s="15" t="s">
        <v>30</v>
      </c>
      <c r="AX567" s="15" t="s">
        <v>80</v>
      </c>
      <c r="AY567" s="277" t="s">
        <v>147</v>
      </c>
    </row>
    <row r="568" s="2" customFormat="1" ht="24.15" customHeight="1">
      <c r="A568" s="38"/>
      <c r="B568" s="39"/>
      <c r="C568" s="226" t="s">
        <v>576</v>
      </c>
      <c r="D568" s="226" t="s">
        <v>150</v>
      </c>
      <c r="E568" s="227" t="s">
        <v>683</v>
      </c>
      <c r="F568" s="228" t="s">
        <v>684</v>
      </c>
      <c r="G568" s="229" t="s">
        <v>153</v>
      </c>
      <c r="H568" s="230">
        <v>27.285</v>
      </c>
      <c r="I568" s="231"/>
      <c r="J568" s="232">
        <f>ROUND(I568*H568,2)</f>
        <v>0</v>
      </c>
      <c r="K568" s="228" t="s">
        <v>154</v>
      </c>
      <c r="L568" s="44"/>
      <c r="M568" s="233" t="s">
        <v>1</v>
      </c>
      <c r="N568" s="234" t="s">
        <v>38</v>
      </c>
      <c r="O568" s="91"/>
      <c r="P568" s="235">
        <f>O568*H568</f>
        <v>0</v>
      </c>
      <c r="Q568" s="235">
        <v>0.022839999999999999</v>
      </c>
      <c r="R568" s="235">
        <f>Q568*H568</f>
        <v>0.6231894</v>
      </c>
      <c r="S568" s="235">
        <v>0</v>
      </c>
      <c r="T568" s="236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7" t="s">
        <v>274</v>
      </c>
      <c r="AT568" s="237" t="s">
        <v>150</v>
      </c>
      <c r="AU568" s="237" t="s">
        <v>82</v>
      </c>
      <c r="AY568" s="17" t="s">
        <v>147</v>
      </c>
      <c r="BE568" s="238">
        <f>IF(N568="základní",J568,0)</f>
        <v>0</v>
      </c>
      <c r="BF568" s="238">
        <f>IF(N568="snížená",J568,0)</f>
        <v>0</v>
      </c>
      <c r="BG568" s="238">
        <f>IF(N568="zákl. přenesená",J568,0)</f>
        <v>0</v>
      </c>
      <c r="BH568" s="238">
        <f>IF(N568="sníž. přenesená",J568,0)</f>
        <v>0</v>
      </c>
      <c r="BI568" s="238">
        <f>IF(N568="nulová",J568,0)</f>
        <v>0</v>
      </c>
      <c r="BJ568" s="17" t="s">
        <v>80</v>
      </c>
      <c r="BK568" s="238">
        <f>ROUND(I568*H568,2)</f>
        <v>0</v>
      </c>
      <c r="BL568" s="17" t="s">
        <v>274</v>
      </c>
      <c r="BM568" s="237" t="s">
        <v>1536</v>
      </c>
    </row>
    <row r="569" s="2" customFormat="1">
      <c r="A569" s="38"/>
      <c r="B569" s="39"/>
      <c r="C569" s="40"/>
      <c r="D569" s="239" t="s">
        <v>157</v>
      </c>
      <c r="E569" s="40"/>
      <c r="F569" s="240" t="s">
        <v>686</v>
      </c>
      <c r="G569" s="40"/>
      <c r="H569" s="40"/>
      <c r="I569" s="241"/>
      <c r="J569" s="40"/>
      <c r="K569" s="40"/>
      <c r="L569" s="44"/>
      <c r="M569" s="242"/>
      <c r="N569" s="243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157</v>
      </c>
      <c r="AU569" s="17" t="s">
        <v>82</v>
      </c>
    </row>
    <row r="570" s="2" customFormat="1">
      <c r="A570" s="38"/>
      <c r="B570" s="39"/>
      <c r="C570" s="40"/>
      <c r="D570" s="244" t="s">
        <v>159</v>
      </c>
      <c r="E570" s="40"/>
      <c r="F570" s="245" t="s">
        <v>687</v>
      </c>
      <c r="G570" s="40"/>
      <c r="H570" s="40"/>
      <c r="I570" s="241"/>
      <c r="J570" s="40"/>
      <c r="K570" s="40"/>
      <c r="L570" s="44"/>
      <c r="M570" s="242"/>
      <c r="N570" s="243"/>
      <c r="O570" s="91"/>
      <c r="P570" s="91"/>
      <c r="Q570" s="91"/>
      <c r="R570" s="91"/>
      <c r="S570" s="91"/>
      <c r="T570" s="92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159</v>
      </c>
      <c r="AU570" s="17" t="s">
        <v>82</v>
      </c>
    </row>
    <row r="571" s="14" customFormat="1">
      <c r="A571" s="14"/>
      <c r="B571" s="256"/>
      <c r="C571" s="257"/>
      <c r="D571" s="239" t="s">
        <v>161</v>
      </c>
      <c r="E571" s="258" t="s">
        <v>1</v>
      </c>
      <c r="F571" s="259" t="s">
        <v>1537</v>
      </c>
      <c r="G571" s="257"/>
      <c r="H571" s="260">
        <v>27.285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161</v>
      </c>
      <c r="AU571" s="266" t="s">
        <v>82</v>
      </c>
      <c r="AV571" s="14" t="s">
        <v>82</v>
      </c>
      <c r="AW571" s="14" t="s">
        <v>30</v>
      </c>
      <c r="AX571" s="14" t="s">
        <v>73</v>
      </c>
      <c r="AY571" s="266" t="s">
        <v>147</v>
      </c>
    </row>
    <row r="572" s="15" customFormat="1">
      <c r="A572" s="15"/>
      <c r="B572" s="267"/>
      <c r="C572" s="268"/>
      <c r="D572" s="239" t="s">
        <v>161</v>
      </c>
      <c r="E572" s="269" t="s">
        <v>1</v>
      </c>
      <c r="F572" s="270" t="s">
        <v>164</v>
      </c>
      <c r="G572" s="268"/>
      <c r="H572" s="271">
        <v>27.285</v>
      </c>
      <c r="I572" s="272"/>
      <c r="J572" s="268"/>
      <c r="K572" s="268"/>
      <c r="L572" s="273"/>
      <c r="M572" s="274"/>
      <c r="N572" s="275"/>
      <c r="O572" s="275"/>
      <c r="P572" s="275"/>
      <c r="Q572" s="275"/>
      <c r="R572" s="275"/>
      <c r="S572" s="275"/>
      <c r="T572" s="27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7" t="s">
        <v>161</v>
      </c>
      <c r="AU572" s="277" t="s">
        <v>82</v>
      </c>
      <c r="AV572" s="15" t="s">
        <v>155</v>
      </c>
      <c r="AW572" s="15" t="s">
        <v>30</v>
      </c>
      <c r="AX572" s="15" t="s">
        <v>80</v>
      </c>
      <c r="AY572" s="277" t="s">
        <v>147</v>
      </c>
    </row>
    <row r="573" s="2" customFormat="1" ht="24.15" customHeight="1">
      <c r="A573" s="38"/>
      <c r="B573" s="39"/>
      <c r="C573" s="226" t="s">
        <v>583</v>
      </c>
      <c r="D573" s="226" t="s">
        <v>150</v>
      </c>
      <c r="E573" s="227" t="s">
        <v>1095</v>
      </c>
      <c r="F573" s="228" t="s">
        <v>1096</v>
      </c>
      <c r="G573" s="229" t="s">
        <v>167</v>
      </c>
      <c r="H573" s="230">
        <v>42</v>
      </c>
      <c r="I573" s="231"/>
      <c r="J573" s="232">
        <f>ROUND(I573*H573,2)</f>
        <v>0</v>
      </c>
      <c r="K573" s="228" t="s">
        <v>154</v>
      </c>
      <c r="L573" s="44"/>
      <c r="M573" s="233" t="s">
        <v>1</v>
      </c>
      <c r="N573" s="234" t="s">
        <v>38</v>
      </c>
      <c r="O573" s="91"/>
      <c r="P573" s="235">
        <f>O573*H573</f>
        <v>0</v>
      </c>
      <c r="Q573" s="235">
        <v>0</v>
      </c>
      <c r="R573" s="235">
        <f>Q573*H573</f>
        <v>0</v>
      </c>
      <c r="S573" s="235">
        <v>0.0044000000000000003</v>
      </c>
      <c r="T573" s="236">
        <f>S573*H573</f>
        <v>0.18480000000000002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7" t="s">
        <v>274</v>
      </c>
      <c r="AT573" s="237" t="s">
        <v>150</v>
      </c>
      <c r="AU573" s="237" t="s">
        <v>82</v>
      </c>
      <c r="AY573" s="17" t="s">
        <v>147</v>
      </c>
      <c r="BE573" s="238">
        <f>IF(N573="základní",J573,0)</f>
        <v>0</v>
      </c>
      <c r="BF573" s="238">
        <f>IF(N573="snížená",J573,0)</f>
        <v>0</v>
      </c>
      <c r="BG573" s="238">
        <f>IF(N573="zákl. přenesená",J573,0)</f>
        <v>0</v>
      </c>
      <c r="BH573" s="238">
        <f>IF(N573="sníž. přenesená",J573,0)</f>
        <v>0</v>
      </c>
      <c r="BI573" s="238">
        <f>IF(N573="nulová",J573,0)</f>
        <v>0</v>
      </c>
      <c r="BJ573" s="17" t="s">
        <v>80</v>
      </c>
      <c r="BK573" s="238">
        <f>ROUND(I573*H573,2)</f>
        <v>0</v>
      </c>
      <c r="BL573" s="17" t="s">
        <v>274</v>
      </c>
      <c r="BM573" s="237" t="s">
        <v>1538</v>
      </c>
    </row>
    <row r="574" s="2" customFormat="1">
      <c r="A574" s="38"/>
      <c r="B574" s="39"/>
      <c r="C574" s="40"/>
      <c r="D574" s="239" t="s">
        <v>157</v>
      </c>
      <c r="E574" s="40"/>
      <c r="F574" s="240" t="s">
        <v>1098</v>
      </c>
      <c r="G574" s="40"/>
      <c r="H574" s="40"/>
      <c r="I574" s="241"/>
      <c r="J574" s="40"/>
      <c r="K574" s="40"/>
      <c r="L574" s="44"/>
      <c r="M574" s="242"/>
      <c r="N574" s="243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157</v>
      </c>
      <c r="AU574" s="17" t="s">
        <v>82</v>
      </c>
    </row>
    <row r="575" s="2" customFormat="1">
      <c r="A575" s="38"/>
      <c r="B575" s="39"/>
      <c r="C575" s="40"/>
      <c r="D575" s="244" t="s">
        <v>159</v>
      </c>
      <c r="E575" s="40"/>
      <c r="F575" s="245" t="s">
        <v>1099</v>
      </c>
      <c r="G575" s="40"/>
      <c r="H575" s="40"/>
      <c r="I575" s="241"/>
      <c r="J575" s="40"/>
      <c r="K575" s="40"/>
      <c r="L575" s="44"/>
      <c r="M575" s="242"/>
      <c r="N575" s="243"/>
      <c r="O575" s="91"/>
      <c r="P575" s="91"/>
      <c r="Q575" s="91"/>
      <c r="R575" s="91"/>
      <c r="S575" s="91"/>
      <c r="T575" s="92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159</v>
      </c>
      <c r="AU575" s="17" t="s">
        <v>82</v>
      </c>
    </row>
    <row r="576" s="14" customFormat="1">
      <c r="A576" s="14"/>
      <c r="B576" s="256"/>
      <c r="C576" s="257"/>
      <c r="D576" s="239" t="s">
        <v>161</v>
      </c>
      <c r="E576" s="258" t="s">
        <v>1</v>
      </c>
      <c r="F576" s="259" t="s">
        <v>1539</v>
      </c>
      <c r="G576" s="257"/>
      <c r="H576" s="260">
        <v>42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161</v>
      </c>
      <c r="AU576" s="266" t="s">
        <v>82</v>
      </c>
      <c r="AV576" s="14" t="s">
        <v>82</v>
      </c>
      <c r="AW576" s="14" t="s">
        <v>30</v>
      </c>
      <c r="AX576" s="14" t="s">
        <v>73</v>
      </c>
      <c r="AY576" s="266" t="s">
        <v>147</v>
      </c>
    </row>
    <row r="577" s="15" customFormat="1">
      <c r="A577" s="15"/>
      <c r="B577" s="267"/>
      <c r="C577" s="268"/>
      <c r="D577" s="239" t="s">
        <v>161</v>
      </c>
      <c r="E577" s="269" t="s">
        <v>1</v>
      </c>
      <c r="F577" s="270" t="s">
        <v>164</v>
      </c>
      <c r="G577" s="268"/>
      <c r="H577" s="271">
        <v>42</v>
      </c>
      <c r="I577" s="272"/>
      <c r="J577" s="268"/>
      <c r="K577" s="268"/>
      <c r="L577" s="273"/>
      <c r="M577" s="274"/>
      <c r="N577" s="275"/>
      <c r="O577" s="275"/>
      <c r="P577" s="275"/>
      <c r="Q577" s="275"/>
      <c r="R577" s="275"/>
      <c r="S577" s="275"/>
      <c r="T577" s="27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7" t="s">
        <v>161</v>
      </c>
      <c r="AU577" s="277" t="s">
        <v>82</v>
      </c>
      <c r="AV577" s="15" t="s">
        <v>155</v>
      </c>
      <c r="AW577" s="15" t="s">
        <v>30</v>
      </c>
      <c r="AX577" s="15" t="s">
        <v>80</v>
      </c>
      <c r="AY577" s="277" t="s">
        <v>147</v>
      </c>
    </row>
    <row r="578" s="2" customFormat="1" ht="24.15" customHeight="1">
      <c r="A578" s="38"/>
      <c r="B578" s="39"/>
      <c r="C578" s="226" t="s">
        <v>590</v>
      </c>
      <c r="D578" s="226" t="s">
        <v>150</v>
      </c>
      <c r="E578" s="227" t="s">
        <v>1101</v>
      </c>
      <c r="F578" s="228" t="s">
        <v>1102</v>
      </c>
      <c r="G578" s="229" t="s">
        <v>181</v>
      </c>
      <c r="H578" s="230">
        <v>56.5</v>
      </c>
      <c r="I578" s="231"/>
      <c r="J578" s="232">
        <f>ROUND(I578*H578,2)</f>
        <v>0</v>
      </c>
      <c r="K578" s="228" t="s">
        <v>154</v>
      </c>
      <c r="L578" s="44"/>
      <c r="M578" s="233" t="s">
        <v>1</v>
      </c>
      <c r="N578" s="234" t="s">
        <v>38</v>
      </c>
      <c r="O578" s="91"/>
      <c r="P578" s="235">
        <f>O578*H578</f>
        <v>0</v>
      </c>
      <c r="Q578" s="235">
        <v>0.019130000000000001</v>
      </c>
      <c r="R578" s="235">
        <f>Q578*H578</f>
        <v>1.0808450000000001</v>
      </c>
      <c r="S578" s="235">
        <v>0</v>
      </c>
      <c r="T578" s="236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7" t="s">
        <v>274</v>
      </c>
      <c r="AT578" s="237" t="s">
        <v>150</v>
      </c>
      <c r="AU578" s="237" t="s">
        <v>82</v>
      </c>
      <c r="AY578" s="17" t="s">
        <v>147</v>
      </c>
      <c r="BE578" s="238">
        <f>IF(N578="základní",J578,0)</f>
        <v>0</v>
      </c>
      <c r="BF578" s="238">
        <f>IF(N578="snížená",J578,0)</f>
        <v>0</v>
      </c>
      <c r="BG578" s="238">
        <f>IF(N578="zákl. přenesená",J578,0)</f>
        <v>0</v>
      </c>
      <c r="BH578" s="238">
        <f>IF(N578="sníž. přenesená",J578,0)</f>
        <v>0</v>
      </c>
      <c r="BI578" s="238">
        <f>IF(N578="nulová",J578,0)</f>
        <v>0</v>
      </c>
      <c r="BJ578" s="17" t="s">
        <v>80</v>
      </c>
      <c r="BK578" s="238">
        <f>ROUND(I578*H578,2)</f>
        <v>0</v>
      </c>
      <c r="BL578" s="17" t="s">
        <v>274</v>
      </c>
      <c r="BM578" s="237" t="s">
        <v>1540</v>
      </c>
    </row>
    <row r="579" s="2" customFormat="1">
      <c r="A579" s="38"/>
      <c r="B579" s="39"/>
      <c r="C579" s="40"/>
      <c r="D579" s="239" t="s">
        <v>157</v>
      </c>
      <c r="E579" s="40"/>
      <c r="F579" s="240" t="s">
        <v>1104</v>
      </c>
      <c r="G579" s="40"/>
      <c r="H579" s="40"/>
      <c r="I579" s="241"/>
      <c r="J579" s="40"/>
      <c r="K579" s="40"/>
      <c r="L579" s="44"/>
      <c r="M579" s="242"/>
      <c r="N579" s="243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157</v>
      </c>
      <c r="AU579" s="17" t="s">
        <v>82</v>
      </c>
    </row>
    <row r="580" s="2" customFormat="1">
      <c r="A580" s="38"/>
      <c r="B580" s="39"/>
      <c r="C580" s="40"/>
      <c r="D580" s="244" t="s">
        <v>159</v>
      </c>
      <c r="E580" s="40"/>
      <c r="F580" s="245" t="s">
        <v>1105</v>
      </c>
      <c r="G580" s="40"/>
      <c r="H580" s="40"/>
      <c r="I580" s="241"/>
      <c r="J580" s="40"/>
      <c r="K580" s="40"/>
      <c r="L580" s="44"/>
      <c r="M580" s="242"/>
      <c r="N580" s="243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159</v>
      </c>
      <c r="AU580" s="17" t="s">
        <v>82</v>
      </c>
    </row>
    <row r="581" s="13" customFormat="1">
      <c r="A581" s="13"/>
      <c r="B581" s="246"/>
      <c r="C581" s="247"/>
      <c r="D581" s="239" t="s">
        <v>161</v>
      </c>
      <c r="E581" s="248" t="s">
        <v>1</v>
      </c>
      <c r="F581" s="249" t="s">
        <v>1106</v>
      </c>
      <c r="G581" s="247"/>
      <c r="H581" s="248" t="s">
        <v>1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161</v>
      </c>
      <c r="AU581" s="255" t="s">
        <v>82</v>
      </c>
      <c r="AV581" s="13" t="s">
        <v>80</v>
      </c>
      <c r="AW581" s="13" t="s">
        <v>30</v>
      </c>
      <c r="AX581" s="13" t="s">
        <v>73</v>
      </c>
      <c r="AY581" s="255" t="s">
        <v>147</v>
      </c>
    </row>
    <row r="582" s="14" customFormat="1">
      <c r="A582" s="14"/>
      <c r="B582" s="256"/>
      <c r="C582" s="257"/>
      <c r="D582" s="239" t="s">
        <v>161</v>
      </c>
      <c r="E582" s="258" t="s">
        <v>1</v>
      </c>
      <c r="F582" s="259" t="s">
        <v>1541</v>
      </c>
      <c r="G582" s="257"/>
      <c r="H582" s="260">
        <v>56.5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161</v>
      </c>
      <c r="AU582" s="266" t="s">
        <v>82</v>
      </c>
      <c r="AV582" s="14" t="s">
        <v>82</v>
      </c>
      <c r="AW582" s="14" t="s">
        <v>30</v>
      </c>
      <c r="AX582" s="14" t="s">
        <v>73</v>
      </c>
      <c r="AY582" s="266" t="s">
        <v>147</v>
      </c>
    </row>
    <row r="583" s="15" customFormat="1">
      <c r="A583" s="15"/>
      <c r="B583" s="267"/>
      <c r="C583" s="268"/>
      <c r="D583" s="239" t="s">
        <v>161</v>
      </c>
      <c r="E583" s="269" t="s">
        <v>1</v>
      </c>
      <c r="F583" s="270" t="s">
        <v>164</v>
      </c>
      <c r="G583" s="268"/>
      <c r="H583" s="271">
        <v>56.5</v>
      </c>
      <c r="I583" s="272"/>
      <c r="J583" s="268"/>
      <c r="K583" s="268"/>
      <c r="L583" s="273"/>
      <c r="M583" s="274"/>
      <c r="N583" s="275"/>
      <c r="O583" s="275"/>
      <c r="P583" s="275"/>
      <c r="Q583" s="275"/>
      <c r="R583" s="275"/>
      <c r="S583" s="275"/>
      <c r="T583" s="27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7" t="s">
        <v>161</v>
      </c>
      <c r="AU583" s="277" t="s">
        <v>82</v>
      </c>
      <c r="AV583" s="15" t="s">
        <v>155</v>
      </c>
      <c r="AW583" s="15" t="s">
        <v>30</v>
      </c>
      <c r="AX583" s="15" t="s">
        <v>80</v>
      </c>
      <c r="AY583" s="277" t="s">
        <v>147</v>
      </c>
    </row>
    <row r="584" s="2" customFormat="1" ht="33" customHeight="1">
      <c r="A584" s="38"/>
      <c r="B584" s="39"/>
      <c r="C584" s="226" t="s">
        <v>610</v>
      </c>
      <c r="D584" s="226" t="s">
        <v>150</v>
      </c>
      <c r="E584" s="227" t="s">
        <v>690</v>
      </c>
      <c r="F584" s="228" t="s">
        <v>691</v>
      </c>
      <c r="G584" s="229" t="s">
        <v>357</v>
      </c>
      <c r="H584" s="230">
        <v>18.439</v>
      </c>
      <c r="I584" s="231"/>
      <c r="J584" s="232">
        <f>ROUND(I584*H584,2)</f>
        <v>0</v>
      </c>
      <c r="K584" s="228" t="s">
        <v>154</v>
      </c>
      <c r="L584" s="44"/>
      <c r="M584" s="233" t="s">
        <v>1</v>
      </c>
      <c r="N584" s="234" t="s">
        <v>38</v>
      </c>
      <c r="O584" s="91"/>
      <c r="P584" s="235">
        <f>O584*H584</f>
        <v>0</v>
      </c>
      <c r="Q584" s="235">
        <v>0</v>
      </c>
      <c r="R584" s="235">
        <f>Q584*H584</f>
        <v>0</v>
      </c>
      <c r="S584" s="235">
        <v>0</v>
      </c>
      <c r="T584" s="236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7" t="s">
        <v>274</v>
      </c>
      <c r="AT584" s="237" t="s">
        <v>150</v>
      </c>
      <c r="AU584" s="237" t="s">
        <v>82</v>
      </c>
      <c r="AY584" s="17" t="s">
        <v>147</v>
      </c>
      <c r="BE584" s="238">
        <f>IF(N584="základní",J584,0)</f>
        <v>0</v>
      </c>
      <c r="BF584" s="238">
        <f>IF(N584="snížená",J584,0)</f>
        <v>0</v>
      </c>
      <c r="BG584" s="238">
        <f>IF(N584="zákl. přenesená",J584,0)</f>
        <v>0</v>
      </c>
      <c r="BH584" s="238">
        <f>IF(N584="sníž. přenesená",J584,0)</f>
        <v>0</v>
      </c>
      <c r="BI584" s="238">
        <f>IF(N584="nulová",J584,0)</f>
        <v>0</v>
      </c>
      <c r="BJ584" s="17" t="s">
        <v>80</v>
      </c>
      <c r="BK584" s="238">
        <f>ROUND(I584*H584,2)</f>
        <v>0</v>
      </c>
      <c r="BL584" s="17" t="s">
        <v>274</v>
      </c>
      <c r="BM584" s="237" t="s">
        <v>1542</v>
      </c>
    </row>
    <row r="585" s="2" customFormat="1">
      <c r="A585" s="38"/>
      <c r="B585" s="39"/>
      <c r="C585" s="40"/>
      <c r="D585" s="239" t="s">
        <v>157</v>
      </c>
      <c r="E585" s="40"/>
      <c r="F585" s="240" t="s">
        <v>693</v>
      </c>
      <c r="G585" s="40"/>
      <c r="H585" s="40"/>
      <c r="I585" s="241"/>
      <c r="J585" s="40"/>
      <c r="K585" s="40"/>
      <c r="L585" s="44"/>
      <c r="M585" s="242"/>
      <c r="N585" s="243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157</v>
      </c>
      <c r="AU585" s="17" t="s">
        <v>82</v>
      </c>
    </row>
    <row r="586" s="2" customFormat="1">
      <c r="A586" s="38"/>
      <c r="B586" s="39"/>
      <c r="C586" s="40"/>
      <c r="D586" s="244" t="s">
        <v>159</v>
      </c>
      <c r="E586" s="40"/>
      <c r="F586" s="245" t="s">
        <v>694</v>
      </c>
      <c r="G586" s="40"/>
      <c r="H586" s="40"/>
      <c r="I586" s="241"/>
      <c r="J586" s="40"/>
      <c r="K586" s="40"/>
      <c r="L586" s="44"/>
      <c r="M586" s="242"/>
      <c r="N586" s="243"/>
      <c r="O586" s="91"/>
      <c r="P586" s="91"/>
      <c r="Q586" s="91"/>
      <c r="R586" s="91"/>
      <c r="S586" s="91"/>
      <c r="T586" s="92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159</v>
      </c>
      <c r="AU586" s="17" t="s">
        <v>82</v>
      </c>
    </row>
    <row r="587" s="12" customFormat="1" ht="22.8" customHeight="1">
      <c r="A587" s="12"/>
      <c r="B587" s="210"/>
      <c r="C587" s="211"/>
      <c r="D587" s="212" t="s">
        <v>72</v>
      </c>
      <c r="E587" s="224" t="s">
        <v>695</v>
      </c>
      <c r="F587" s="224" t="s">
        <v>696</v>
      </c>
      <c r="G587" s="211"/>
      <c r="H587" s="211"/>
      <c r="I587" s="214"/>
      <c r="J587" s="225">
        <f>BK587</f>
        <v>0</v>
      </c>
      <c r="K587" s="211"/>
      <c r="L587" s="216"/>
      <c r="M587" s="217"/>
      <c r="N587" s="218"/>
      <c r="O587" s="218"/>
      <c r="P587" s="219">
        <f>SUM(P588:P667)</f>
        <v>0</v>
      </c>
      <c r="Q587" s="218"/>
      <c r="R587" s="219">
        <f>SUM(R588:R667)</f>
        <v>0.34621210000000002</v>
      </c>
      <c r="S587" s="218"/>
      <c r="T587" s="220">
        <f>SUM(T588:T667)</f>
        <v>0.21370549999999999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21" t="s">
        <v>82</v>
      </c>
      <c r="AT587" s="222" t="s">
        <v>72</v>
      </c>
      <c r="AU587" s="222" t="s">
        <v>80</v>
      </c>
      <c r="AY587" s="221" t="s">
        <v>147</v>
      </c>
      <c r="BK587" s="223">
        <f>SUM(BK588:BK667)</f>
        <v>0</v>
      </c>
    </row>
    <row r="588" s="2" customFormat="1" ht="16.5" customHeight="1">
      <c r="A588" s="38"/>
      <c r="B588" s="39"/>
      <c r="C588" s="226" t="s">
        <v>616</v>
      </c>
      <c r="D588" s="226" t="s">
        <v>150</v>
      </c>
      <c r="E588" s="227" t="s">
        <v>1109</v>
      </c>
      <c r="F588" s="228" t="s">
        <v>1110</v>
      </c>
      <c r="G588" s="229" t="s">
        <v>167</v>
      </c>
      <c r="H588" s="230">
        <v>3.5</v>
      </c>
      <c r="I588" s="231"/>
      <c r="J588" s="232">
        <f>ROUND(I588*H588,2)</f>
        <v>0</v>
      </c>
      <c r="K588" s="228" t="s">
        <v>154</v>
      </c>
      <c r="L588" s="44"/>
      <c r="M588" s="233" t="s">
        <v>1</v>
      </c>
      <c r="N588" s="234" t="s">
        <v>38</v>
      </c>
      <c r="O588" s="91"/>
      <c r="P588" s="235">
        <f>O588*H588</f>
        <v>0</v>
      </c>
      <c r="Q588" s="235">
        <v>0</v>
      </c>
      <c r="R588" s="235">
        <f>Q588*H588</f>
        <v>0</v>
      </c>
      <c r="S588" s="235">
        <v>0.00348</v>
      </c>
      <c r="T588" s="236">
        <f>S588*H588</f>
        <v>0.01218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7" t="s">
        <v>274</v>
      </c>
      <c r="AT588" s="237" t="s">
        <v>150</v>
      </c>
      <c r="AU588" s="237" t="s">
        <v>82</v>
      </c>
      <c r="AY588" s="17" t="s">
        <v>147</v>
      </c>
      <c r="BE588" s="238">
        <f>IF(N588="základní",J588,0)</f>
        <v>0</v>
      </c>
      <c r="BF588" s="238">
        <f>IF(N588="snížená",J588,0)</f>
        <v>0</v>
      </c>
      <c r="BG588" s="238">
        <f>IF(N588="zákl. přenesená",J588,0)</f>
        <v>0</v>
      </c>
      <c r="BH588" s="238">
        <f>IF(N588="sníž. přenesená",J588,0)</f>
        <v>0</v>
      </c>
      <c r="BI588" s="238">
        <f>IF(N588="nulová",J588,0)</f>
        <v>0</v>
      </c>
      <c r="BJ588" s="17" t="s">
        <v>80</v>
      </c>
      <c r="BK588" s="238">
        <f>ROUND(I588*H588,2)</f>
        <v>0</v>
      </c>
      <c r="BL588" s="17" t="s">
        <v>274</v>
      </c>
      <c r="BM588" s="237" t="s">
        <v>1543</v>
      </c>
    </row>
    <row r="589" s="2" customFormat="1">
      <c r="A589" s="38"/>
      <c r="B589" s="39"/>
      <c r="C589" s="40"/>
      <c r="D589" s="239" t="s">
        <v>157</v>
      </c>
      <c r="E589" s="40"/>
      <c r="F589" s="240" t="s">
        <v>1112</v>
      </c>
      <c r="G589" s="40"/>
      <c r="H589" s="40"/>
      <c r="I589" s="241"/>
      <c r="J589" s="40"/>
      <c r="K589" s="40"/>
      <c r="L589" s="44"/>
      <c r="M589" s="242"/>
      <c r="N589" s="243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157</v>
      </c>
      <c r="AU589" s="17" t="s">
        <v>82</v>
      </c>
    </row>
    <row r="590" s="2" customFormat="1">
      <c r="A590" s="38"/>
      <c r="B590" s="39"/>
      <c r="C590" s="40"/>
      <c r="D590" s="244" t="s">
        <v>159</v>
      </c>
      <c r="E590" s="40"/>
      <c r="F590" s="245" t="s">
        <v>1113</v>
      </c>
      <c r="G590" s="40"/>
      <c r="H590" s="40"/>
      <c r="I590" s="241"/>
      <c r="J590" s="40"/>
      <c r="K590" s="40"/>
      <c r="L590" s="44"/>
      <c r="M590" s="242"/>
      <c r="N590" s="243"/>
      <c r="O590" s="91"/>
      <c r="P590" s="91"/>
      <c r="Q590" s="91"/>
      <c r="R590" s="91"/>
      <c r="S590" s="91"/>
      <c r="T590" s="92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159</v>
      </c>
      <c r="AU590" s="17" t="s">
        <v>82</v>
      </c>
    </row>
    <row r="591" s="13" customFormat="1">
      <c r="A591" s="13"/>
      <c r="B591" s="246"/>
      <c r="C591" s="247"/>
      <c r="D591" s="239" t="s">
        <v>161</v>
      </c>
      <c r="E591" s="248" t="s">
        <v>1</v>
      </c>
      <c r="F591" s="249" t="s">
        <v>703</v>
      </c>
      <c r="G591" s="247"/>
      <c r="H591" s="248" t="s">
        <v>1</v>
      </c>
      <c r="I591" s="250"/>
      <c r="J591" s="247"/>
      <c r="K591" s="247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161</v>
      </c>
      <c r="AU591" s="255" t="s">
        <v>82</v>
      </c>
      <c r="AV591" s="13" t="s">
        <v>80</v>
      </c>
      <c r="AW591" s="13" t="s">
        <v>30</v>
      </c>
      <c r="AX591" s="13" t="s">
        <v>73</v>
      </c>
      <c r="AY591" s="255" t="s">
        <v>147</v>
      </c>
    </row>
    <row r="592" s="14" customFormat="1">
      <c r="A592" s="14"/>
      <c r="B592" s="256"/>
      <c r="C592" s="257"/>
      <c r="D592" s="239" t="s">
        <v>161</v>
      </c>
      <c r="E592" s="258" t="s">
        <v>1</v>
      </c>
      <c r="F592" s="259" t="s">
        <v>1544</v>
      </c>
      <c r="G592" s="257"/>
      <c r="H592" s="260">
        <v>3.5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161</v>
      </c>
      <c r="AU592" s="266" t="s">
        <v>82</v>
      </c>
      <c r="AV592" s="14" t="s">
        <v>82</v>
      </c>
      <c r="AW592" s="14" t="s">
        <v>30</v>
      </c>
      <c r="AX592" s="14" t="s">
        <v>73</v>
      </c>
      <c r="AY592" s="266" t="s">
        <v>147</v>
      </c>
    </row>
    <row r="593" s="15" customFormat="1">
      <c r="A593" s="15"/>
      <c r="B593" s="267"/>
      <c r="C593" s="268"/>
      <c r="D593" s="239" t="s">
        <v>161</v>
      </c>
      <c r="E593" s="269" t="s">
        <v>1</v>
      </c>
      <c r="F593" s="270" t="s">
        <v>164</v>
      </c>
      <c r="G593" s="268"/>
      <c r="H593" s="271">
        <v>3.5</v>
      </c>
      <c r="I593" s="272"/>
      <c r="J593" s="268"/>
      <c r="K593" s="268"/>
      <c r="L593" s="273"/>
      <c r="M593" s="274"/>
      <c r="N593" s="275"/>
      <c r="O593" s="275"/>
      <c r="P593" s="275"/>
      <c r="Q593" s="275"/>
      <c r="R593" s="275"/>
      <c r="S593" s="275"/>
      <c r="T593" s="27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7" t="s">
        <v>161</v>
      </c>
      <c r="AU593" s="277" t="s">
        <v>82</v>
      </c>
      <c r="AV593" s="15" t="s">
        <v>155</v>
      </c>
      <c r="AW593" s="15" t="s">
        <v>30</v>
      </c>
      <c r="AX593" s="15" t="s">
        <v>80</v>
      </c>
      <c r="AY593" s="277" t="s">
        <v>147</v>
      </c>
    </row>
    <row r="594" s="2" customFormat="1" ht="16.5" customHeight="1">
      <c r="A594" s="38"/>
      <c r="B594" s="39"/>
      <c r="C594" s="226" t="s">
        <v>622</v>
      </c>
      <c r="D594" s="226" t="s">
        <v>150</v>
      </c>
      <c r="E594" s="227" t="s">
        <v>1115</v>
      </c>
      <c r="F594" s="228" t="s">
        <v>1116</v>
      </c>
      <c r="G594" s="229" t="s">
        <v>167</v>
      </c>
      <c r="H594" s="230">
        <v>27.449999999999999</v>
      </c>
      <c r="I594" s="231"/>
      <c r="J594" s="232">
        <f>ROUND(I594*H594,2)</f>
        <v>0</v>
      </c>
      <c r="K594" s="228" t="s">
        <v>154</v>
      </c>
      <c r="L594" s="44"/>
      <c r="M594" s="233" t="s">
        <v>1</v>
      </c>
      <c r="N594" s="234" t="s">
        <v>38</v>
      </c>
      <c r="O594" s="91"/>
      <c r="P594" s="235">
        <f>O594*H594</f>
        <v>0</v>
      </c>
      <c r="Q594" s="235">
        <v>0</v>
      </c>
      <c r="R594" s="235">
        <f>Q594*H594</f>
        <v>0</v>
      </c>
      <c r="S594" s="235">
        <v>0.0016999999999999999</v>
      </c>
      <c r="T594" s="236">
        <f>S594*H594</f>
        <v>0.046664999999999998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7" t="s">
        <v>274</v>
      </c>
      <c r="AT594" s="237" t="s">
        <v>150</v>
      </c>
      <c r="AU594" s="237" t="s">
        <v>82</v>
      </c>
      <c r="AY594" s="17" t="s">
        <v>147</v>
      </c>
      <c r="BE594" s="238">
        <f>IF(N594="základní",J594,0)</f>
        <v>0</v>
      </c>
      <c r="BF594" s="238">
        <f>IF(N594="snížená",J594,0)</f>
        <v>0</v>
      </c>
      <c r="BG594" s="238">
        <f>IF(N594="zákl. přenesená",J594,0)</f>
        <v>0</v>
      </c>
      <c r="BH594" s="238">
        <f>IF(N594="sníž. přenesená",J594,0)</f>
        <v>0</v>
      </c>
      <c r="BI594" s="238">
        <f>IF(N594="nulová",J594,0)</f>
        <v>0</v>
      </c>
      <c r="BJ594" s="17" t="s">
        <v>80</v>
      </c>
      <c r="BK594" s="238">
        <f>ROUND(I594*H594,2)</f>
        <v>0</v>
      </c>
      <c r="BL594" s="17" t="s">
        <v>274</v>
      </c>
      <c r="BM594" s="237" t="s">
        <v>1545</v>
      </c>
    </row>
    <row r="595" s="2" customFormat="1">
      <c r="A595" s="38"/>
      <c r="B595" s="39"/>
      <c r="C595" s="40"/>
      <c r="D595" s="239" t="s">
        <v>157</v>
      </c>
      <c r="E595" s="40"/>
      <c r="F595" s="240" t="s">
        <v>1118</v>
      </c>
      <c r="G595" s="40"/>
      <c r="H595" s="40"/>
      <c r="I595" s="241"/>
      <c r="J595" s="40"/>
      <c r="K595" s="40"/>
      <c r="L595" s="44"/>
      <c r="M595" s="242"/>
      <c r="N595" s="243"/>
      <c r="O595" s="91"/>
      <c r="P595" s="91"/>
      <c r="Q595" s="91"/>
      <c r="R595" s="91"/>
      <c r="S595" s="91"/>
      <c r="T595" s="92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157</v>
      </c>
      <c r="AU595" s="17" t="s">
        <v>82</v>
      </c>
    </row>
    <row r="596" s="2" customFormat="1">
      <c r="A596" s="38"/>
      <c r="B596" s="39"/>
      <c r="C596" s="40"/>
      <c r="D596" s="244" t="s">
        <v>159</v>
      </c>
      <c r="E596" s="40"/>
      <c r="F596" s="245" t="s">
        <v>1119</v>
      </c>
      <c r="G596" s="40"/>
      <c r="H596" s="40"/>
      <c r="I596" s="241"/>
      <c r="J596" s="40"/>
      <c r="K596" s="40"/>
      <c r="L596" s="44"/>
      <c r="M596" s="242"/>
      <c r="N596" s="243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159</v>
      </c>
      <c r="AU596" s="17" t="s">
        <v>82</v>
      </c>
    </row>
    <row r="597" s="13" customFormat="1">
      <c r="A597" s="13"/>
      <c r="B597" s="246"/>
      <c r="C597" s="247"/>
      <c r="D597" s="239" t="s">
        <v>161</v>
      </c>
      <c r="E597" s="248" t="s">
        <v>1</v>
      </c>
      <c r="F597" s="249" t="s">
        <v>703</v>
      </c>
      <c r="G597" s="247"/>
      <c r="H597" s="248" t="s">
        <v>1</v>
      </c>
      <c r="I597" s="250"/>
      <c r="J597" s="247"/>
      <c r="K597" s="247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161</v>
      </c>
      <c r="AU597" s="255" t="s">
        <v>82</v>
      </c>
      <c r="AV597" s="13" t="s">
        <v>80</v>
      </c>
      <c r="AW597" s="13" t="s">
        <v>30</v>
      </c>
      <c r="AX597" s="13" t="s">
        <v>73</v>
      </c>
      <c r="AY597" s="255" t="s">
        <v>147</v>
      </c>
    </row>
    <row r="598" s="14" customFormat="1">
      <c r="A598" s="14"/>
      <c r="B598" s="256"/>
      <c r="C598" s="257"/>
      <c r="D598" s="239" t="s">
        <v>161</v>
      </c>
      <c r="E598" s="258" t="s">
        <v>1</v>
      </c>
      <c r="F598" s="259" t="s">
        <v>1546</v>
      </c>
      <c r="G598" s="257"/>
      <c r="H598" s="260">
        <v>27.449999999999999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161</v>
      </c>
      <c r="AU598" s="266" t="s">
        <v>82</v>
      </c>
      <c r="AV598" s="14" t="s">
        <v>82</v>
      </c>
      <c r="AW598" s="14" t="s">
        <v>30</v>
      </c>
      <c r="AX598" s="14" t="s">
        <v>73</v>
      </c>
      <c r="AY598" s="266" t="s">
        <v>147</v>
      </c>
    </row>
    <row r="599" s="15" customFormat="1">
      <c r="A599" s="15"/>
      <c r="B599" s="267"/>
      <c r="C599" s="268"/>
      <c r="D599" s="239" t="s">
        <v>161</v>
      </c>
      <c r="E599" s="269" t="s">
        <v>1</v>
      </c>
      <c r="F599" s="270" t="s">
        <v>164</v>
      </c>
      <c r="G599" s="268"/>
      <c r="H599" s="271">
        <v>27.449999999999999</v>
      </c>
      <c r="I599" s="272"/>
      <c r="J599" s="268"/>
      <c r="K599" s="268"/>
      <c r="L599" s="273"/>
      <c r="M599" s="274"/>
      <c r="N599" s="275"/>
      <c r="O599" s="275"/>
      <c r="P599" s="275"/>
      <c r="Q599" s="275"/>
      <c r="R599" s="275"/>
      <c r="S599" s="275"/>
      <c r="T599" s="27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7" t="s">
        <v>161</v>
      </c>
      <c r="AU599" s="277" t="s">
        <v>82</v>
      </c>
      <c r="AV599" s="15" t="s">
        <v>155</v>
      </c>
      <c r="AW599" s="15" t="s">
        <v>30</v>
      </c>
      <c r="AX599" s="15" t="s">
        <v>80</v>
      </c>
      <c r="AY599" s="277" t="s">
        <v>147</v>
      </c>
    </row>
    <row r="600" s="2" customFormat="1" ht="16.5" customHeight="1">
      <c r="A600" s="38"/>
      <c r="B600" s="39"/>
      <c r="C600" s="226" t="s">
        <v>628</v>
      </c>
      <c r="D600" s="226" t="s">
        <v>150</v>
      </c>
      <c r="E600" s="227" t="s">
        <v>1121</v>
      </c>
      <c r="F600" s="228" t="s">
        <v>1122</v>
      </c>
      <c r="G600" s="229" t="s">
        <v>167</v>
      </c>
      <c r="H600" s="230">
        <v>16.91</v>
      </c>
      <c r="I600" s="231"/>
      <c r="J600" s="232">
        <f>ROUND(I600*H600,2)</f>
        <v>0</v>
      </c>
      <c r="K600" s="228" t="s">
        <v>154</v>
      </c>
      <c r="L600" s="44"/>
      <c r="M600" s="233" t="s">
        <v>1</v>
      </c>
      <c r="N600" s="234" t="s">
        <v>38</v>
      </c>
      <c r="O600" s="91"/>
      <c r="P600" s="235">
        <f>O600*H600</f>
        <v>0</v>
      </c>
      <c r="Q600" s="235">
        <v>0</v>
      </c>
      <c r="R600" s="235">
        <f>Q600*H600</f>
        <v>0</v>
      </c>
      <c r="S600" s="235">
        <v>0.00175</v>
      </c>
      <c r="T600" s="236">
        <f>S600*H600</f>
        <v>0.029592500000000001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7" t="s">
        <v>274</v>
      </c>
      <c r="AT600" s="237" t="s">
        <v>150</v>
      </c>
      <c r="AU600" s="237" t="s">
        <v>82</v>
      </c>
      <c r="AY600" s="17" t="s">
        <v>147</v>
      </c>
      <c r="BE600" s="238">
        <f>IF(N600="základní",J600,0)</f>
        <v>0</v>
      </c>
      <c r="BF600" s="238">
        <f>IF(N600="snížená",J600,0)</f>
        <v>0</v>
      </c>
      <c r="BG600" s="238">
        <f>IF(N600="zákl. přenesená",J600,0)</f>
        <v>0</v>
      </c>
      <c r="BH600" s="238">
        <f>IF(N600="sníž. přenesená",J600,0)</f>
        <v>0</v>
      </c>
      <c r="BI600" s="238">
        <f>IF(N600="nulová",J600,0)</f>
        <v>0</v>
      </c>
      <c r="BJ600" s="17" t="s">
        <v>80</v>
      </c>
      <c r="BK600" s="238">
        <f>ROUND(I600*H600,2)</f>
        <v>0</v>
      </c>
      <c r="BL600" s="17" t="s">
        <v>274</v>
      </c>
      <c r="BM600" s="237" t="s">
        <v>1547</v>
      </c>
    </row>
    <row r="601" s="2" customFormat="1">
      <c r="A601" s="38"/>
      <c r="B601" s="39"/>
      <c r="C601" s="40"/>
      <c r="D601" s="239" t="s">
        <v>157</v>
      </c>
      <c r="E601" s="40"/>
      <c r="F601" s="240" t="s">
        <v>1124</v>
      </c>
      <c r="G601" s="40"/>
      <c r="H601" s="40"/>
      <c r="I601" s="241"/>
      <c r="J601" s="40"/>
      <c r="K601" s="40"/>
      <c r="L601" s="44"/>
      <c r="M601" s="242"/>
      <c r="N601" s="243"/>
      <c r="O601" s="91"/>
      <c r="P601" s="91"/>
      <c r="Q601" s="91"/>
      <c r="R601" s="91"/>
      <c r="S601" s="91"/>
      <c r="T601" s="92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157</v>
      </c>
      <c r="AU601" s="17" t="s">
        <v>82</v>
      </c>
    </row>
    <row r="602" s="2" customFormat="1">
      <c r="A602" s="38"/>
      <c r="B602" s="39"/>
      <c r="C602" s="40"/>
      <c r="D602" s="244" t="s">
        <v>159</v>
      </c>
      <c r="E602" s="40"/>
      <c r="F602" s="245" t="s">
        <v>1125</v>
      </c>
      <c r="G602" s="40"/>
      <c r="H602" s="40"/>
      <c r="I602" s="241"/>
      <c r="J602" s="40"/>
      <c r="K602" s="40"/>
      <c r="L602" s="44"/>
      <c r="M602" s="242"/>
      <c r="N602" s="243"/>
      <c r="O602" s="91"/>
      <c r="P602" s="91"/>
      <c r="Q602" s="91"/>
      <c r="R602" s="91"/>
      <c r="S602" s="91"/>
      <c r="T602" s="92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159</v>
      </c>
      <c r="AU602" s="17" t="s">
        <v>82</v>
      </c>
    </row>
    <row r="603" s="13" customFormat="1">
      <c r="A603" s="13"/>
      <c r="B603" s="246"/>
      <c r="C603" s="247"/>
      <c r="D603" s="239" t="s">
        <v>161</v>
      </c>
      <c r="E603" s="248" t="s">
        <v>1</v>
      </c>
      <c r="F603" s="249" t="s">
        <v>703</v>
      </c>
      <c r="G603" s="247"/>
      <c r="H603" s="248" t="s">
        <v>1</v>
      </c>
      <c r="I603" s="250"/>
      <c r="J603" s="247"/>
      <c r="K603" s="247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161</v>
      </c>
      <c r="AU603" s="255" t="s">
        <v>82</v>
      </c>
      <c r="AV603" s="13" t="s">
        <v>80</v>
      </c>
      <c r="AW603" s="13" t="s">
        <v>30</v>
      </c>
      <c r="AX603" s="13" t="s">
        <v>73</v>
      </c>
      <c r="AY603" s="255" t="s">
        <v>147</v>
      </c>
    </row>
    <row r="604" s="14" customFormat="1">
      <c r="A604" s="14"/>
      <c r="B604" s="256"/>
      <c r="C604" s="257"/>
      <c r="D604" s="239" t="s">
        <v>161</v>
      </c>
      <c r="E604" s="258" t="s">
        <v>1</v>
      </c>
      <c r="F604" s="259" t="s">
        <v>1548</v>
      </c>
      <c r="G604" s="257"/>
      <c r="H604" s="260">
        <v>16.91</v>
      </c>
      <c r="I604" s="261"/>
      <c r="J604" s="257"/>
      <c r="K604" s="257"/>
      <c r="L604" s="262"/>
      <c r="M604" s="263"/>
      <c r="N604" s="264"/>
      <c r="O604" s="264"/>
      <c r="P604" s="264"/>
      <c r="Q604" s="264"/>
      <c r="R604" s="264"/>
      <c r="S604" s="264"/>
      <c r="T604" s="26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6" t="s">
        <v>161</v>
      </c>
      <c r="AU604" s="266" t="s">
        <v>82</v>
      </c>
      <c r="AV604" s="14" t="s">
        <v>82</v>
      </c>
      <c r="AW604" s="14" t="s">
        <v>30</v>
      </c>
      <c r="AX604" s="14" t="s">
        <v>73</v>
      </c>
      <c r="AY604" s="266" t="s">
        <v>147</v>
      </c>
    </row>
    <row r="605" s="15" customFormat="1">
      <c r="A605" s="15"/>
      <c r="B605" s="267"/>
      <c r="C605" s="268"/>
      <c r="D605" s="239" t="s">
        <v>161</v>
      </c>
      <c r="E605" s="269" t="s">
        <v>1</v>
      </c>
      <c r="F605" s="270" t="s">
        <v>164</v>
      </c>
      <c r="G605" s="268"/>
      <c r="H605" s="271">
        <v>16.91</v>
      </c>
      <c r="I605" s="272"/>
      <c r="J605" s="268"/>
      <c r="K605" s="268"/>
      <c r="L605" s="273"/>
      <c r="M605" s="274"/>
      <c r="N605" s="275"/>
      <c r="O605" s="275"/>
      <c r="P605" s="275"/>
      <c r="Q605" s="275"/>
      <c r="R605" s="275"/>
      <c r="S605" s="275"/>
      <c r="T605" s="27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7" t="s">
        <v>161</v>
      </c>
      <c r="AU605" s="277" t="s">
        <v>82</v>
      </c>
      <c r="AV605" s="15" t="s">
        <v>155</v>
      </c>
      <c r="AW605" s="15" t="s">
        <v>30</v>
      </c>
      <c r="AX605" s="15" t="s">
        <v>80</v>
      </c>
      <c r="AY605" s="277" t="s">
        <v>147</v>
      </c>
    </row>
    <row r="606" s="2" customFormat="1" ht="16.5" customHeight="1">
      <c r="A606" s="38"/>
      <c r="B606" s="39"/>
      <c r="C606" s="226" t="s">
        <v>636</v>
      </c>
      <c r="D606" s="226" t="s">
        <v>150</v>
      </c>
      <c r="E606" s="227" t="s">
        <v>698</v>
      </c>
      <c r="F606" s="228" t="s">
        <v>699</v>
      </c>
      <c r="G606" s="229" t="s">
        <v>167</v>
      </c>
      <c r="H606" s="230">
        <v>20.600000000000001</v>
      </c>
      <c r="I606" s="231"/>
      <c r="J606" s="232">
        <f>ROUND(I606*H606,2)</f>
        <v>0</v>
      </c>
      <c r="K606" s="228" t="s">
        <v>154</v>
      </c>
      <c r="L606" s="44"/>
      <c r="M606" s="233" t="s">
        <v>1</v>
      </c>
      <c r="N606" s="234" t="s">
        <v>38</v>
      </c>
      <c r="O606" s="91"/>
      <c r="P606" s="235">
        <f>O606*H606</f>
        <v>0</v>
      </c>
      <c r="Q606" s="235">
        <v>0</v>
      </c>
      <c r="R606" s="235">
        <f>Q606*H606</f>
        <v>0</v>
      </c>
      <c r="S606" s="235">
        <v>0.0025999999999999999</v>
      </c>
      <c r="T606" s="236">
        <f>S606*H606</f>
        <v>0.053560000000000003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7" t="s">
        <v>274</v>
      </c>
      <c r="AT606" s="237" t="s">
        <v>150</v>
      </c>
      <c r="AU606" s="237" t="s">
        <v>82</v>
      </c>
      <c r="AY606" s="17" t="s">
        <v>147</v>
      </c>
      <c r="BE606" s="238">
        <f>IF(N606="základní",J606,0)</f>
        <v>0</v>
      </c>
      <c r="BF606" s="238">
        <f>IF(N606="snížená",J606,0)</f>
        <v>0</v>
      </c>
      <c r="BG606" s="238">
        <f>IF(N606="zákl. přenesená",J606,0)</f>
        <v>0</v>
      </c>
      <c r="BH606" s="238">
        <f>IF(N606="sníž. přenesená",J606,0)</f>
        <v>0</v>
      </c>
      <c r="BI606" s="238">
        <f>IF(N606="nulová",J606,0)</f>
        <v>0</v>
      </c>
      <c r="BJ606" s="17" t="s">
        <v>80</v>
      </c>
      <c r="BK606" s="238">
        <f>ROUND(I606*H606,2)</f>
        <v>0</v>
      </c>
      <c r="BL606" s="17" t="s">
        <v>274</v>
      </c>
      <c r="BM606" s="237" t="s">
        <v>1549</v>
      </c>
    </row>
    <row r="607" s="2" customFormat="1">
      <c r="A607" s="38"/>
      <c r="B607" s="39"/>
      <c r="C607" s="40"/>
      <c r="D607" s="239" t="s">
        <v>157</v>
      </c>
      <c r="E607" s="40"/>
      <c r="F607" s="240" t="s">
        <v>701</v>
      </c>
      <c r="G607" s="40"/>
      <c r="H607" s="40"/>
      <c r="I607" s="241"/>
      <c r="J607" s="40"/>
      <c r="K607" s="40"/>
      <c r="L607" s="44"/>
      <c r="M607" s="242"/>
      <c r="N607" s="243"/>
      <c r="O607" s="91"/>
      <c r="P607" s="91"/>
      <c r="Q607" s="91"/>
      <c r="R607" s="91"/>
      <c r="S607" s="91"/>
      <c r="T607" s="92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157</v>
      </c>
      <c r="AU607" s="17" t="s">
        <v>82</v>
      </c>
    </row>
    <row r="608" s="2" customFormat="1">
      <c r="A608" s="38"/>
      <c r="B608" s="39"/>
      <c r="C608" s="40"/>
      <c r="D608" s="244" t="s">
        <v>159</v>
      </c>
      <c r="E608" s="40"/>
      <c r="F608" s="245" t="s">
        <v>702</v>
      </c>
      <c r="G608" s="40"/>
      <c r="H608" s="40"/>
      <c r="I608" s="241"/>
      <c r="J608" s="40"/>
      <c r="K608" s="40"/>
      <c r="L608" s="44"/>
      <c r="M608" s="242"/>
      <c r="N608" s="243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159</v>
      </c>
      <c r="AU608" s="17" t="s">
        <v>82</v>
      </c>
    </row>
    <row r="609" s="13" customFormat="1">
      <c r="A609" s="13"/>
      <c r="B609" s="246"/>
      <c r="C609" s="247"/>
      <c r="D609" s="239" t="s">
        <v>161</v>
      </c>
      <c r="E609" s="248" t="s">
        <v>1</v>
      </c>
      <c r="F609" s="249" t="s">
        <v>703</v>
      </c>
      <c r="G609" s="247"/>
      <c r="H609" s="248" t="s">
        <v>1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161</v>
      </c>
      <c r="AU609" s="255" t="s">
        <v>82</v>
      </c>
      <c r="AV609" s="13" t="s">
        <v>80</v>
      </c>
      <c r="AW609" s="13" t="s">
        <v>30</v>
      </c>
      <c r="AX609" s="13" t="s">
        <v>73</v>
      </c>
      <c r="AY609" s="255" t="s">
        <v>147</v>
      </c>
    </row>
    <row r="610" s="14" customFormat="1">
      <c r="A610" s="14"/>
      <c r="B610" s="256"/>
      <c r="C610" s="257"/>
      <c r="D610" s="239" t="s">
        <v>161</v>
      </c>
      <c r="E610" s="258" t="s">
        <v>1</v>
      </c>
      <c r="F610" s="259" t="s">
        <v>1550</v>
      </c>
      <c r="G610" s="257"/>
      <c r="H610" s="260">
        <v>20.600000000000001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161</v>
      </c>
      <c r="AU610" s="266" t="s">
        <v>82</v>
      </c>
      <c r="AV610" s="14" t="s">
        <v>82</v>
      </c>
      <c r="AW610" s="14" t="s">
        <v>30</v>
      </c>
      <c r="AX610" s="14" t="s">
        <v>73</v>
      </c>
      <c r="AY610" s="266" t="s">
        <v>147</v>
      </c>
    </row>
    <row r="611" s="15" customFormat="1">
      <c r="A611" s="15"/>
      <c r="B611" s="267"/>
      <c r="C611" s="268"/>
      <c r="D611" s="239" t="s">
        <v>161</v>
      </c>
      <c r="E611" s="269" t="s">
        <v>1</v>
      </c>
      <c r="F611" s="270" t="s">
        <v>164</v>
      </c>
      <c r="G611" s="268"/>
      <c r="H611" s="271">
        <v>20.600000000000001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7" t="s">
        <v>161</v>
      </c>
      <c r="AU611" s="277" t="s">
        <v>82</v>
      </c>
      <c r="AV611" s="15" t="s">
        <v>155</v>
      </c>
      <c r="AW611" s="15" t="s">
        <v>30</v>
      </c>
      <c r="AX611" s="15" t="s">
        <v>80</v>
      </c>
      <c r="AY611" s="277" t="s">
        <v>147</v>
      </c>
    </row>
    <row r="612" s="2" customFormat="1" ht="16.5" customHeight="1">
      <c r="A612" s="38"/>
      <c r="B612" s="39"/>
      <c r="C612" s="226" t="s">
        <v>641</v>
      </c>
      <c r="D612" s="226" t="s">
        <v>150</v>
      </c>
      <c r="E612" s="227" t="s">
        <v>706</v>
      </c>
      <c r="F612" s="228" t="s">
        <v>707</v>
      </c>
      <c r="G612" s="229" t="s">
        <v>167</v>
      </c>
      <c r="H612" s="230">
        <v>18.199999999999999</v>
      </c>
      <c r="I612" s="231"/>
      <c r="J612" s="232">
        <f>ROUND(I612*H612,2)</f>
        <v>0</v>
      </c>
      <c r="K612" s="228" t="s">
        <v>154</v>
      </c>
      <c r="L612" s="44"/>
      <c r="M612" s="233" t="s">
        <v>1</v>
      </c>
      <c r="N612" s="234" t="s">
        <v>38</v>
      </c>
      <c r="O612" s="91"/>
      <c r="P612" s="235">
        <f>O612*H612</f>
        <v>0</v>
      </c>
      <c r="Q612" s="235">
        <v>0</v>
      </c>
      <c r="R612" s="235">
        <f>Q612*H612</f>
        <v>0</v>
      </c>
      <c r="S612" s="235">
        <v>0.0039399999999999999</v>
      </c>
      <c r="T612" s="236">
        <f>S612*H612</f>
        <v>0.071707999999999994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7" t="s">
        <v>274</v>
      </c>
      <c r="AT612" s="237" t="s">
        <v>150</v>
      </c>
      <c r="AU612" s="237" t="s">
        <v>82</v>
      </c>
      <c r="AY612" s="17" t="s">
        <v>147</v>
      </c>
      <c r="BE612" s="238">
        <f>IF(N612="základní",J612,0)</f>
        <v>0</v>
      </c>
      <c r="BF612" s="238">
        <f>IF(N612="snížená",J612,0)</f>
        <v>0</v>
      </c>
      <c r="BG612" s="238">
        <f>IF(N612="zákl. přenesená",J612,0)</f>
        <v>0</v>
      </c>
      <c r="BH612" s="238">
        <f>IF(N612="sníž. přenesená",J612,0)</f>
        <v>0</v>
      </c>
      <c r="BI612" s="238">
        <f>IF(N612="nulová",J612,0)</f>
        <v>0</v>
      </c>
      <c r="BJ612" s="17" t="s">
        <v>80</v>
      </c>
      <c r="BK612" s="238">
        <f>ROUND(I612*H612,2)</f>
        <v>0</v>
      </c>
      <c r="BL612" s="17" t="s">
        <v>274</v>
      </c>
      <c r="BM612" s="237" t="s">
        <v>1551</v>
      </c>
    </row>
    <row r="613" s="2" customFormat="1">
      <c r="A613" s="38"/>
      <c r="B613" s="39"/>
      <c r="C613" s="40"/>
      <c r="D613" s="239" t="s">
        <v>157</v>
      </c>
      <c r="E613" s="40"/>
      <c r="F613" s="240" t="s">
        <v>709</v>
      </c>
      <c r="G613" s="40"/>
      <c r="H613" s="40"/>
      <c r="I613" s="241"/>
      <c r="J613" s="40"/>
      <c r="K613" s="40"/>
      <c r="L613" s="44"/>
      <c r="M613" s="242"/>
      <c r="N613" s="243"/>
      <c r="O613" s="91"/>
      <c r="P613" s="91"/>
      <c r="Q613" s="91"/>
      <c r="R613" s="91"/>
      <c r="S613" s="91"/>
      <c r="T613" s="92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157</v>
      </c>
      <c r="AU613" s="17" t="s">
        <v>82</v>
      </c>
    </row>
    <row r="614" s="2" customFormat="1">
      <c r="A614" s="38"/>
      <c r="B614" s="39"/>
      <c r="C614" s="40"/>
      <c r="D614" s="244" t="s">
        <v>159</v>
      </c>
      <c r="E614" s="40"/>
      <c r="F614" s="245" t="s">
        <v>710</v>
      </c>
      <c r="G614" s="40"/>
      <c r="H614" s="40"/>
      <c r="I614" s="241"/>
      <c r="J614" s="40"/>
      <c r="K614" s="40"/>
      <c r="L614" s="44"/>
      <c r="M614" s="242"/>
      <c r="N614" s="243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159</v>
      </c>
      <c r="AU614" s="17" t="s">
        <v>82</v>
      </c>
    </row>
    <row r="615" s="13" customFormat="1">
      <c r="A615" s="13"/>
      <c r="B615" s="246"/>
      <c r="C615" s="247"/>
      <c r="D615" s="239" t="s">
        <v>161</v>
      </c>
      <c r="E615" s="248" t="s">
        <v>1</v>
      </c>
      <c r="F615" s="249" t="s">
        <v>703</v>
      </c>
      <c r="G615" s="247"/>
      <c r="H615" s="248" t="s">
        <v>1</v>
      </c>
      <c r="I615" s="250"/>
      <c r="J615" s="247"/>
      <c r="K615" s="247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161</v>
      </c>
      <c r="AU615" s="255" t="s">
        <v>82</v>
      </c>
      <c r="AV615" s="13" t="s">
        <v>80</v>
      </c>
      <c r="AW615" s="13" t="s">
        <v>30</v>
      </c>
      <c r="AX615" s="13" t="s">
        <v>73</v>
      </c>
      <c r="AY615" s="255" t="s">
        <v>147</v>
      </c>
    </row>
    <row r="616" s="14" customFormat="1">
      <c r="A616" s="14"/>
      <c r="B616" s="256"/>
      <c r="C616" s="257"/>
      <c r="D616" s="239" t="s">
        <v>161</v>
      </c>
      <c r="E616" s="258" t="s">
        <v>1</v>
      </c>
      <c r="F616" s="259" t="s">
        <v>1552</v>
      </c>
      <c r="G616" s="257"/>
      <c r="H616" s="260">
        <v>18.199999999999999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161</v>
      </c>
      <c r="AU616" s="266" t="s">
        <v>82</v>
      </c>
      <c r="AV616" s="14" t="s">
        <v>82</v>
      </c>
      <c r="AW616" s="14" t="s">
        <v>30</v>
      </c>
      <c r="AX616" s="14" t="s">
        <v>73</v>
      </c>
      <c r="AY616" s="266" t="s">
        <v>147</v>
      </c>
    </row>
    <row r="617" s="15" customFormat="1">
      <c r="A617" s="15"/>
      <c r="B617" s="267"/>
      <c r="C617" s="268"/>
      <c r="D617" s="239" t="s">
        <v>161</v>
      </c>
      <c r="E617" s="269" t="s">
        <v>1</v>
      </c>
      <c r="F617" s="270" t="s">
        <v>164</v>
      </c>
      <c r="G617" s="268"/>
      <c r="H617" s="271">
        <v>18.199999999999999</v>
      </c>
      <c r="I617" s="272"/>
      <c r="J617" s="268"/>
      <c r="K617" s="268"/>
      <c r="L617" s="273"/>
      <c r="M617" s="274"/>
      <c r="N617" s="275"/>
      <c r="O617" s="275"/>
      <c r="P617" s="275"/>
      <c r="Q617" s="275"/>
      <c r="R617" s="275"/>
      <c r="S617" s="275"/>
      <c r="T617" s="27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7" t="s">
        <v>161</v>
      </c>
      <c r="AU617" s="277" t="s">
        <v>82</v>
      </c>
      <c r="AV617" s="15" t="s">
        <v>155</v>
      </c>
      <c r="AW617" s="15" t="s">
        <v>30</v>
      </c>
      <c r="AX617" s="15" t="s">
        <v>80</v>
      </c>
      <c r="AY617" s="277" t="s">
        <v>147</v>
      </c>
    </row>
    <row r="618" s="2" customFormat="1" ht="24.15" customHeight="1">
      <c r="A618" s="38"/>
      <c r="B618" s="39"/>
      <c r="C618" s="226" t="s">
        <v>647</v>
      </c>
      <c r="D618" s="226" t="s">
        <v>150</v>
      </c>
      <c r="E618" s="227" t="s">
        <v>1132</v>
      </c>
      <c r="F618" s="228" t="s">
        <v>1133</v>
      </c>
      <c r="G618" s="229" t="s">
        <v>167</v>
      </c>
      <c r="H618" s="230">
        <v>3.5</v>
      </c>
      <c r="I618" s="231"/>
      <c r="J618" s="232">
        <f>ROUND(I618*H618,2)</f>
        <v>0</v>
      </c>
      <c r="K618" s="228" t="s">
        <v>154</v>
      </c>
      <c r="L618" s="44"/>
      <c r="M618" s="233" t="s">
        <v>1</v>
      </c>
      <c r="N618" s="234" t="s">
        <v>38</v>
      </c>
      <c r="O618" s="91"/>
      <c r="P618" s="235">
        <f>O618*H618</f>
        <v>0</v>
      </c>
      <c r="Q618" s="235">
        <v>0.0045100000000000001</v>
      </c>
      <c r="R618" s="235">
        <f>Q618*H618</f>
        <v>0.015785</v>
      </c>
      <c r="S618" s="235">
        <v>0</v>
      </c>
      <c r="T618" s="236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7" t="s">
        <v>274</v>
      </c>
      <c r="AT618" s="237" t="s">
        <v>150</v>
      </c>
      <c r="AU618" s="237" t="s">
        <v>82</v>
      </c>
      <c r="AY618" s="17" t="s">
        <v>147</v>
      </c>
      <c r="BE618" s="238">
        <f>IF(N618="základní",J618,0)</f>
        <v>0</v>
      </c>
      <c r="BF618" s="238">
        <f>IF(N618="snížená",J618,0)</f>
        <v>0</v>
      </c>
      <c r="BG618" s="238">
        <f>IF(N618="zákl. přenesená",J618,0)</f>
        <v>0</v>
      </c>
      <c r="BH618" s="238">
        <f>IF(N618="sníž. přenesená",J618,0)</f>
        <v>0</v>
      </c>
      <c r="BI618" s="238">
        <f>IF(N618="nulová",J618,0)</f>
        <v>0</v>
      </c>
      <c r="BJ618" s="17" t="s">
        <v>80</v>
      </c>
      <c r="BK618" s="238">
        <f>ROUND(I618*H618,2)</f>
        <v>0</v>
      </c>
      <c r="BL618" s="17" t="s">
        <v>274</v>
      </c>
      <c r="BM618" s="237" t="s">
        <v>1553</v>
      </c>
    </row>
    <row r="619" s="2" customFormat="1">
      <c r="A619" s="38"/>
      <c r="B619" s="39"/>
      <c r="C619" s="40"/>
      <c r="D619" s="239" t="s">
        <v>157</v>
      </c>
      <c r="E619" s="40"/>
      <c r="F619" s="240" t="s">
        <v>1135</v>
      </c>
      <c r="G619" s="40"/>
      <c r="H619" s="40"/>
      <c r="I619" s="241"/>
      <c r="J619" s="40"/>
      <c r="K619" s="40"/>
      <c r="L619" s="44"/>
      <c r="M619" s="242"/>
      <c r="N619" s="243"/>
      <c r="O619" s="91"/>
      <c r="P619" s="91"/>
      <c r="Q619" s="91"/>
      <c r="R619" s="91"/>
      <c r="S619" s="91"/>
      <c r="T619" s="92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157</v>
      </c>
      <c r="AU619" s="17" t="s">
        <v>82</v>
      </c>
    </row>
    <row r="620" s="2" customFormat="1">
      <c r="A620" s="38"/>
      <c r="B620" s="39"/>
      <c r="C620" s="40"/>
      <c r="D620" s="244" t="s">
        <v>159</v>
      </c>
      <c r="E620" s="40"/>
      <c r="F620" s="245" t="s">
        <v>1136</v>
      </c>
      <c r="G620" s="40"/>
      <c r="H620" s="40"/>
      <c r="I620" s="241"/>
      <c r="J620" s="40"/>
      <c r="K620" s="40"/>
      <c r="L620" s="44"/>
      <c r="M620" s="242"/>
      <c r="N620" s="243"/>
      <c r="O620" s="91"/>
      <c r="P620" s="91"/>
      <c r="Q620" s="91"/>
      <c r="R620" s="91"/>
      <c r="S620" s="91"/>
      <c r="T620" s="92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159</v>
      </c>
      <c r="AU620" s="17" t="s">
        <v>82</v>
      </c>
    </row>
    <row r="621" s="13" customFormat="1">
      <c r="A621" s="13"/>
      <c r="B621" s="246"/>
      <c r="C621" s="247"/>
      <c r="D621" s="239" t="s">
        <v>161</v>
      </c>
      <c r="E621" s="248" t="s">
        <v>1</v>
      </c>
      <c r="F621" s="249" t="s">
        <v>703</v>
      </c>
      <c r="G621" s="247"/>
      <c r="H621" s="248" t="s">
        <v>1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161</v>
      </c>
      <c r="AU621" s="255" t="s">
        <v>82</v>
      </c>
      <c r="AV621" s="13" t="s">
        <v>80</v>
      </c>
      <c r="AW621" s="13" t="s">
        <v>30</v>
      </c>
      <c r="AX621" s="13" t="s">
        <v>73</v>
      </c>
      <c r="AY621" s="255" t="s">
        <v>147</v>
      </c>
    </row>
    <row r="622" s="13" customFormat="1">
      <c r="A622" s="13"/>
      <c r="B622" s="246"/>
      <c r="C622" s="247"/>
      <c r="D622" s="239" t="s">
        <v>161</v>
      </c>
      <c r="E622" s="248" t="s">
        <v>1</v>
      </c>
      <c r="F622" s="249" t="s">
        <v>1137</v>
      </c>
      <c r="G622" s="247"/>
      <c r="H622" s="248" t="s">
        <v>1</v>
      </c>
      <c r="I622" s="250"/>
      <c r="J622" s="247"/>
      <c r="K622" s="247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161</v>
      </c>
      <c r="AU622" s="255" t="s">
        <v>82</v>
      </c>
      <c r="AV622" s="13" t="s">
        <v>80</v>
      </c>
      <c r="AW622" s="13" t="s">
        <v>30</v>
      </c>
      <c r="AX622" s="13" t="s">
        <v>73</v>
      </c>
      <c r="AY622" s="255" t="s">
        <v>147</v>
      </c>
    </row>
    <row r="623" s="14" customFormat="1">
      <c r="A623" s="14"/>
      <c r="B623" s="256"/>
      <c r="C623" s="257"/>
      <c r="D623" s="239" t="s">
        <v>161</v>
      </c>
      <c r="E623" s="258" t="s">
        <v>1</v>
      </c>
      <c r="F623" s="259" t="s">
        <v>1554</v>
      </c>
      <c r="G623" s="257"/>
      <c r="H623" s="260">
        <v>3.5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161</v>
      </c>
      <c r="AU623" s="266" t="s">
        <v>82</v>
      </c>
      <c r="AV623" s="14" t="s">
        <v>82</v>
      </c>
      <c r="AW623" s="14" t="s">
        <v>30</v>
      </c>
      <c r="AX623" s="14" t="s">
        <v>73</v>
      </c>
      <c r="AY623" s="266" t="s">
        <v>147</v>
      </c>
    </row>
    <row r="624" s="15" customFormat="1">
      <c r="A624" s="15"/>
      <c r="B624" s="267"/>
      <c r="C624" s="268"/>
      <c r="D624" s="239" t="s">
        <v>161</v>
      </c>
      <c r="E624" s="269" t="s">
        <v>1</v>
      </c>
      <c r="F624" s="270" t="s">
        <v>164</v>
      </c>
      <c r="G624" s="268"/>
      <c r="H624" s="271">
        <v>3.5</v>
      </c>
      <c r="I624" s="272"/>
      <c r="J624" s="268"/>
      <c r="K624" s="268"/>
      <c r="L624" s="273"/>
      <c r="M624" s="274"/>
      <c r="N624" s="275"/>
      <c r="O624" s="275"/>
      <c r="P624" s="275"/>
      <c r="Q624" s="275"/>
      <c r="R624" s="275"/>
      <c r="S624" s="275"/>
      <c r="T624" s="276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7" t="s">
        <v>161</v>
      </c>
      <c r="AU624" s="277" t="s">
        <v>82</v>
      </c>
      <c r="AV624" s="15" t="s">
        <v>155</v>
      </c>
      <c r="AW624" s="15" t="s">
        <v>30</v>
      </c>
      <c r="AX624" s="15" t="s">
        <v>80</v>
      </c>
      <c r="AY624" s="277" t="s">
        <v>147</v>
      </c>
    </row>
    <row r="625" s="2" customFormat="1" ht="24.15" customHeight="1">
      <c r="A625" s="38"/>
      <c r="B625" s="39"/>
      <c r="C625" s="226" t="s">
        <v>659</v>
      </c>
      <c r="D625" s="226" t="s">
        <v>150</v>
      </c>
      <c r="E625" s="227" t="s">
        <v>1138</v>
      </c>
      <c r="F625" s="228" t="s">
        <v>1139</v>
      </c>
      <c r="G625" s="229" t="s">
        <v>167</v>
      </c>
      <c r="H625" s="230">
        <v>27.449999999999999</v>
      </c>
      <c r="I625" s="231"/>
      <c r="J625" s="232">
        <f>ROUND(I625*H625,2)</f>
        <v>0</v>
      </c>
      <c r="K625" s="228" t="s">
        <v>154</v>
      </c>
      <c r="L625" s="44"/>
      <c r="M625" s="233" t="s">
        <v>1</v>
      </c>
      <c r="N625" s="234" t="s">
        <v>38</v>
      </c>
      <c r="O625" s="91"/>
      <c r="P625" s="235">
        <f>O625*H625</f>
        <v>0</v>
      </c>
      <c r="Q625" s="235">
        <v>0.0028700000000000002</v>
      </c>
      <c r="R625" s="235">
        <f>Q625*H625</f>
        <v>0.078781500000000004</v>
      </c>
      <c r="S625" s="235">
        <v>0</v>
      </c>
      <c r="T625" s="236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37" t="s">
        <v>274</v>
      </c>
      <c r="AT625" s="237" t="s">
        <v>150</v>
      </c>
      <c r="AU625" s="237" t="s">
        <v>82</v>
      </c>
      <c r="AY625" s="17" t="s">
        <v>147</v>
      </c>
      <c r="BE625" s="238">
        <f>IF(N625="základní",J625,0)</f>
        <v>0</v>
      </c>
      <c r="BF625" s="238">
        <f>IF(N625="snížená",J625,0)</f>
        <v>0</v>
      </c>
      <c r="BG625" s="238">
        <f>IF(N625="zákl. přenesená",J625,0)</f>
        <v>0</v>
      </c>
      <c r="BH625" s="238">
        <f>IF(N625="sníž. přenesená",J625,0)</f>
        <v>0</v>
      </c>
      <c r="BI625" s="238">
        <f>IF(N625="nulová",J625,0)</f>
        <v>0</v>
      </c>
      <c r="BJ625" s="17" t="s">
        <v>80</v>
      </c>
      <c r="BK625" s="238">
        <f>ROUND(I625*H625,2)</f>
        <v>0</v>
      </c>
      <c r="BL625" s="17" t="s">
        <v>274</v>
      </c>
      <c r="BM625" s="237" t="s">
        <v>1555</v>
      </c>
    </row>
    <row r="626" s="2" customFormat="1">
      <c r="A626" s="38"/>
      <c r="B626" s="39"/>
      <c r="C626" s="40"/>
      <c r="D626" s="239" t="s">
        <v>157</v>
      </c>
      <c r="E626" s="40"/>
      <c r="F626" s="240" t="s">
        <v>1141</v>
      </c>
      <c r="G626" s="40"/>
      <c r="H626" s="40"/>
      <c r="I626" s="241"/>
      <c r="J626" s="40"/>
      <c r="K626" s="40"/>
      <c r="L626" s="44"/>
      <c r="M626" s="242"/>
      <c r="N626" s="243"/>
      <c r="O626" s="91"/>
      <c r="P626" s="91"/>
      <c r="Q626" s="91"/>
      <c r="R626" s="91"/>
      <c r="S626" s="91"/>
      <c r="T626" s="92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157</v>
      </c>
      <c r="AU626" s="17" t="s">
        <v>82</v>
      </c>
    </row>
    <row r="627" s="2" customFormat="1">
      <c r="A627" s="38"/>
      <c r="B627" s="39"/>
      <c r="C627" s="40"/>
      <c r="D627" s="244" t="s">
        <v>159</v>
      </c>
      <c r="E627" s="40"/>
      <c r="F627" s="245" t="s">
        <v>1142</v>
      </c>
      <c r="G627" s="40"/>
      <c r="H627" s="40"/>
      <c r="I627" s="241"/>
      <c r="J627" s="40"/>
      <c r="K627" s="40"/>
      <c r="L627" s="44"/>
      <c r="M627" s="242"/>
      <c r="N627" s="243"/>
      <c r="O627" s="91"/>
      <c r="P627" s="91"/>
      <c r="Q627" s="91"/>
      <c r="R627" s="91"/>
      <c r="S627" s="91"/>
      <c r="T627" s="92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159</v>
      </c>
      <c r="AU627" s="17" t="s">
        <v>82</v>
      </c>
    </row>
    <row r="628" s="13" customFormat="1">
      <c r="A628" s="13"/>
      <c r="B628" s="246"/>
      <c r="C628" s="247"/>
      <c r="D628" s="239" t="s">
        <v>161</v>
      </c>
      <c r="E628" s="248" t="s">
        <v>1</v>
      </c>
      <c r="F628" s="249" t="s">
        <v>703</v>
      </c>
      <c r="G628" s="247"/>
      <c r="H628" s="248" t="s">
        <v>1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161</v>
      </c>
      <c r="AU628" s="255" t="s">
        <v>82</v>
      </c>
      <c r="AV628" s="13" t="s">
        <v>80</v>
      </c>
      <c r="AW628" s="13" t="s">
        <v>30</v>
      </c>
      <c r="AX628" s="13" t="s">
        <v>73</v>
      </c>
      <c r="AY628" s="255" t="s">
        <v>147</v>
      </c>
    </row>
    <row r="629" s="13" customFormat="1">
      <c r="A629" s="13"/>
      <c r="B629" s="246"/>
      <c r="C629" s="247"/>
      <c r="D629" s="239" t="s">
        <v>161</v>
      </c>
      <c r="E629" s="248" t="s">
        <v>1</v>
      </c>
      <c r="F629" s="249" t="s">
        <v>1143</v>
      </c>
      <c r="G629" s="247"/>
      <c r="H629" s="248" t="s">
        <v>1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161</v>
      </c>
      <c r="AU629" s="255" t="s">
        <v>82</v>
      </c>
      <c r="AV629" s="13" t="s">
        <v>80</v>
      </c>
      <c r="AW629" s="13" t="s">
        <v>30</v>
      </c>
      <c r="AX629" s="13" t="s">
        <v>73</v>
      </c>
      <c r="AY629" s="255" t="s">
        <v>147</v>
      </c>
    </row>
    <row r="630" s="14" customFormat="1">
      <c r="A630" s="14"/>
      <c r="B630" s="256"/>
      <c r="C630" s="257"/>
      <c r="D630" s="239" t="s">
        <v>161</v>
      </c>
      <c r="E630" s="258" t="s">
        <v>1</v>
      </c>
      <c r="F630" s="259" t="s">
        <v>1546</v>
      </c>
      <c r="G630" s="257"/>
      <c r="H630" s="260">
        <v>27.449999999999999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161</v>
      </c>
      <c r="AU630" s="266" t="s">
        <v>82</v>
      </c>
      <c r="AV630" s="14" t="s">
        <v>82</v>
      </c>
      <c r="AW630" s="14" t="s">
        <v>30</v>
      </c>
      <c r="AX630" s="14" t="s">
        <v>73</v>
      </c>
      <c r="AY630" s="266" t="s">
        <v>147</v>
      </c>
    </row>
    <row r="631" s="15" customFormat="1">
      <c r="A631" s="15"/>
      <c r="B631" s="267"/>
      <c r="C631" s="268"/>
      <c r="D631" s="239" t="s">
        <v>161</v>
      </c>
      <c r="E631" s="269" t="s">
        <v>1</v>
      </c>
      <c r="F631" s="270" t="s">
        <v>164</v>
      </c>
      <c r="G631" s="268"/>
      <c r="H631" s="271">
        <v>27.449999999999999</v>
      </c>
      <c r="I631" s="272"/>
      <c r="J631" s="268"/>
      <c r="K631" s="268"/>
      <c r="L631" s="273"/>
      <c r="M631" s="274"/>
      <c r="N631" s="275"/>
      <c r="O631" s="275"/>
      <c r="P631" s="275"/>
      <c r="Q631" s="275"/>
      <c r="R631" s="275"/>
      <c r="S631" s="275"/>
      <c r="T631" s="276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7" t="s">
        <v>161</v>
      </c>
      <c r="AU631" s="277" t="s">
        <v>82</v>
      </c>
      <c r="AV631" s="15" t="s">
        <v>155</v>
      </c>
      <c r="AW631" s="15" t="s">
        <v>30</v>
      </c>
      <c r="AX631" s="15" t="s">
        <v>80</v>
      </c>
      <c r="AY631" s="277" t="s">
        <v>147</v>
      </c>
    </row>
    <row r="632" s="2" customFormat="1" ht="33" customHeight="1">
      <c r="A632" s="38"/>
      <c r="B632" s="39"/>
      <c r="C632" s="226" t="s">
        <v>668</v>
      </c>
      <c r="D632" s="226" t="s">
        <v>150</v>
      </c>
      <c r="E632" s="227" t="s">
        <v>1144</v>
      </c>
      <c r="F632" s="228" t="s">
        <v>1145</v>
      </c>
      <c r="G632" s="229" t="s">
        <v>167</v>
      </c>
      <c r="H632" s="230">
        <v>13</v>
      </c>
      <c r="I632" s="231"/>
      <c r="J632" s="232">
        <f>ROUND(I632*H632,2)</f>
        <v>0</v>
      </c>
      <c r="K632" s="228" t="s">
        <v>154</v>
      </c>
      <c r="L632" s="44"/>
      <c r="M632" s="233" t="s">
        <v>1</v>
      </c>
      <c r="N632" s="234" t="s">
        <v>38</v>
      </c>
      <c r="O632" s="91"/>
      <c r="P632" s="235">
        <f>O632*H632</f>
        <v>0</v>
      </c>
      <c r="Q632" s="235">
        <v>0.0028900000000000002</v>
      </c>
      <c r="R632" s="235">
        <f>Q632*H632</f>
        <v>0.037570000000000006</v>
      </c>
      <c r="S632" s="235">
        <v>0</v>
      </c>
      <c r="T632" s="236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7" t="s">
        <v>274</v>
      </c>
      <c r="AT632" s="237" t="s">
        <v>150</v>
      </c>
      <c r="AU632" s="237" t="s">
        <v>82</v>
      </c>
      <c r="AY632" s="17" t="s">
        <v>147</v>
      </c>
      <c r="BE632" s="238">
        <f>IF(N632="základní",J632,0)</f>
        <v>0</v>
      </c>
      <c r="BF632" s="238">
        <f>IF(N632="snížená",J632,0)</f>
        <v>0</v>
      </c>
      <c r="BG632" s="238">
        <f>IF(N632="zákl. přenesená",J632,0)</f>
        <v>0</v>
      </c>
      <c r="BH632" s="238">
        <f>IF(N632="sníž. přenesená",J632,0)</f>
        <v>0</v>
      </c>
      <c r="BI632" s="238">
        <f>IF(N632="nulová",J632,0)</f>
        <v>0</v>
      </c>
      <c r="BJ632" s="17" t="s">
        <v>80</v>
      </c>
      <c r="BK632" s="238">
        <f>ROUND(I632*H632,2)</f>
        <v>0</v>
      </c>
      <c r="BL632" s="17" t="s">
        <v>274</v>
      </c>
      <c r="BM632" s="237" t="s">
        <v>1556</v>
      </c>
    </row>
    <row r="633" s="2" customFormat="1">
      <c r="A633" s="38"/>
      <c r="B633" s="39"/>
      <c r="C633" s="40"/>
      <c r="D633" s="239" t="s">
        <v>157</v>
      </c>
      <c r="E633" s="40"/>
      <c r="F633" s="240" t="s">
        <v>1147</v>
      </c>
      <c r="G633" s="40"/>
      <c r="H633" s="40"/>
      <c r="I633" s="241"/>
      <c r="J633" s="40"/>
      <c r="K633" s="40"/>
      <c r="L633" s="44"/>
      <c r="M633" s="242"/>
      <c r="N633" s="243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157</v>
      </c>
      <c r="AU633" s="17" t="s">
        <v>82</v>
      </c>
    </row>
    <row r="634" s="2" customFormat="1">
      <c r="A634" s="38"/>
      <c r="B634" s="39"/>
      <c r="C634" s="40"/>
      <c r="D634" s="244" t="s">
        <v>159</v>
      </c>
      <c r="E634" s="40"/>
      <c r="F634" s="245" t="s">
        <v>1148</v>
      </c>
      <c r="G634" s="40"/>
      <c r="H634" s="40"/>
      <c r="I634" s="241"/>
      <c r="J634" s="40"/>
      <c r="K634" s="40"/>
      <c r="L634" s="44"/>
      <c r="M634" s="242"/>
      <c r="N634" s="243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159</v>
      </c>
      <c r="AU634" s="17" t="s">
        <v>82</v>
      </c>
    </row>
    <row r="635" s="13" customFormat="1">
      <c r="A635" s="13"/>
      <c r="B635" s="246"/>
      <c r="C635" s="247"/>
      <c r="D635" s="239" t="s">
        <v>161</v>
      </c>
      <c r="E635" s="248" t="s">
        <v>1</v>
      </c>
      <c r="F635" s="249" t="s">
        <v>703</v>
      </c>
      <c r="G635" s="247"/>
      <c r="H635" s="248" t="s">
        <v>1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161</v>
      </c>
      <c r="AU635" s="255" t="s">
        <v>82</v>
      </c>
      <c r="AV635" s="13" t="s">
        <v>80</v>
      </c>
      <c r="AW635" s="13" t="s">
        <v>30</v>
      </c>
      <c r="AX635" s="13" t="s">
        <v>73</v>
      </c>
      <c r="AY635" s="255" t="s">
        <v>147</v>
      </c>
    </row>
    <row r="636" s="13" customFormat="1">
      <c r="A636" s="13"/>
      <c r="B636" s="246"/>
      <c r="C636" s="247"/>
      <c r="D636" s="239" t="s">
        <v>161</v>
      </c>
      <c r="E636" s="248" t="s">
        <v>1</v>
      </c>
      <c r="F636" s="249" t="s">
        <v>1149</v>
      </c>
      <c r="G636" s="247"/>
      <c r="H636" s="248" t="s">
        <v>1</v>
      </c>
      <c r="I636" s="250"/>
      <c r="J636" s="247"/>
      <c r="K636" s="247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161</v>
      </c>
      <c r="AU636" s="255" t="s">
        <v>82</v>
      </c>
      <c r="AV636" s="13" t="s">
        <v>80</v>
      </c>
      <c r="AW636" s="13" t="s">
        <v>30</v>
      </c>
      <c r="AX636" s="13" t="s">
        <v>73</v>
      </c>
      <c r="AY636" s="255" t="s">
        <v>147</v>
      </c>
    </row>
    <row r="637" s="14" customFormat="1">
      <c r="A637" s="14"/>
      <c r="B637" s="256"/>
      <c r="C637" s="257"/>
      <c r="D637" s="239" t="s">
        <v>161</v>
      </c>
      <c r="E637" s="258" t="s">
        <v>1</v>
      </c>
      <c r="F637" s="259" t="s">
        <v>1557</v>
      </c>
      <c r="G637" s="257"/>
      <c r="H637" s="260">
        <v>13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161</v>
      </c>
      <c r="AU637" s="266" t="s">
        <v>82</v>
      </c>
      <c r="AV637" s="14" t="s">
        <v>82</v>
      </c>
      <c r="AW637" s="14" t="s">
        <v>30</v>
      </c>
      <c r="AX637" s="14" t="s">
        <v>73</v>
      </c>
      <c r="AY637" s="266" t="s">
        <v>147</v>
      </c>
    </row>
    <row r="638" s="15" customFormat="1">
      <c r="A638" s="15"/>
      <c r="B638" s="267"/>
      <c r="C638" s="268"/>
      <c r="D638" s="239" t="s">
        <v>161</v>
      </c>
      <c r="E638" s="269" t="s">
        <v>1</v>
      </c>
      <c r="F638" s="270" t="s">
        <v>164</v>
      </c>
      <c r="G638" s="268"/>
      <c r="H638" s="271">
        <v>13</v>
      </c>
      <c r="I638" s="272"/>
      <c r="J638" s="268"/>
      <c r="K638" s="268"/>
      <c r="L638" s="273"/>
      <c r="M638" s="274"/>
      <c r="N638" s="275"/>
      <c r="O638" s="275"/>
      <c r="P638" s="275"/>
      <c r="Q638" s="275"/>
      <c r="R638" s="275"/>
      <c r="S638" s="275"/>
      <c r="T638" s="27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7" t="s">
        <v>161</v>
      </c>
      <c r="AU638" s="277" t="s">
        <v>82</v>
      </c>
      <c r="AV638" s="15" t="s">
        <v>155</v>
      </c>
      <c r="AW638" s="15" t="s">
        <v>30</v>
      </c>
      <c r="AX638" s="15" t="s">
        <v>80</v>
      </c>
      <c r="AY638" s="277" t="s">
        <v>147</v>
      </c>
    </row>
    <row r="639" s="2" customFormat="1" ht="33" customHeight="1">
      <c r="A639" s="38"/>
      <c r="B639" s="39"/>
      <c r="C639" s="226" t="s">
        <v>675</v>
      </c>
      <c r="D639" s="226" t="s">
        <v>150</v>
      </c>
      <c r="E639" s="227" t="s">
        <v>721</v>
      </c>
      <c r="F639" s="228" t="s">
        <v>722</v>
      </c>
      <c r="G639" s="229" t="s">
        <v>181</v>
      </c>
      <c r="H639" s="230">
        <v>6.5999999999999996</v>
      </c>
      <c r="I639" s="231"/>
      <c r="J639" s="232">
        <f>ROUND(I639*H639,2)</f>
        <v>0</v>
      </c>
      <c r="K639" s="228" t="s">
        <v>154</v>
      </c>
      <c r="L639" s="44"/>
      <c r="M639" s="233" t="s">
        <v>1</v>
      </c>
      <c r="N639" s="234" t="s">
        <v>38</v>
      </c>
      <c r="O639" s="91"/>
      <c r="P639" s="235">
        <f>O639*H639</f>
        <v>0</v>
      </c>
      <c r="Q639" s="235">
        <v>0.0109</v>
      </c>
      <c r="R639" s="235">
        <f>Q639*H639</f>
        <v>0.07193999999999999</v>
      </c>
      <c r="S639" s="235">
        <v>0</v>
      </c>
      <c r="T639" s="236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7" t="s">
        <v>274</v>
      </c>
      <c r="AT639" s="237" t="s">
        <v>150</v>
      </c>
      <c r="AU639" s="237" t="s">
        <v>82</v>
      </c>
      <c r="AY639" s="17" t="s">
        <v>147</v>
      </c>
      <c r="BE639" s="238">
        <f>IF(N639="základní",J639,0)</f>
        <v>0</v>
      </c>
      <c r="BF639" s="238">
        <f>IF(N639="snížená",J639,0)</f>
        <v>0</v>
      </c>
      <c r="BG639" s="238">
        <f>IF(N639="zákl. přenesená",J639,0)</f>
        <v>0</v>
      </c>
      <c r="BH639" s="238">
        <f>IF(N639="sníž. přenesená",J639,0)</f>
        <v>0</v>
      </c>
      <c r="BI639" s="238">
        <f>IF(N639="nulová",J639,0)</f>
        <v>0</v>
      </c>
      <c r="BJ639" s="17" t="s">
        <v>80</v>
      </c>
      <c r="BK639" s="238">
        <f>ROUND(I639*H639,2)</f>
        <v>0</v>
      </c>
      <c r="BL639" s="17" t="s">
        <v>274</v>
      </c>
      <c r="BM639" s="237" t="s">
        <v>1558</v>
      </c>
    </row>
    <row r="640" s="2" customFormat="1">
      <c r="A640" s="38"/>
      <c r="B640" s="39"/>
      <c r="C640" s="40"/>
      <c r="D640" s="239" t="s">
        <v>157</v>
      </c>
      <c r="E640" s="40"/>
      <c r="F640" s="240" t="s">
        <v>724</v>
      </c>
      <c r="G640" s="40"/>
      <c r="H640" s="40"/>
      <c r="I640" s="241"/>
      <c r="J640" s="40"/>
      <c r="K640" s="40"/>
      <c r="L640" s="44"/>
      <c r="M640" s="242"/>
      <c r="N640" s="243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157</v>
      </c>
      <c r="AU640" s="17" t="s">
        <v>82</v>
      </c>
    </row>
    <row r="641" s="2" customFormat="1">
      <c r="A641" s="38"/>
      <c r="B641" s="39"/>
      <c r="C641" s="40"/>
      <c r="D641" s="244" t="s">
        <v>159</v>
      </c>
      <c r="E641" s="40"/>
      <c r="F641" s="245" t="s">
        <v>725</v>
      </c>
      <c r="G641" s="40"/>
      <c r="H641" s="40"/>
      <c r="I641" s="241"/>
      <c r="J641" s="40"/>
      <c r="K641" s="40"/>
      <c r="L641" s="44"/>
      <c r="M641" s="242"/>
      <c r="N641" s="243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159</v>
      </c>
      <c r="AU641" s="17" t="s">
        <v>82</v>
      </c>
    </row>
    <row r="642" s="13" customFormat="1">
      <c r="A642" s="13"/>
      <c r="B642" s="246"/>
      <c r="C642" s="247"/>
      <c r="D642" s="239" t="s">
        <v>161</v>
      </c>
      <c r="E642" s="248" t="s">
        <v>1</v>
      </c>
      <c r="F642" s="249" t="s">
        <v>703</v>
      </c>
      <c r="G642" s="247"/>
      <c r="H642" s="248" t="s">
        <v>1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161</v>
      </c>
      <c r="AU642" s="255" t="s">
        <v>82</v>
      </c>
      <c r="AV642" s="13" t="s">
        <v>80</v>
      </c>
      <c r="AW642" s="13" t="s">
        <v>30</v>
      </c>
      <c r="AX642" s="13" t="s">
        <v>73</v>
      </c>
      <c r="AY642" s="255" t="s">
        <v>147</v>
      </c>
    </row>
    <row r="643" s="13" customFormat="1">
      <c r="A643" s="13"/>
      <c r="B643" s="246"/>
      <c r="C643" s="247"/>
      <c r="D643" s="239" t="s">
        <v>161</v>
      </c>
      <c r="E643" s="248" t="s">
        <v>1</v>
      </c>
      <c r="F643" s="249" t="s">
        <v>728</v>
      </c>
      <c r="G643" s="247"/>
      <c r="H643" s="248" t="s">
        <v>1</v>
      </c>
      <c r="I643" s="250"/>
      <c r="J643" s="247"/>
      <c r="K643" s="247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161</v>
      </c>
      <c r="AU643" s="255" t="s">
        <v>82</v>
      </c>
      <c r="AV643" s="13" t="s">
        <v>80</v>
      </c>
      <c r="AW643" s="13" t="s">
        <v>30</v>
      </c>
      <c r="AX643" s="13" t="s">
        <v>73</v>
      </c>
      <c r="AY643" s="255" t="s">
        <v>147</v>
      </c>
    </row>
    <row r="644" s="14" customFormat="1">
      <c r="A644" s="14"/>
      <c r="B644" s="256"/>
      <c r="C644" s="257"/>
      <c r="D644" s="239" t="s">
        <v>161</v>
      </c>
      <c r="E644" s="258" t="s">
        <v>1</v>
      </c>
      <c r="F644" s="259" t="s">
        <v>1559</v>
      </c>
      <c r="G644" s="257"/>
      <c r="H644" s="260">
        <v>6.5999999999999996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161</v>
      </c>
      <c r="AU644" s="266" t="s">
        <v>82</v>
      </c>
      <c r="AV644" s="14" t="s">
        <v>82</v>
      </c>
      <c r="AW644" s="14" t="s">
        <v>30</v>
      </c>
      <c r="AX644" s="14" t="s">
        <v>73</v>
      </c>
      <c r="AY644" s="266" t="s">
        <v>147</v>
      </c>
    </row>
    <row r="645" s="15" customFormat="1">
      <c r="A645" s="15"/>
      <c r="B645" s="267"/>
      <c r="C645" s="268"/>
      <c r="D645" s="239" t="s">
        <v>161</v>
      </c>
      <c r="E645" s="269" t="s">
        <v>1</v>
      </c>
      <c r="F645" s="270" t="s">
        <v>164</v>
      </c>
      <c r="G645" s="268"/>
      <c r="H645" s="271">
        <v>6.5999999999999996</v>
      </c>
      <c r="I645" s="272"/>
      <c r="J645" s="268"/>
      <c r="K645" s="268"/>
      <c r="L645" s="273"/>
      <c r="M645" s="274"/>
      <c r="N645" s="275"/>
      <c r="O645" s="275"/>
      <c r="P645" s="275"/>
      <c r="Q645" s="275"/>
      <c r="R645" s="275"/>
      <c r="S645" s="275"/>
      <c r="T645" s="276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7" t="s">
        <v>161</v>
      </c>
      <c r="AU645" s="277" t="s">
        <v>82</v>
      </c>
      <c r="AV645" s="15" t="s">
        <v>155</v>
      </c>
      <c r="AW645" s="15" t="s">
        <v>30</v>
      </c>
      <c r="AX645" s="15" t="s">
        <v>80</v>
      </c>
      <c r="AY645" s="277" t="s">
        <v>147</v>
      </c>
    </row>
    <row r="646" s="2" customFormat="1" ht="21.75" customHeight="1">
      <c r="A646" s="38"/>
      <c r="B646" s="39"/>
      <c r="C646" s="226" t="s">
        <v>682</v>
      </c>
      <c r="D646" s="226" t="s">
        <v>150</v>
      </c>
      <c r="E646" s="227" t="s">
        <v>731</v>
      </c>
      <c r="F646" s="228" t="s">
        <v>1153</v>
      </c>
      <c r="G646" s="229" t="s">
        <v>167</v>
      </c>
      <c r="H646" s="230">
        <v>20.600000000000001</v>
      </c>
      <c r="I646" s="231"/>
      <c r="J646" s="232">
        <f>ROUND(I646*H646,2)</f>
        <v>0</v>
      </c>
      <c r="K646" s="228" t="s">
        <v>154</v>
      </c>
      <c r="L646" s="44"/>
      <c r="M646" s="233" t="s">
        <v>1</v>
      </c>
      <c r="N646" s="234" t="s">
        <v>38</v>
      </c>
      <c r="O646" s="91"/>
      <c r="P646" s="235">
        <f>O646*H646</f>
        <v>0</v>
      </c>
      <c r="Q646" s="235">
        <v>0.0038</v>
      </c>
      <c r="R646" s="235">
        <f>Q646*H646</f>
        <v>0.078280000000000002</v>
      </c>
      <c r="S646" s="235">
        <v>0</v>
      </c>
      <c r="T646" s="236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7" t="s">
        <v>274</v>
      </c>
      <c r="AT646" s="237" t="s">
        <v>150</v>
      </c>
      <c r="AU646" s="237" t="s">
        <v>82</v>
      </c>
      <c r="AY646" s="17" t="s">
        <v>147</v>
      </c>
      <c r="BE646" s="238">
        <f>IF(N646="základní",J646,0)</f>
        <v>0</v>
      </c>
      <c r="BF646" s="238">
        <f>IF(N646="snížená",J646,0)</f>
        <v>0</v>
      </c>
      <c r="BG646" s="238">
        <f>IF(N646="zákl. přenesená",J646,0)</f>
        <v>0</v>
      </c>
      <c r="BH646" s="238">
        <f>IF(N646="sníž. přenesená",J646,0)</f>
        <v>0</v>
      </c>
      <c r="BI646" s="238">
        <f>IF(N646="nulová",J646,0)</f>
        <v>0</v>
      </c>
      <c r="BJ646" s="17" t="s">
        <v>80</v>
      </c>
      <c r="BK646" s="238">
        <f>ROUND(I646*H646,2)</f>
        <v>0</v>
      </c>
      <c r="BL646" s="17" t="s">
        <v>274</v>
      </c>
      <c r="BM646" s="237" t="s">
        <v>1560</v>
      </c>
    </row>
    <row r="647" s="2" customFormat="1">
      <c r="A647" s="38"/>
      <c r="B647" s="39"/>
      <c r="C647" s="40"/>
      <c r="D647" s="239" t="s">
        <v>157</v>
      </c>
      <c r="E647" s="40"/>
      <c r="F647" s="240" t="s">
        <v>1153</v>
      </c>
      <c r="G647" s="40"/>
      <c r="H647" s="40"/>
      <c r="I647" s="241"/>
      <c r="J647" s="40"/>
      <c r="K647" s="40"/>
      <c r="L647" s="44"/>
      <c r="M647" s="242"/>
      <c r="N647" s="243"/>
      <c r="O647" s="91"/>
      <c r="P647" s="91"/>
      <c r="Q647" s="91"/>
      <c r="R647" s="91"/>
      <c r="S647" s="91"/>
      <c r="T647" s="92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157</v>
      </c>
      <c r="AU647" s="17" t="s">
        <v>82</v>
      </c>
    </row>
    <row r="648" s="2" customFormat="1">
      <c r="A648" s="38"/>
      <c r="B648" s="39"/>
      <c r="C648" s="40"/>
      <c r="D648" s="244" t="s">
        <v>159</v>
      </c>
      <c r="E648" s="40"/>
      <c r="F648" s="245" t="s">
        <v>735</v>
      </c>
      <c r="G648" s="40"/>
      <c r="H648" s="40"/>
      <c r="I648" s="241"/>
      <c r="J648" s="40"/>
      <c r="K648" s="40"/>
      <c r="L648" s="44"/>
      <c r="M648" s="242"/>
      <c r="N648" s="243"/>
      <c r="O648" s="91"/>
      <c r="P648" s="91"/>
      <c r="Q648" s="91"/>
      <c r="R648" s="91"/>
      <c r="S648" s="91"/>
      <c r="T648" s="92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159</v>
      </c>
      <c r="AU648" s="17" t="s">
        <v>82</v>
      </c>
    </row>
    <row r="649" s="13" customFormat="1">
      <c r="A649" s="13"/>
      <c r="B649" s="246"/>
      <c r="C649" s="247"/>
      <c r="D649" s="239" t="s">
        <v>161</v>
      </c>
      <c r="E649" s="248" t="s">
        <v>1</v>
      </c>
      <c r="F649" s="249" t="s">
        <v>703</v>
      </c>
      <c r="G649" s="247"/>
      <c r="H649" s="248" t="s">
        <v>1</v>
      </c>
      <c r="I649" s="250"/>
      <c r="J649" s="247"/>
      <c r="K649" s="247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161</v>
      </c>
      <c r="AU649" s="255" t="s">
        <v>82</v>
      </c>
      <c r="AV649" s="13" t="s">
        <v>80</v>
      </c>
      <c r="AW649" s="13" t="s">
        <v>30</v>
      </c>
      <c r="AX649" s="13" t="s">
        <v>73</v>
      </c>
      <c r="AY649" s="255" t="s">
        <v>147</v>
      </c>
    </row>
    <row r="650" s="13" customFormat="1">
      <c r="A650" s="13"/>
      <c r="B650" s="246"/>
      <c r="C650" s="247"/>
      <c r="D650" s="239" t="s">
        <v>161</v>
      </c>
      <c r="E650" s="248" t="s">
        <v>1</v>
      </c>
      <c r="F650" s="249" t="s">
        <v>736</v>
      </c>
      <c r="G650" s="247"/>
      <c r="H650" s="248" t="s">
        <v>1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161</v>
      </c>
      <c r="AU650" s="255" t="s">
        <v>82</v>
      </c>
      <c r="AV650" s="13" t="s">
        <v>80</v>
      </c>
      <c r="AW650" s="13" t="s">
        <v>30</v>
      </c>
      <c r="AX650" s="13" t="s">
        <v>73</v>
      </c>
      <c r="AY650" s="255" t="s">
        <v>147</v>
      </c>
    </row>
    <row r="651" s="14" customFormat="1">
      <c r="A651" s="14"/>
      <c r="B651" s="256"/>
      <c r="C651" s="257"/>
      <c r="D651" s="239" t="s">
        <v>161</v>
      </c>
      <c r="E651" s="258" t="s">
        <v>1</v>
      </c>
      <c r="F651" s="259" t="s">
        <v>1550</v>
      </c>
      <c r="G651" s="257"/>
      <c r="H651" s="260">
        <v>20.600000000000001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161</v>
      </c>
      <c r="AU651" s="266" t="s">
        <v>82</v>
      </c>
      <c r="AV651" s="14" t="s">
        <v>82</v>
      </c>
      <c r="AW651" s="14" t="s">
        <v>30</v>
      </c>
      <c r="AX651" s="14" t="s">
        <v>73</v>
      </c>
      <c r="AY651" s="266" t="s">
        <v>147</v>
      </c>
    </row>
    <row r="652" s="15" customFormat="1">
      <c r="A652" s="15"/>
      <c r="B652" s="267"/>
      <c r="C652" s="268"/>
      <c r="D652" s="239" t="s">
        <v>161</v>
      </c>
      <c r="E652" s="269" t="s">
        <v>1</v>
      </c>
      <c r="F652" s="270" t="s">
        <v>164</v>
      </c>
      <c r="G652" s="268"/>
      <c r="H652" s="271">
        <v>20.600000000000001</v>
      </c>
      <c r="I652" s="272"/>
      <c r="J652" s="268"/>
      <c r="K652" s="268"/>
      <c r="L652" s="273"/>
      <c r="M652" s="274"/>
      <c r="N652" s="275"/>
      <c r="O652" s="275"/>
      <c r="P652" s="275"/>
      <c r="Q652" s="275"/>
      <c r="R652" s="275"/>
      <c r="S652" s="275"/>
      <c r="T652" s="27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7" t="s">
        <v>161</v>
      </c>
      <c r="AU652" s="277" t="s">
        <v>82</v>
      </c>
      <c r="AV652" s="15" t="s">
        <v>155</v>
      </c>
      <c r="AW652" s="15" t="s">
        <v>30</v>
      </c>
      <c r="AX652" s="15" t="s">
        <v>80</v>
      </c>
      <c r="AY652" s="277" t="s">
        <v>147</v>
      </c>
    </row>
    <row r="653" s="2" customFormat="1" ht="24.15" customHeight="1">
      <c r="A653" s="38"/>
      <c r="B653" s="39"/>
      <c r="C653" s="226" t="s">
        <v>689</v>
      </c>
      <c r="D653" s="226" t="s">
        <v>150</v>
      </c>
      <c r="E653" s="227" t="s">
        <v>738</v>
      </c>
      <c r="F653" s="228" t="s">
        <v>1333</v>
      </c>
      <c r="G653" s="229" t="s">
        <v>248</v>
      </c>
      <c r="H653" s="230">
        <v>2</v>
      </c>
      <c r="I653" s="231"/>
      <c r="J653" s="232">
        <f>ROUND(I653*H653,2)</f>
        <v>0</v>
      </c>
      <c r="K653" s="228" t="s">
        <v>154</v>
      </c>
      <c r="L653" s="44"/>
      <c r="M653" s="233" t="s">
        <v>1</v>
      </c>
      <c r="N653" s="234" t="s">
        <v>38</v>
      </c>
      <c r="O653" s="91"/>
      <c r="P653" s="235">
        <f>O653*H653</f>
        <v>0</v>
      </c>
      <c r="Q653" s="235">
        <v>0.0035699999999999998</v>
      </c>
      <c r="R653" s="235">
        <f>Q653*H653</f>
        <v>0.0071399999999999996</v>
      </c>
      <c r="S653" s="235">
        <v>0</v>
      </c>
      <c r="T653" s="236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37" t="s">
        <v>274</v>
      </c>
      <c r="AT653" s="237" t="s">
        <v>150</v>
      </c>
      <c r="AU653" s="237" t="s">
        <v>82</v>
      </c>
      <c r="AY653" s="17" t="s">
        <v>147</v>
      </c>
      <c r="BE653" s="238">
        <f>IF(N653="základní",J653,0)</f>
        <v>0</v>
      </c>
      <c r="BF653" s="238">
        <f>IF(N653="snížená",J653,0)</f>
        <v>0</v>
      </c>
      <c r="BG653" s="238">
        <f>IF(N653="zákl. přenesená",J653,0)</f>
        <v>0</v>
      </c>
      <c r="BH653" s="238">
        <f>IF(N653="sníž. přenesená",J653,0)</f>
        <v>0</v>
      </c>
      <c r="BI653" s="238">
        <f>IF(N653="nulová",J653,0)</f>
        <v>0</v>
      </c>
      <c r="BJ653" s="17" t="s">
        <v>80</v>
      </c>
      <c r="BK653" s="238">
        <f>ROUND(I653*H653,2)</f>
        <v>0</v>
      </c>
      <c r="BL653" s="17" t="s">
        <v>274</v>
      </c>
      <c r="BM653" s="237" t="s">
        <v>1561</v>
      </c>
    </row>
    <row r="654" s="2" customFormat="1">
      <c r="A654" s="38"/>
      <c r="B654" s="39"/>
      <c r="C654" s="40"/>
      <c r="D654" s="239" t="s">
        <v>157</v>
      </c>
      <c r="E654" s="40"/>
      <c r="F654" s="240" t="s">
        <v>1333</v>
      </c>
      <c r="G654" s="40"/>
      <c r="H654" s="40"/>
      <c r="I654" s="241"/>
      <c r="J654" s="40"/>
      <c r="K654" s="40"/>
      <c r="L654" s="44"/>
      <c r="M654" s="242"/>
      <c r="N654" s="243"/>
      <c r="O654" s="91"/>
      <c r="P654" s="91"/>
      <c r="Q654" s="91"/>
      <c r="R654" s="91"/>
      <c r="S654" s="91"/>
      <c r="T654" s="92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157</v>
      </c>
      <c r="AU654" s="17" t="s">
        <v>82</v>
      </c>
    </row>
    <row r="655" s="2" customFormat="1">
      <c r="A655" s="38"/>
      <c r="B655" s="39"/>
      <c r="C655" s="40"/>
      <c r="D655" s="244" t="s">
        <v>159</v>
      </c>
      <c r="E655" s="40"/>
      <c r="F655" s="245" t="s">
        <v>742</v>
      </c>
      <c r="G655" s="40"/>
      <c r="H655" s="40"/>
      <c r="I655" s="241"/>
      <c r="J655" s="40"/>
      <c r="K655" s="40"/>
      <c r="L655" s="44"/>
      <c r="M655" s="242"/>
      <c r="N655" s="243"/>
      <c r="O655" s="91"/>
      <c r="P655" s="91"/>
      <c r="Q655" s="91"/>
      <c r="R655" s="91"/>
      <c r="S655" s="91"/>
      <c r="T655" s="92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159</v>
      </c>
      <c r="AU655" s="17" t="s">
        <v>82</v>
      </c>
    </row>
    <row r="656" s="14" customFormat="1">
      <c r="A656" s="14"/>
      <c r="B656" s="256"/>
      <c r="C656" s="257"/>
      <c r="D656" s="239" t="s">
        <v>161</v>
      </c>
      <c r="E656" s="258" t="s">
        <v>1</v>
      </c>
      <c r="F656" s="259" t="s">
        <v>82</v>
      </c>
      <c r="G656" s="257"/>
      <c r="H656" s="260">
        <v>2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161</v>
      </c>
      <c r="AU656" s="266" t="s">
        <v>82</v>
      </c>
      <c r="AV656" s="14" t="s">
        <v>82</v>
      </c>
      <c r="AW656" s="14" t="s">
        <v>30</v>
      </c>
      <c r="AX656" s="14" t="s">
        <v>73</v>
      </c>
      <c r="AY656" s="266" t="s">
        <v>147</v>
      </c>
    </row>
    <row r="657" s="15" customFormat="1">
      <c r="A657" s="15"/>
      <c r="B657" s="267"/>
      <c r="C657" s="268"/>
      <c r="D657" s="239" t="s">
        <v>161</v>
      </c>
      <c r="E657" s="269" t="s">
        <v>1</v>
      </c>
      <c r="F657" s="270" t="s">
        <v>164</v>
      </c>
      <c r="G657" s="268"/>
      <c r="H657" s="271">
        <v>2</v>
      </c>
      <c r="I657" s="272"/>
      <c r="J657" s="268"/>
      <c r="K657" s="268"/>
      <c r="L657" s="273"/>
      <c r="M657" s="274"/>
      <c r="N657" s="275"/>
      <c r="O657" s="275"/>
      <c r="P657" s="275"/>
      <c r="Q657" s="275"/>
      <c r="R657" s="275"/>
      <c r="S657" s="275"/>
      <c r="T657" s="27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7" t="s">
        <v>161</v>
      </c>
      <c r="AU657" s="277" t="s">
        <v>82</v>
      </c>
      <c r="AV657" s="15" t="s">
        <v>155</v>
      </c>
      <c r="AW657" s="15" t="s">
        <v>30</v>
      </c>
      <c r="AX657" s="15" t="s">
        <v>80</v>
      </c>
      <c r="AY657" s="277" t="s">
        <v>147</v>
      </c>
    </row>
    <row r="658" s="2" customFormat="1" ht="24.15" customHeight="1">
      <c r="A658" s="38"/>
      <c r="B658" s="39"/>
      <c r="C658" s="226" t="s">
        <v>697</v>
      </c>
      <c r="D658" s="226" t="s">
        <v>150</v>
      </c>
      <c r="E658" s="227" t="s">
        <v>744</v>
      </c>
      <c r="F658" s="228" t="s">
        <v>1157</v>
      </c>
      <c r="G658" s="229" t="s">
        <v>167</v>
      </c>
      <c r="H658" s="230">
        <v>18.120000000000001</v>
      </c>
      <c r="I658" s="231"/>
      <c r="J658" s="232">
        <f>ROUND(I658*H658,2)</f>
        <v>0</v>
      </c>
      <c r="K658" s="228" t="s">
        <v>154</v>
      </c>
      <c r="L658" s="44"/>
      <c r="M658" s="233" t="s">
        <v>1</v>
      </c>
      <c r="N658" s="234" t="s">
        <v>38</v>
      </c>
      <c r="O658" s="91"/>
      <c r="P658" s="235">
        <f>O658*H658</f>
        <v>0</v>
      </c>
      <c r="Q658" s="235">
        <v>0.00313</v>
      </c>
      <c r="R658" s="235">
        <f>Q658*H658</f>
        <v>0.056715600000000005</v>
      </c>
      <c r="S658" s="235">
        <v>0</v>
      </c>
      <c r="T658" s="236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7" t="s">
        <v>274</v>
      </c>
      <c r="AT658" s="237" t="s">
        <v>150</v>
      </c>
      <c r="AU658" s="237" t="s">
        <v>82</v>
      </c>
      <c r="AY658" s="17" t="s">
        <v>147</v>
      </c>
      <c r="BE658" s="238">
        <f>IF(N658="základní",J658,0)</f>
        <v>0</v>
      </c>
      <c r="BF658" s="238">
        <f>IF(N658="snížená",J658,0)</f>
        <v>0</v>
      </c>
      <c r="BG658" s="238">
        <f>IF(N658="zákl. přenesená",J658,0)</f>
        <v>0</v>
      </c>
      <c r="BH658" s="238">
        <f>IF(N658="sníž. přenesená",J658,0)</f>
        <v>0</v>
      </c>
      <c r="BI658" s="238">
        <f>IF(N658="nulová",J658,0)</f>
        <v>0</v>
      </c>
      <c r="BJ658" s="17" t="s">
        <v>80</v>
      </c>
      <c r="BK658" s="238">
        <f>ROUND(I658*H658,2)</f>
        <v>0</v>
      </c>
      <c r="BL658" s="17" t="s">
        <v>274</v>
      </c>
      <c r="BM658" s="237" t="s">
        <v>1562</v>
      </c>
    </row>
    <row r="659" s="2" customFormat="1">
      <c r="A659" s="38"/>
      <c r="B659" s="39"/>
      <c r="C659" s="40"/>
      <c r="D659" s="239" t="s">
        <v>157</v>
      </c>
      <c r="E659" s="40"/>
      <c r="F659" s="240" t="s">
        <v>1157</v>
      </c>
      <c r="G659" s="40"/>
      <c r="H659" s="40"/>
      <c r="I659" s="241"/>
      <c r="J659" s="40"/>
      <c r="K659" s="40"/>
      <c r="L659" s="44"/>
      <c r="M659" s="242"/>
      <c r="N659" s="243"/>
      <c r="O659" s="91"/>
      <c r="P659" s="91"/>
      <c r="Q659" s="91"/>
      <c r="R659" s="91"/>
      <c r="S659" s="91"/>
      <c r="T659" s="92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157</v>
      </c>
      <c r="AU659" s="17" t="s">
        <v>82</v>
      </c>
    </row>
    <row r="660" s="2" customFormat="1">
      <c r="A660" s="38"/>
      <c r="B660" s="39"/>
      <c r="C660" s="40"/>
      <c r="D660" s="244" t="s">
        <v>159</v>
      </c>
      <c r="E660" s="40"/>
      <c r="F660" s="245" t="s">
        <v>748</v>
      </c>
      <c r="G660" s="40"/>
      <c r="H660" s="40"/>
      <c r="I660" s="241"/>
      <c r="J660" s="40"/>
      <c r="K660" s="40"/>
      <c r="L660" s="44"/>
      <c r="M660" s="242"/>
      <c r="N660" s="243"/>
      <c r="O660" s="91"/>
      <c r="P660" s="91"/>
      <c r="Q660" s="91"/>
      <c r="R660" s="91"/>
      <c r="S660" s="91"/>
      <c r="T660" s="92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159</v>
      </c>
      <c r="AU660" s="17" t="s">
        <v>82</v>
      </c>
    </row>
    <row r="661" s="13" customFormat="1">
      <c r="A661" s="13"/>
      <c r="B661" s="246"/>
      <c r="C661" s="247"/>
      <c r="D661" s="239" t="s">
        <v>161</v>
      </c>
      <c r="E661" s="248" t="s">
        <v>1</v>
      </c>
      <c r="F661" s="249" t="s">
        <v>703</v>
      </c>
      <c r="G661" s="247"/>
      <c r="H661" s="248" t="s">
        <v>1</v>
      </c>
      <c r="I661" s="250"/>
      <c r="J661" s="247"/>
      <c r="K661" s="247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161</v>
      </c>
      <c r="AU661" s="255" t="s">
        <v>82</v>
      </c>
      <c r="AV661" s="13" t="s">
        <v>80</v>
      </c>
      <c r="AW661" s="13" t="s">
        <v>30</v>
      </c>
      <c r="AX661" s="13" t="s">
        <v>73</v>
      </c>
      <c r="AY661" s="255" t="s">
        <v>147</v>
      </c>
    </row>
    <row r="662" s="13" customFormat="1">
      <c r="A662" s="13"/>
      <c r="B662" s="246"/>
      <c r="C662" s="247"/>
      <c r="D662" s="239" t="s">
        <v>161</v>
      </c>
      <c r="E662" s="248" t="s">
        <v>1</v>
      </c>
      <c r="F662" s="249" t="s">
        <v>749</v>
      </c>
      <c r="G662" s="247"/>
      <c r="H662" s="248" t="s">
        <v>1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161</v>
      </c>
      <c r="AU662" s="255" t="s">
        <v>82</v>
      </c>
      <c r="AV662" s="13" t="s">
        <v>80</v>
      </c>
      <c r="AW662" s="13" t="s">
        <v>30</v>
      </c>
      <c r="AX662" s="13" t="s">
        <v>73</v>
      </c>
      <c r="AY662" s="255" t="s">
        <v>147</v>
      </c>
    </row>
    <row r="663" s="14" customFormat="1">
      <c r="A663" s="14"/>
      <c r="B663" s="256"/>
      <c r="C663" s="257"/>
      <c r="D663" s="239" t="s">
        <v>161</v>
      </c>
      <c r="E663" s="258" t="s">
        <v>1</v>
      </c>
      <c r="F663" s="259" t="s">
        <v>1130</v>
      </c>
      <c r="G663" s="257"/>
      <c r="H663" s="260">
        <v>18.120000000000001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161</v>
      </c>
      <c r="AU663" s="266" t="s">
        <v>82</v>
      </c>
      <c r="AV663" s="14" t="s">
        <v>82</v>
      </c>
      <c r="AW663" s="14" t="s">
        <v>30</v>
      </c>
      <c r="AX663" s="14" t="s">
        <v>73</v>
      </c>
      <c r="AY663" s="266" t="s">
        <v>147</v>
      </c>
    </row>
    <row r="664" s="15" customFormat="1">
      <c r="A664" s="15"/>
      <c r="B664" s="267"/>
      <c r="C664" s="268"/>
      <c r="D664" s="239" t="s">
        <v>161</v>
      </c>
      <c r="E664" s="269" t="s">
        <v>1</v>
      </c>
      <c r="F664" s="270" t="s">
        <v>164</v>
      </c>
      <c r="G664" s="268"/>
      <c r="H664" s="271">
        <v>18.120000000000001</v>
      </c>
      <c r="I664" s="272"/>
      <c r="J664" s="268"/>
      <c r="K664" s="268"/>
      <c r="L664" s="273"/>
      <c r="M664" s="274"/>
      <c r="N664" s="275"/>
      <c r="O664" s="275"/>
      <c r="P664" s="275"/>
      <c r="Q664" s="275"/>
      <c r="R664" s="275"/>
      <c r="S664" s="275"/>
      <c r="T664" s="27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7" t="s">
        <v>161</v>
      </c>
      <c r="AU664" s="277" t="s">
        <v>82</v>
      </c>
      <c r="AV664" s="15" t="s">
        <v>155</v>
      </c>
      <c r="AW664" s="15" t="s">
        <v>30</v>
      </c>
      <c r="AX664" s="15" t="s">
        <v>80</v>
      </c>
      <c r="AY664" s="277" t="s">
        <v>147</v>
      </c>
    </row>
    <row r="665" s="2" customFormat="1" ht="24.15" customHeight="1">
      <c r="A665" s="38"/>
      <c r="B665" s="39"/>
      <c r="C665" s="226" t="s">
        <v>705</v>
      </c>
      <c r="D665" s="226" t="s">
        <v>150</v>
      </c>
      <c r="E665" s="227" t="s">
        <v>751</v>
      </c>
      <c r="F665" s="228" t="s">
        <v>752</v>
      </c>
      <c r="G665" s="229" t="s">
        <v>357</v>
      </c>
      <c r="H665" s="230">
        <v>0.34599999999999997</v>
      </c>
      <c r="I665" s="231"/>
      <c r="J665" s="232">
        <f>ROUND(I665*H665,2)</f>
        <v>0</v>
      </c>
      <c r="K665" s="228" t="s">
        <v>154</v>
      </c>
      <c r="L665" s="44"/>
      <c r="M665" s="233" t="s">
        <v>1</v>
      </c>
      <c r="N665" s="234" t="s">
        <v>38</v>
      </c>
      <c r="O665" s="91"/>
      <c r="P665" s="235">
        <f>O665*H665</f>
        <v>0</v>
      </c>
      <c r="Q665" s="235">
        <v>0</v>
      </c>
      <c r="R665" s="235">
        <f>Q665*H665</f>
        <v>0</v>
      </c>
      <c r="S665" s="235">
        <v>0</v>
      </c>
      <c r="T665" s="236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7" t="s">
        <v>274</v>
      </c>
      <c r="AT665" s="237" t="s">
        <v>150</v>
      </c>
      <c r="AU665" s="237" t="s">
        <v>82</v>
      </c>
      <c r="AY665" s="17" t="s">
        <v>147</v>
      </c>
      <c r="BE665" s="238">
        <f>IF(N665="základní",J665,0)</f>
        <v>0</v>
      </c>
      <c r="BF665" s="238">
        <f>IF(N665="snížená",J665,0)</f>
        <v>0</v>
      </c>
      <c r="BG665" s="238">
        <f>IF(N665="zákl. přenesená",J665,0)</f>
        <v>0</v>
      </c>
      <c r="BH665" s="238">
        <f>IF(N665="sníž. přenesená",J665,0)</f>
        <v>0</v>
      </c>
      <c r="BI665" s="238">
        <f>IF(N665="nulová",J665,0)</f>
        <v>0</v>
      </c>
      <c r="BJ665" s="17" t="s">
        <v>80</v>
      </c>
      <c r="BK665" s="238">
        <f>ROUND(I665*H665,2)</f>
        <v>0</v>
      </c>
      <c r="BL665" s="17" t="s">
        <v>274</v>
      </c>
      <c r="BM665" s="237" t="s">
        <v>1563</v>
      </c>
    </row>
    <row r="666" s="2" customFormat="1">
      <c r="A666" s="38"/>
      <c r="B666" s="39"/>
      <c r="C666" s="40"/>
      <c r="D666" s="239" t="s">
        <v>157</v>
      </c>
      <c r="E666" s="40"/>
      <c r="F666" s="240" t="s">
        <v>754</v>
      </c>
      <c r="G666" s="40"/>
      <c r="H666" s="40"/>
      <c r="I666" s="241"/>
      <c r="J666" s="40"/>
      <c r="K666" s="40"/>
      <c r="L666" s="44"/>
      <c r="M666" s="242"/>
      <c r="N666" s="243"/>
      <c r="O666" s="91"/>
      <c r="P666" s="91"/>
      <c r="Q666" s="91"/>
      <c r="R666" s="91"/>
      <c r="S666" s="91"/>
      <c r="T666" s="92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157</v>
      </c>
      <c r="AU666" s="17" t="s">
        <v>82</v>
      </c>
    </row>
    <row r="667" s="2" customFormat="1">
      <c r="A667" s="38"/>
      <c r="B667" s="39"/>
      <c r="C667" s="40"/>
      <c r="D667" s="244" t="s">
        <v>159</v>
      </c>
      <c r="E667" s="40"/>
      <c r="F667" s="245" t="s">
        <v>755</v>
      </c>
      <c r="G667" s="40"/>
      <c r="H667" s="40"/>
      <c r="I667" s="241"/>
      <c r="J667" s="40"/>
      <c r="K667" s="40"/>
      <c r="L667" s="44"/>
      <c r="M667" s="242"/>
      <c r="N667" s="243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159</v>
      </c>
      <c r="AU667" s="17" t="s">
        <v>82</v>
      </c>
    </row>
    <row r="668" s="12" customFormat="1" ht="22.8" customHeight="1">
      <c r="A668" s="12"/>
      <c r="B668" s="210"/>
      <c r="C668" s="211"/>
      <c r="D668" s="212" t="s">
        <v>72</v>
      </c>
      <c r="E668" s="224" t="s">
        <v>756</v>
      </c>
      <c r="F668" s="224" t="s">
        <v>757</v>
      </c>
      <c r="G668" s="211"/>
      <c r="H668" s="211"/>
      <c r="I668" s="214"/>
      <c r="J668" s="225">
        <f>BK668</f>
        <v>0</v>
      </c>
      <c r="K668" s="211"/>
      <c r="L668" s="216"/>
      <c r="M668" s="217"/>
      <c r="N668" s="218"/>
      <c r="O668" s="218"/>
      <c r="P668" s="219">
        <f>SUM(P669:P746)</f>
        <v>0</v>
      </c>
      <c r="Q668" s="218"/>
      <c r="R668" s="219">
        <f>SUM(R669:R746)</f>
        <v>13.840143800000002</v>
      </c>
      <c r="S668" s="218"/>
      <c r="T668" s="220">
        <f>SUM(T669:T746)</f>
        <v>13.528109700000002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21" t="s">
        <v>82</v>
      </c>
      <c r="AT668" s="222" t="s">
        <v>72</v>
      </c>
      <c r="AU668" s="222" t="s">
        <v>80</v>
      </c>
      <c r="AY668" s="221" t="s">
        <v>147</v>
      </c>
      <c r="BK668" s="223">
        <f>SUM(BK669:BK746)</f>
        <v>0</v>
      </c>
    </row>
    <row r="669" s="2" customFormat="1" ht="16.5" customHeight="1">
      <c r="A669" s="38"/>
      <c r="B669" s="39"/>
      <c r="C669" s="226" t="s">
        <v>712</v>
      </c>
      <c r="D669" s="226" t="s">
        <v>150</v>
      </c>
      <c r="E669" s="227" t="s">
        <v>759</v>
      </c>
      <c r="F669" s="228" t="s">
        <v>760</v>
      </c>
      <c r="G669" s="229" t="s">
        <v>181</v>
      </c>
      <c r="H669" s="230">
        <v>22.5</v>
      </c>
      <c r="I669" s="231"/>
      <c r="J669" s="232">
        <f>ROUND(I669*H669,2)</f>
        <v>0</v>
      </c>
      <c r="K669" s="228" t="s">
        <v>154</v>
      </c>
      <c r="L669" s="44"/>
      <c r="M669" s="233" t="s">
        <v>1</v>
      </c>
      <c r="N669" s="234" t="s">
        <v>38</v>
      </c>
      <c r="O669" s="91"/>
      <c r="P669" s="235">
        <f>O669*H669</f>
        <v>0</v>
      </c>
      <c r="Q669" s="235">
        <v>0</v>
      </c>
      <c r="R669" s="235">
        <f>Q669*H669</f>
        <v>0</v>
      </c>
      <c r="S669" s="235">
        <v>0</v>
      </c>
      <c r="T669" s="236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37" t="s">
        <v>274</v>
      </c>
      <c r="AT669" s="237" t="s">
        <v>150</v>
      </c>
      <c r="AU669" s="237" t="s">
        <v>82</v>
      </c>
      <c r="AY669" s="17" t="s">
        <v>147</v>
      </c>
      <c r="BE669" s="238">
        <f>IF(N669="základní",J669,0)</f>
        <v>0</v>
      </c>
      <c r="BF669" s="238">
        <f>IF(N669="snížená",J669,0)</f>
        <v>0</v>
      </c>
      <c r="BG669" s="238">
        <f>IF(N669="zákl. přenesená",J669,0)</f>
        <v>0</v>
      </c>
      <c r="BH669" s="238">
        <f>IF(N669="sníž. přenesená",J669,0)</f>
        <v>0</v>
      </c>
      <c r="BI669" s="238">
        <f>IF(N669="nulová",J669,0)</f>
        <v>0</v>
      </c>
      <c r="BJ669" s="17" t="s">
        <v>80</v>
      </c>
      <c r="BK669" s="238">
        <f>ROUND(I669*H669,2)</f>
        <v>0</v>
      </c>
      <c r="BL669" s="17" t="s">
        <v>274</v>
      </c>
      <c r="BM669" s="237" t="s">
        <v>1564</v>
      </c>
    </row>
    <row r="670" s="2" customFormat="1">
      <c r="A670" s="38"/>
      <c r="B670" s="39"/>
      <c r="C670" s="40"/>
      <c r="D670" s="239" t="s">
        <v>157</v>
      </c>
      <c r="E670" s="40"/>
      <c r="F670" s="240" t="s">
        <v>762</v>
      </c>
      <c r="G670" s="40"/>
      <c r="H670" s="40"/>
      <c r="I670" s="241"/>
      <c r="J670" s="40"/>
      <c r="K670" s="40"/>
      <c r="L670" s="44"/>
      <c r="M670" s="242"/>
      <c r="N670" s="243"/>
      <c r="O670" s="91"/>
      <c r="P670" s="91"/>
      <c r="Q670" s="91"/>
      <c r="R670" s="91"/>
      <c r="S670" s="91"/>
      <c r="T670" s="92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157</v>
      </c>
      <c r="AU670" s="17" t="s">
        <v>82</v>
      </c>
    </row>
    <row r="671" s="2" customFormat="1">
      <c r="A671" s="38"/>
      <c r="B671" s="39"/>
      <c r="C671" s="40"/>
      <c r="D671" s="244" t="s">
        <v>159</v>
      </c>
      <c r="E671" s="40"/>
      <c r="F671" s="245" t="s">
        <v>763</v>
      </c>
      <c r="G671" s="40"/>
      <c r="H671" s="40"/>
      <c r="I671" s="241"/>
      <c r="J671" s="40"/>
      <c r="K671" s="40"/>
      <c r="L671" s="44"/>
      <c r="M671" s="242"/>
      <c r="N671" s="243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159</v>
      </c>
      <c r="AU671" s="17" t="s">
        <v>82</v>
      </c>
    </row>
    <row r="672" s="13" customFormat="1">
      <c r="A672" s="13"/>
      <c r="B672" s="246"/>
      <c r="C672" s="247"/>
      <c r="D672" s="239" t="s">
        <v>161</v>
      </c>
      <c r="E672" s="248" t="s">
        <v>1</v>
      </c>
      <c r="F672" s="249" t="s">
        <v>764</v>
      </c>
      <c r="G672" s="247"/>
      <c r="H672" s="248" t="s">
        <v>1</v>
      </c>
      <c r="I672" s="250"/>
      <c r="J672" s="247"/>
      <c r="K672" s="247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161</v>
      </c>
      <c r="AU672" s="255" t="s">
        <v>82</v>
      </c>
      <c r="AV672" s="13" t="s">
        <v>80</v>
      </c>
      <c r="AW672" s="13" t="s">
        <v>30</v>
      </c>
      <c r="AX672" s="13" t="s">
        <v>73</v>
      </c>
      <c r="AY672" s="255" t="s">
        <v>147</v>
      </c>
    </row>
    <row r="673" s="14" customFormat="1">
      <c r="A673" s="14"/>
      <c r="B673" s="256"/>
      <c r="C673" s="257"/>
      <c r="D673" s="239" t="s">
        <v>161</v>
      </c>
      <c r="E673" s="258" t="s">
        <v>1</v>
      </c>
      <c r="F673" s="259" t="s">
        <v>1565</v>
      </c>
      <c r="G673" s="257"/>
      <c r="H673" s="260">
        <v>22.5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161</v>
      </c>
      <c r="AU673" s="266" t="s">
        <v>82</v>
      </c>
      <c r="AV673" s="14" t="s">
        <v>82</v>
      </c>
      <c r="AW673" s="14" t="s">
        <v>30</v>
      </c>
      <c r="AX673" s="14" t="s">
        <v>73</v>
      </c>
      <c r="AY673" s="266" t="s">
        <v>147</v>
      </c>
    </row>
    <row r="674" s="15" customFormat="1">
      <c r="A674" s="15"/>
      <c r="B674" s="267"/>
      <c r="C674" s="268"/>
      <c r="D674" s="239" t="s">
        <v>161</v>
      </c>
      <c r="E674" s="269" t="s">
        <v>1</v>
      </c>
      <c r="F674" s="270" t="s">
        <v>164</v>
      </c>
      <c r="G674" s="268"/>
      <c r="H674" s="271">
        <v>22.5</v>
      </c>
      <c r="I674" s="272"/>
      <c r="J674" s="268"/>
      <c r="K674" s="268"/>
      <c r="L674" s="273"/>
      <c r="M674" s="274"/>
      <c r="N674" s="275"/>
      <c r="O674" s="275"/>
      <c r="P674" s="275"/>
      <c r="Q674" s="275"/>
      <c r="R674" s="275"/>
      <c r="S674" s="275"/>
      <c r="T674" s="276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7" t="s">
        <v>161</v>
      </c>
      <c r="AU674" s="277" t="s">
        <v>82</v>
      </c>
      <c r="AV674" s="15" t="s">
        <v>155</v>
      </c>
      <c r="AW674" s="15" t="s">
        <v>30</v>
      </c>
      <c r="AX674" s="15" t="s">
        <v>80</v>
      </c>
      <c r="AY674" s="277" t="s">
        <v>147</v>
      </c>
    </row>
    <row r="675" s="2" customFormat="1" ht="16.5" customHeight="1">
      <c r="A675" s="38"/>
      <c r="B675" s="39"/>
      <c r="C675" s="278" t="s">
        <v>720</v>
      </c>
      <c r="D675" s="278" t="s">
        <v>335</v>
      </c>
      <c r="E675" s="279" t="s">
        <v>767</v>
      </c>
      <c r="F675" s="280" t="s">
        <v>768</v>
      </c>
      <c r="G675" s="281" t="s">
        <v>248</v>
      </c>
      <c r="H675" s="282">
        <v>162</v>
      </c>
      <c r="I675" s="283"/>
      <c r="J675" s="284">
        <f>ROUND(I675*H675,2)</f>
        <v>0</v>
      </c>
      <c r="K675" s="280" t="s">
        <v>154</v>
      </c>
      <c r="L675" s="285"/>
      <c r="M675" s="286" t="s">
        <v>1</v>
      </c>
      <c r="N675" s="287" t="s">
        <v>38</v>
      </c>
      <c r="O675" s="91"/>
      <c r="P675" s="235">
        <f>O675*H675</f>
        <v>0</v>
      </c>
      <c r="Q675" s="235">
        <v>0.0016999999999999999</v>
      </c>
      <c r="R675" s="235">
        <f>Q675*H675</f>
        <v>0.27539999999999998</v>
      </c>
      <c r="S675" s="235">
        <v>0</v>
      </c>
      <c r="T675" s="236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7" t="s">
        <v>387</v>
      </c>
      <c r="AT675" s="237" t="s">
        <v>335</v>
      </c>
      <c r="AU675" s="237" t="s">
        <v>82</v>
      </c>
      <c r="AY675" s="17" t="s">
        <v>147</v>
      </c>
      <c r="BE675" s="238">
        <f>IF(N675="základní",J675,0)</f>
        <v>0</v>
      </c>
      <c r="BF675" s="238">
        <f>IF(N675="snížená",J675,0)</f>
        <v>0</v>
      </c>
      <c r="BG675" s="238">
        <f>IF(N675="zákl. přenesená",J675,0)</f>
        <v>0</v>
      </c>
      <c r="BH675" s="238">
        <f>IF(N675="sníž. přenesená",J675,0)</f>
        <v>0</v>
      </c>
      <c r="BI675" s="238">
        <f>IF(N675="nulová",J675,0)</f>
        <v>0</v>
      </c>
      <c r="BJ675" s="17" t="s">
        <v>80</v>
      </c>
      <c r="BK675" s="238">
        <f>ROUND(I675*H675,2)</f>
        <v>0</v>
      </c>
      <c r="BL675" s="17" t="s">
        <v>274</v>
      </c>
      <c r="BM675" s="237" t="s">
        <v>1566</v>
      </c>
    </row>
    <row r="676" s="2" customFormat="1">
      <c r="A676" s="38"/>
      <c r="B676" s="39"/>
      <c r="C676" s="40"/>
      <c r="D676" s="239" t="s">
        <v>157</v>
      </c>
      <c r="E676" s="40"/>
      <c r="F676" s="240" t="s">
        <v>768</v>
      </c>
      <c r="G676" s="40"/>
      <c r="H676" s="40"/>
      <c r="I676" s="241"/>
      <c r="J676" s="40"/>
      <c r="K676" s="40"/>
      <c r="L676" s="44"/>
      <c r="M676" s="242"/>
      <c r="N676" s="243"/>
      <c r="O676" s="91"/>
      <c r="P676" s="91"/>
      <c r="Q676" s="91"/>
      <c r="R676" s="91"/>
      <c r="S676" s="91"/>
      <c r="T676" s="92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157</v>
      </c>
      <c r="AU676" s="17" t="s">
        <v>82</v>
      </c>
    </row>
    <row r="677" s="13" customFormat="1">
      <c r="A677" s="13"/>
      <c r="B677" s="246"/>
      <c r="C677" s="247"/>
      <c r="D677" s="239" t="s">
        <v>161</v>
      </c>
      <c r="E677" s="248" t="s">
        <v>1</v>
      </c>
      <c r="F677" s="249" t="s">
        <v>770</v>
      </c>
      <c r="G677" s="247"/>
      <c r="H677" s="248" t="s">
        <v>1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161</v>
      </c>
      <c r="AU677" s="255" t="s">
        <v>82</v>
      </c>
      <c r="AV677" s="13" t="s">
        <v>80</v>
      </c>
      <c r="AW677" s="13" t="s">
        <v>30</v>
      </c>
      <c r="AX677" s="13" t="s">
        <v>73</v>
      </c>
      <c r="AY677" s="255" t="s">
        <v>147</v>
      </c>
    </row>
    <row r="678" s="13" customFormat="1">
      <c r="A678" s="13"/>
      <c r="B678" s="246"/>
      <c r="C678" s="247"/>
      <c r="D678" s="239" t="s">
        <v>161</v>
      </c>
      <c r="E678" s="248" t="s">
        <v>1</v>
      </c>
      <c r="F678" s="249" t="s">
        <v>771</v>
      </c>
      <c r="G678" s="247"/>
      <c r="H678" s="248" t="s">
        <v>1</v>
      </c>
      <c r="I678" s="250"/>
      <c r="J678" s="247"/>
      <c r="K678" s="247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161</v>
      </c>
      <c r="AU678" s="255" t="s">
        <v>82</v>
      </c>
      <c r="AV678" s="13" t="s">
        <v>80</v>
      </c>
      <c r="AW678" s="13" t="s">
        <v>30</v>
      </c>
      <c r="AX678" s="13" t="s">
        <v>73</v>
      </c>
      <c r="AY678" s="255" t="s">
        <v>147</v>
      </c>
    </row>
    <row r="679" s="14" customFormat="1">
      <c r="A679" s="14"/>
      <c r="B679" s="256"/>
      <c r="C679" s="257"/>
      <c r="D679" s="239" t="s">
        <v>161</v>
      </c>
      <c r="E679" s="258" t="s">
        <v>1</v>
      </c>
      <c r="F679" s="259" t="s">
        <v>1567</v>
      </c>
      <c r="G679" s="257"/>
      <c r="H679" s="260">
        <v>162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161</v>
      </c>
      <c r="AU679" s="266" t="s">
        <v>82</v>
      </c>
      <c r="AV679" s="14" t="s">
        <v>82</v>
      </c>
      <c r="AW679" s="14" t="s">
        <v>30</v>
      </c>
      <c r="AX679" s="14" t="s">
        <v>73</v>
      </c>
      <c r="AY679" s="266" t="s">
        <v>147</v>
      </c>
    </row>
    <row r="680" s="15" customFormat="1">
      <c r="A680" s="15"/>
      <c r="B680" s="267"/>
      <c r="C680" s="268"/>
      <c r="D680" s="239" t="s">
        <v>161</v>
      </c>
      <c r="E680" s="269" t="s">
        <v>1</v>
      </c>
      <c r="F680" s="270" t="s">
        <v>164</v>
      </c>
      <c r="G680" s="268"/>
      <c r="H680" s="271">
        <v>162</v>
      </c>
      <c r="I680" s="272"/>
      <c r="J680" s="268"/>
      <c r="K680" s="268"/>
      <c r="L680" s="273"/>
      <c r="M680" s="274"/>
      <c r="N680" s="275"/>
      <c r="O680" s="275"/>
      <c r="P680" s="275"/>
      <c r="Q680" s="275"/>
      <c r="R680" s="275"/>
      <c r="S680" s="275"/>
      <c r="T680" s="27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7" t="s">
        <v>161</v>
      </c>
      <c r="AU680" s="277" t="s">
        <v>82</v>
      </c>
      <c r="AV680" s="15" t="s">
        <v>155</v>
      </c>
      <c r="AW680" s="15" t="s">
        <v>30</v>
      </c>
      <c r="AX680" s="15" t="s">
        <v>80</v>
      </c>
      <c r="AY680" s="277" t="s">
        <v>147</v>
      </c>
    </row>
    <row r="681" s="2" customFormat="1" ht="24.15" customHeight="1">
      <c r="A681" s="38"/>
      <c r="B681" s="39"/>
      <c r="C681" s="226" t="s">
        <v>730</v>
      </c>
      <c r="D681" s="226" t="s">
        <v>150</v>
      </c>
      <c r="E681" s="227" t="s">
        <v>774</v>
      </c>
      <c r="F681" s="228" t="s">
        <v>775</v>
      </c>
      <c r="G681" s="229" t="s">
        <v>181</v>
      </c>
      <c r="H681" s="230">
        <v>176.33000000000001</v>
      </c>
      <c r="I681" s="231"/>
      <c r="J681" s="232">
        <f>ROUND(I681*H681,2)</f>
        <v>0</v>
      </c>
      <c r="K681" s="228" t="s">
        <v>154</v>
      </c>
      <c r="L681" s="44"/>
      <c r="M681" s="233" t="s">
        <v>1</v>
      </c>
      <c r="N681" s="234" t="s">
        <v>38</v>
      </c>
      <c r="O681" s="91"/>
      <c r="P681" s="235">
        <f>O681*H681</f>
        <v>0</v>
      </c>
      <c r="Q681" s="235">
        <v>0</v>
      </c>
      <c r="R681" s="235">
        <f>Q681*H681</f>
        <v>0</v>
      </c>
      <c r="S681" s="235">
        <v>0.075190000000000007</v>
      </c>
      <c r="T681" s="236">
        <f>S681*H681</f>
        <v>13.258252700000002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7" t="s">
        <v>274</v>
      </c>
      <c r="AT681" s="237" t="s">
        <v>150</v>
      </c>
      <c r="AU681" s="237" t="s">
        <v>82</v>
      </c>
      <c r="AY681" s="17" t="s">
        <v>147</v>
      </c>
      <c r="BE681" s="238">
        <f>IF(N681="základní",J681,0)</f>
        <v>0</v>
      </c>
      <c r="BF681" s="238">
        <f>IF(N681="snížená",J681,0)</f>
        <v>0</v>
      </c>
      <c r="BG681" s="238">
        <f>IF(N681="zákl. přenesená",J681,0)</f>
        <v>0</v>
      </c>
      <c r="BH681" s="238">
        <f>IF(N681="sníž. přenesená",J681,0)</f>
        <v>0</v>
      </c>
      <c r="BI681" s="238">
        <f>IF(N681="nulová",J681,0)</f>
        <v>0</v>
      </c>
      <c r="BJ681" s="17" t="s">
        <v>80</v>
      </c>
      <c r="BK681" s="238">
        <f>ROUND(I681*H681,2)</f>
        <v>0</v>
      </c>
      <c r="BL681" s="17" t="s">
        <v>274</v>
      </c>
      <c r="BM681" s="237" t="s">
        <v>1568</v>
      </c>
    </row>
    <row r="682" s="2" customFormat="1">
      <c r="A682" s="38"/>
      <c r="B682" s="39"/>
      <c r="C682" s="40"/>
      <c r="D682" s="239" t="s">
        <v>157</v>
      </c>
      <c r="E682" s="40"/>
      <c r="F682" s="240" t="s">
        <v>777</v>
      </c>
      <c r="G682" s="40"/>
      <c r="H682" s="40"/>
      <c r="I682" s="241"/>
      <c r="J682" s="40"/>
      <c r="K682" s="40"/>
      <c r="L682" s="44"/>
      <c r="M682" s="242"/>
      <c r="N682" s="243"/>
      <c r="O682" s="91"/>
      <c r="P682" s="91"/>
      <c r="Q682" s="91"/>
      <c r="R682" s="91"/>
      <c r="S682" s="91"/>
      <c r="T682" s="92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157</v>
      </c>
      <c r="AU682" s="17" t="s">
        <v>82</v>
      </c>
    </row>
    <row r="683" s="2" customFormat="1">
      <c r="A683" s="38"/>
      <c r="B683" s="39"/>
      <c r="C683" s="40"/>
      <c r="D683" s="244" t="s">
        <v>159</v>
      </c>
      <c r="E683" s="40"/>
      <c r="F683" s="245" t="s">
        <v>778</v>
      </c>
      <c r="G683" s="40"/>
      <c r="H683" s="40"/>
      <c r="I683" s="241"/>
      <c r="J683" s="40"/>
      <c r="K683" s="40"/>
      <c r="L683" s="44"/>
      <c r="M683" s="242"/>
      <c r="N683" s="243"/>
      <c r="O683" s="91"/>
      <c r="P683" s="91"/>
      <c r="Q683" s="91"/>
      <c r="R683" s="91"/>
      <c r="S683" s="91"/>
      <c r="T683" s="92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159</v>
      </c>
      <c r="AU683" s="17" t="s">
        <v>82</v>
      </c>
    </row>
    <row r="684" s="13" customFormat="1">
      <c r="A684" s="13"/>
      <c r="B684" s="246"/>
      <c r="C684" s="247"/>
      <c r="D684" s="239" t="s">
        <v>161</v>
      </c>
      <c r="E684" s="248" t="s">
        <v>1</v>
      </c>
      <c r="F684" s="249" t="s">
        <v>634</v>
      </c>
      <c r="G684" s="247"/>
      <c r="H684" s="248" t="s">
        <v>1</v>
      </c>
      <c r="I684" s="250"/>
      <c r="J684" s="247"/>
      <c r="K684" s="247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161</v>
      </c>
      <c r="AU684" s="255" t="s">
        <v>82</v>
      </c>
      <c r="AV684" s="13" t="s">
        <v>80</v>
      </c>
      <c r="AW684" s="13" t="s">
        <v>30</v>
      </c>
      <c r="AX684" s="13" t="s">
        <v>73</v>
      </c>
      <c r="AY684" s="255" t="s">
        <v>147</v>
      </c>
    </row>
    <row r="685" s="14" customFormat="1">
      <c r="A685" s="14"/>
      <c r="B685" s="256"/>
      <c r="C685" s="257"/>
      <c r="D685" s="239" t="s">
        <v>161</v>
      </c>
      <c r="E685" s="258" t="s">
        <v>1</v>
      </c>
      <c r="F685" s="259" t="s">
        <v>1513</v>
      </c>
      <c r="G685" s="257"/>
      <c r="H685" s="260">
        <v>176.33000000000001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161</v>
      </c>
      <c r="AU685" s="266" t="s">
        <v>82</v>
      </c>
      <c r="AV685" s="14" t="s">
        <v>82</v>
      </c>
      <c r="AW685" s="14" t="s">
        <v>30</v>
      </c>
      <c r="AX685" s="14" t="s">
        <v>73</v>
      </c>
      <c r="AY685" s="266" t="s">
        <v>147</v>
      </c>
    </row>
    <row r="686" s="15" customFormat="1">
      <c r="A686" s="15"/>
      <c r="B686" s="267"/>
      <c r="C686" s="268"/>
      <c r="D686" s="239" t="s">
        <v>161</v>
      </c>
      <c r="E686" s="269" t="s">
        <v>1</v>
      </c>
      <c r="F686" s="270" t="s">
        <v>164</v>
      </c>
      <c r="G686" s="268"/>
      <c r="H686" s="271">
        <v>176.33000000000001</v>
      </c>
      <c r="I686" s="272"/>
      <c r="J686" s="268"/>
      <c r="K686" s="268"/>
      <c r="L686" s="273"/>
      <c r="M686" s="274"/>
      <c r="N686" s="275"/>
      <c r="O686" s="275"/>
      <c r="P686" s="275"/>
      <c r="Q686" s="275"/>
      <c r="R686" s="275"/>
      <c r="S686" s="275"/>
      <c r="T686" s="276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77" t="s">
        <v>161</v>
      </c>
      <c r="AU686" s="277" t="s">
        <v>82</v>
      </c>
      <c r="AV686" s="15" t="s">
        <v>155</v>
      </c>
      <c r="AW686" s="15" t="s">
        <v>30</v>
      </c>
      <c r="AX686" s="15" t="s">
        <v>80</v>
      </c>
      <c r="AY686" s="277" t="s">
        <v>147</v>
      </c>
    </row>
    <row r="687" s="2" customFormat="1" ht="24.15" customHeight="1">
      <c r="A687" s="38"/>
      <c r="B687" s="39"/>
      <c r="C687" s="226" t="s">
        <v>737</v>
      </c>
      <c r="D687" s="226" t="s">
        <v>150</v>
      </c>
      <c r="E687" s="227" t="s">
        <v>780</v>
      </c>
      <c r="F687" s="228" t="s">
        <v>781</v>
      </c>
      <c r="G687" s="229" t="s">
        <v>181</v>
      </c>
      <c r="H687" s="230">
        <v>176.33000000000001</v>
      </c>
      <c r="I687" s="231"/>
      <c r="J687" s="232">
        <f>ROUND(I687*H687,2)</f>
        <v>0</v>
      </c>
      <c r="K687" s="228" t="s">
        <v>154</v>
      </c>
      <c r="L687" s="44"/>
      <c r="M687" s="233" t="s">
        <v>1</v>
      </c>
      <c r="N687" s="234" t="s">
        <v>38</v>
      </c>
      <c r="O687" s="91"/>
      <c r="P687" s="235">
        <f>O687*H687</f>
        <v>0</v>
      </c>
      <c r="Q687" s="235">
        <v>0</v>
      </c>
      <c r="R687" s="235">
        <f>Q687*H687</f>
        <v>0</v>
      </c>
      <c r="S687" s="235">
        <v>0</v>
      </c>
      <c r="T687" s="236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37" t="s">
        <v>274</v>
      </c>
      <c r="AT687" s="237" t="s">
        <v>150</v>
      </c>
      <c r="AU687" s="237" t="s">
        <v>82</v>
      </c>
      <c r="AY687" s="17" t="s">
        <v>147</v>
      </c>
      <c r="BE687" s="238">
        <f>IF(N687="základní",J687,0)</f>
        <v>0</v>
      </c>
      <c r="BF687" s="238">
        <f>IF(N687="snížená",J687,0)</f>
        <v>0</v>
      </c>
      <c r="BG687" s="238">
        <f>IF(N687="zákl. přenesená",J687,0)</f>
        <v>0</v>
      </c>
      <c r="BH687" s="238">
        <f>IF(N687="sníž. přenesená",J687,0)</f>
        <v>0</v>
      </c>
      <c r="BI687" s="238">
        <f>IF(N687="nulová",J687,0)</f>
        <v>0</v>
      </c>
      <c r="BJ687" s="17" t="s">
        <v>80</v>
      </c>
      <c r="BK687" s="238">
        <f>ROUND(I687*H687,2)</f>
        <v>0</v>
      </c>
      <c r="BL687" s="17" t="s">
        <v>274</v>
      </c>
      <c r="BM687" s="237" t="s">
        <v>1569</v>
      </c>
    </row>
    <row r="688" s="2" customFormat="1">
      <c r="A688" s="38"/>
      <c r="B688" s="39"/>
      <c r="C688" s="40"/>
      <c r="D688" s="239" t="s">
        <v>157</v>
      </c>
      <c r="E688" s="40"/>
      <c r="F688" s="240" t="s">
        <v>783</v>
      </c>
      <c r="G688" s="40"/>
      <c r="H688" s="40"/>
      <c r="I688" s="241"/>
      <c r="J688" s="40"/>
      <c r="K688" s="40"/>
      <c r="L688" s="44"/>
      <c r="M688" s="242"/>
      <c r="N688" s="243"/>
      <c r="O688" s="91"/>
      <c r="P688" s="91"/>
      <c r="Q688" s="91"/>
      <c r="R688" s="91"/>
      <c r="S688" s="91"/>
      <c r="T688" s="92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157</v>
      </c>
      <c r="AU688" s="17" t="s">
        <v>82</v>
      </c>
    </row>
    <row r="689" s="2" customFormat="1">
      <c r="A689" s="38"/>
      <c r="B689" s="39"/>
      <c r="C689" s="40"/>
      <c r="D689" s="244" t="s">
        <v>159</v>
      </c>
      <c r="E689" s="40"/>
      <c r="F689" s="245" t="s">
        <v>784</v>
      </c>
      <c r="G689" s="40"/>
      <c r="H689" s="40"/>
      <c r="I689" s="241"/>
      <c r="J689" s="40"/>
      <c r="K689" s="40"/>
      <c r="L689" s="44"/>
      <c r="M689" s="242"/>
      <c r="N689" s="243"/>
      <c r="O689" s="91"/>
      <c r="P689" s="91"/>
      <c r="Q689" s="91"/>
      <c r="R689" s="91"/>
      <c r="S689" s="91"/>
      <c r="T689" s="92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159</v>
      </c>
      <c r="AU689" s="17" t="s">
        <v>82</v>
      </c>
    </row>
    <row r="690" s="2" customFormat="1" ht="24.15" customHeight="1">
      <c r="A690" s="38"/>
      <c r="B690" s="39"/>
      <c r="C690" s="226" t="s">
        <v>743</v>
      </c>
      <c r="D690" s="226" t="s">
        <v>150</v>
      </c>
      <c r="E690" s="227" t="s">
        <v>786</v>
      </c>
      <c r="F690" s="228" t="s">
        <v>787</v>
      </c>
      <c r="G690" s="229" t="s">
        <v>167</v>
      </c>
      <c r="H690" s="230">
        <v>12.390000000000001</v>
      </c>
      <c r="I690" s="231"/>
      <c r="J690" s="232">
        <f>ROUND(I690*H690,2)</f>
        <v>0</v>
      </c>
      <c r="K690" s="228" t="s">
        <v>154</v>
      </c>
      <c r="L690" s="44"/>
      <c r="M690" s="233" t="s">
        <v>1</v>
      </c>
      <c r="N690" s="234" t="s">
        <v>38</v>
      </c>
      <c r="O690" s="91"/>
      <c r="P690" s="235">
        <f>O690*H690</f>
        <v>0</v>
      </c>
      <c r="Q690" s="235">
        <v>0</v>
      </c>
      <c r="R690" s="235">
        <f>Q690*H690</f>
        <v>0</v>
      </c>
      <c r="S690" s="235">
        <v>0.018079999999999999</v>
      </c>
      <c r="T690" s="236">
        <f>S690*H690</f>
        <v>0.22401119999999999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7" t="s">
        <v>274</v>
      </c>
      <c r="AT690" s="237" t="s">
        <v>150</v>
      </c>
      <c r="AU690" s="237" t="s">
        <v>82</v>
      </c>
      <c r="AY690" s="17" t="s">
        <v>147</v>
      </c>
      <c r="BE690" s="238">
        <f>IF(N690="základní",J690,0)</f>
        <v>0</v>
      </c>
      <c r="BF690" s="238">
        <f>IF(N690="snížená",J690,0)</f>
        <v>0</v>
      </c>
      <c r="BG690" s="238">
        <f>IF(N690="zákl. přenesená",J690,0)</f>
        <v>0</v>
      </c>
      <c r="BH690" s="238">
        <f>IF(N690="sníž. přenesená",J690,0)</f>
        <v>0</v>
      </c>
      <c r="BI690" s="238">
        <f>IF(N690="nulová",J690,0)</f>
        <v>0</v>
      </c>
      <c r="BJ690" s="17" t="s">
        <v>80</v>
      </c>
      <c r="BK690" s="238">
        <f>ROUND(I690*H690,2)</f>
        <v>0</v>
      </c>
      <c r="BL690" s="17" t="s">
        <v>274</v>
      </c>
      <c r="BM690" s="237" t="s">
        <v>1570</v>
      </c>
    </row>
    <row r="691" s="2" customFormat="1">
      <c r="A691" s="38"/>
      <c r="B691" s="39"/>
      <c r="C691" s="40"/>
      <c r="D691" s="239" t="s">
        <v>157</v>
      </c>
      <c r="E691" s="40"/>
      <c r="F691" s="240" t="s">
        <v>789</v>
      </c>
      <c r="G691" s="40"/>
      <c r="H691" s="40"/>
      <c r="I691" s="241"/>
      <c r="J691" s="40"/>
      <c r="K691" s="40"/>
      <c r="L691" s="44"/>
      <c r="M691" s="242"/>
      <c r="N691" s="243"/>
      <c r="O691" s="91"/>
      <c r="P691" s="91"/>
      <c r="Q691" s="91"/>
      <c r="R691" s="91"/>
      <c r="S691" s="91"/>
      <c r="T691" s="92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157</v>
      </c>
      <c r="AU691" s="17" t="s">
        <v>82</v>
      </c>
    </row>
    <row r="692" s="2" customFormat="1">
      <c r="A692" s="38"/>
      <c r="B692" s="39"/>
      <c r="C692" s="40"/>
      <c r="D692" s="244" t="s">
        <v>159</v>
      </c>
      <c r="E692" s="40"/>
      <c r="F692" s="245" t="s">
        <v>790</v>
      </c>
      <c r="G692" s="40"/>
      <c r="H692" s="40"/>
      <c r="I692" s="241"/>
      <c r="J692" s="40"/>
      <c r="K692" s="40"/>
      <c r="L692" s="44"/>
      <c r="M692" s="242"/>
      <c r="N692" s="243"/>
      <c r="O692" s="91"/>
      <c r="P692" s="91"/>
      <c r="Q692" s="91"/>
      <c r="R692" s="91"/>
      <c r="S692" s="91"/>
      <c r="T692" s="92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159</v>
      </c>
      <c r="AU692" s="17" t="s">
        <v>82</v>
      </c>
    </row>
    <row r="693" s="14" customFormat="1">
      <c r="A693" s="14"/>
      <c r="B693" s="256"/>
      <c r="C693" s="257"/>
      <c r="D693" s="239" t="s">
        <v>161</v>
      </c>
      <c r="E693" s="258" t="s">
        <v>1</v>
      </c>
      <c r="F693" s="259" t="s">
        <v>1571</v>
      </c>
      <c r="G693" s="257"/>
      <c r="H693" s="260">
        <v>12.390000000000001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161</v>
      </c>
      <c r="AU693" s="266" t="s">
        <v>82</v>
      </c>
      <c r="AV693" s="14" t="s">
        <v>82</v>
      </c>
      <c r="AW693" s="14" t="s">
        <v>30</v>
      </c>
      <c r="AX693" s="14" t="s">
        <v>73</v>
      </c>
      <c r="AY693" s="266" t="s">
        <v>147</v>
      </c>
    </row>
    <row r="694" s="15" customFormat="1">
      <c r="A694" s="15"/>
      <c r="B694" s="267"/>
      <c r="C694" s="268"/>
      <c r="D694" s="239" t="s">
        <v>161</v>
      </c>
      <c r="E694" s="269" t="s">
        <v>1</v>
      </c>
      <c r="F694" s="270" t="s">
        <v>164</v>
      </c>
      <c r="G694" s="268"/>
      <c r="H694" s="271">
        <v>12.390000000000001</v>
      </c>
      <c r="I694" s="272"/>
      <c r="J694" s="268"/>
      <c r="K694" s="268"/>
      <c r="L694" s="273"/>
      <c r="M694" s="274"/>
      <c r="N694" s="275"/>
      <c r="O694" s="275"/>
      <c r="P694" s="275"/>
      <c r="Q694" s="275"/>
      <c r="R694" s="275"/>
      <c r="S694" s="275"/>
      <c r="T694" s="276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7" t="s">
        <v>161</v>
      </c>
      <c r="AU694" s="277" t="s">
        <v>82</v>
      </c>
      <c r="AV694" s="15" t="s">
        <v>155</v>
      </c>
      <c r="AW694" s="15" t="s">
        <v>30</v>
      </c>
      <c r="AX694" s="15" t="s">
        <v>80</v>
      </c>
      <c r="AY694" s="277" t="s">
        <v>147</v>
      </c>
    </row>
    <row r="695" s="2" customFormat="1" ht="24.15" customHeight="1">
      <c r="A695" s="38"/>
      <c r="B695" s="39"/>
      <c r="C695" s="226" t="s">
        <v>750</v>
      </c>
      <c r="D695" s="226" t="s">
        <v>150</v>
      </c>
      <c r="E695" s="227" t="s">
        <v>793</v>
      </c>
      <c r="F695" s="228" t="s">
        <v>794</v>
      </c>
      <c r="G695" s="229" t="s">
        <v>167</v>
      </c>
      <c r="H695" s="230">
        <v>12.390000000000001</v>
      </c>
      <c r="I695" s="231"/>
      <c r="J695" s="232">
        <f>ROUND(I695*H695,2)</f>
        <v>0</v>
      </c>
      <c r="K695" s="228" t="s">
        <v>154</v>
      </c>
      <c r="L695" s="44"/>
      <c r="M695" s="233" t="s">
        <v>1</v>
      </c>
      <c r="N695" s="234" t="s">
        <v>38</v>
      </c>
      <c r="O695" s="91"/>
      <c r="P695" s="235">
        <f>O695*H695</f>
        <v>0</v>
      </c>
      <c r="Q695" s="235">
        <v>0</v>
      </c>
      <c r="R695" s="235">
        <f>Q695*H695</f>
        <v>0</v>
      </c>
      <c r="S695" s="235">
        <v>0</v>
      </c>
      <c r="T695" s="236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37" t="s">
        <v>274</v>
      </c>
      <c r="AT695" s="237" t="s">
        <v>150</v>
      </c>
      <c r="AU695" s="237" t="s">
        <v>82</v>
      </c>
      <c r="AY695" s="17" t="s">
        <v>147</v>
      </c>
      <c r="BE695" s="238">
        <f>IF(N695="základní",J695,0)</f>
        <v>0</v>
      </c>
      <c r="BF695" s="238">
        <f>IF(N695="snížená",J695,0)</f>
        <v>0</v>
      </c>
      <c r="BG695" s="238">
        <f>IF(N695="zákl. přenesená",J695,0)</f>
        <v>0</v>
      </c>
      <c r="BH695" s="238">
        <f>IF(N695="sníž. přenesená",J695,0)</f>
        <v>0</v>
      </c>
      <c r="BI695" s="238">
        <f>IF(N695="nulová",J695,0)</f>
        <v>0</v>
      </c>
      <c r="BJ695" s="17" t="s">
        <v>80</v>
      </c>
      <c r="BK695" s="238">
        <f>ROUND(I695*H695,2)</f>
        <v>0</v>
      </c>
      <c r="BL695" s="17" t="s">
        <v>274</v>
      </c>
      <c r="BM695" s="237" t="s">
        <v>1572</v>
      </c>
    </row>
    <row r="696" s="2" customFormat="1">
      <c r="A696" s="38"/>
      <c r="B696" s="39"/>
      <c r="C696" s="40"/>
      <c r="D696" s="239" t="s">
        <v>157</v>
      </c>
      <c r="E696" s="40"/>
      <c r="F696" s="240" t="s">
        <v>783</v>
      </c>
      <c r="G696" s="40"/>
      <c r="H696" s="40"/>
      <c r="I696" s="241"/>
      <c r="J696" s="40"/>
      <c r="K696" s="40"/>
      <c r="L696" s="44"/>
      <c r="M696" s="242"/>
      <c r="N696" s="243"/>
      <c r="O696" s="91"/>
      <c r="P696" s="91"/>
      <c r="Q696" s="91"/>
      <c r="R696" s="91"/>
      <c r="S696" s="91"/>
      <c r="T696" s="92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157</v>
      </c>
      <c r="AU696" s="17" t="s">
        <v>82</v>
      </c>
    </row>
    <row r="697" s="2" customFormat="1">
      <c r="A697" s="38"/>
      <c r="B697" s="39"/>
      <c r="C697" s="40"/>
      <c r="D697" s="244" t="s">
        <v>159</v>
      </c>
      <c r="E697" s="40"/>
      <c r="F697" s="245" t="s">
        <v>796</v>
      </c>
      <c r="G697" s="40"/>
      <c r="H697" s="40"/>
      <c r="I697" s="241"/>
      <c r="J697" s="40"/>
      <c r="K697" s="40"/>
      <c r="L697" s="44"/>
      <c r="M697" s="242"/>
      <c r="N697" s="243"/>
      <c r="O697" s="91"/>
      <c r="P697" s="91"/>
      <c r="Q697" s="91"/>
      <c r="R697" s="91"/>
      <c r="S697" s="91"/>
      <c r="T697" s="92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159</v>
      </c>
      <c r="AU697" s="17" t="s">
        <v>82</v>
      </c>
    </row>
    <row r="698" s="2" customFormat="1" ht="24.15" customHeight="1">
      <c r="A698" s="38"/>
      <c r="B698" s="39"/>
      <c r="C698" s="226" t="s">
        <v>758</v>
      </c>
      <c r="D698" s="226" t="s">
        <v>150</v>
      </c>
      <c r="E698" s="227" t="s">
        <v>798</v>
      </c>
      <c r="F698" s="228" t="s">
        <v>799</v>
      </c>
      <c r="G698" s="229" t="s">
        <v>181</v>
      </c>
      <c r="H698" s="230">
        <v>176.33000000000001</v>
      </c>
      <c r="I698" s="231"/>
      <c r="J698" s="232">
        <f>ROUND(I698*H698,2)</f>
        <v>0</v>
      </c>
      <c r="K698" s="228" t="s">
        <v>154</v>
      </c>
      <c r="L698" s="44"/>
      <c r="M698" s="233" t="s">
        <v>1</v>
      </c>
      <c r="N698" s="234" t="s">
        <v>38</v>
      </c>
      <c r="O698" s="91"/>
      <c r="P698" s="235">
        <f>O698*H698</f>
        <v>0</v>
      </c>
      <c r="Q698" s="235">
        <v>0.075009999999999993</v>
      </c>
      <c r="R698" s="235">
        <f>Q698*H698</f>
        <v>13.226513300000001</v>
      </c>
      <c r="S698" s="235">
        <v>0</v>
      </c>
      <c r="T698" s="236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7" t="s">
        <v>274</v>
      </c>
      <c r="AT698" s="237" t="s">
        <v>150</v>
      </c>
      <c r="AU698" s="237" t="s">
        <v>82</v>
      </c>
      <c r="AY698" s="17" t="s">
        <v>147</v>
      </c>
      <c r="BE698" s="238">
        <f>IF(N698="základní",J698,0)</f>
        <v>0</v>
      </c>
      <c r="BF698" s="238">
        <f>IF(N698="snížená",J698,0)</f>
        <v>0</v>
      </c>
      <c r="BG698" s="238">
        <f>IF(N698="zákl. přenesená",J698,0)</f>
        <v>0</v>
      </c>
      <c r="BH698" s="238">
        <f>IF(N698="sníž. přenesená",J698,0)</f>
        <v>0</v>
      </c>
      <c r="BI698" s="238">
        <f>IF(N698="nulová",J698,0)</f>
        <v>0</v>
      </c>
      <c r="BJ698" s="17" t="s">
        <v>80</v>
      </c>
      <c r="BK698" s="238">
        <f>ROUND(I698*H698,2)</f>
        <v>0</v>
      </c>
      <c r="BL698" s="17" t="s">
        <v>274</v>
      </c>
      <c r="BM698" s="237" t="s">
        <v>1573</v>
      </c>
    </row>
    <row r="699" s="2" customFormat="1">
      <c r="A699" s="38"/>
      <c r="B699" s="39"/>
      <c r="C699" s="40"/>
      <c r="D699" s="239" t="s">
        <v>157</v>
      </c>
      <c r="E699" s="40"/>
      <c r="F699" s="240" t="s">
        <v>801</v>
      </c>
      <c r="G699" s="40"/>
      <c r="H699" s="40"/>
      <c r="I699" s="241"/>
      <c r="J699" s="40"/>
      <c r="K699" s="40"/>
      <c r="L699" s="44"/>
      <c r="M699" s="242"/>
      <c r="N699" s="243"/>
      <c r="O699" s="91"/>
      <c r="P699" s="91"/>
      <c r="Q699" s="91"/>
      <c r="R699" s="91"/>
      <c r="S699" s="91"/>
      <c r="T699" s="92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157</v>
      </c>
      <c r="AU699" s="17" t="s">
        <v>82</v>
      </c>
    </row>
    <row r="700" s="2" customFormat="1">
      <c r="A700" s="38"/>
      <c r="B700" s="39"/>
      <c r="C700" s="40"/>
      <c r="D700" s="244" t="s">
        <v>159</v>
      </c>
      <c r="E700" s="40"/>
      <c r="F700" s="245" t="s">
        <v>802</v>
      </c>
      <c r="G700" s="40"/>
      <c r="H700" s="40"/>
      <c r="I700" s="241"/>
      <c r="J700" s="40"/>
      <c r="K700" s="40"/>
      <c r="L700" s="44"/>
      <c r="M700" s="242"/>
      <c r="N700" s="243"/>
      <c r="O700" s="91"/>
      <c r="P700" s="91"/>
      <c r="Q700" s="91"/>
      <c r="R700" s="91"/>
      <c r="S700" s="91"/>
      <c r="T700" s="92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159</v>
      </c>
      <c r="AU700" s="17" t="s">
        <v>82</v>
      </c>
    </row>
    <row r="701" s="13" customFormat="1">
      <c r="A701" s="13"/>
      <c r="B701" s="246"/>
      <c r="C701" s="247"/>
      <c r="D701" s="239" t="s">
        <v>161</v>
      </c>
      <c r="E701" s="248" t="s">
        <v>1</v>
      </c>
      <c r="F701" s="249" t="s">
        <v>634</v>
      </c>
      <c r="G701" s="247"/>
      <c r="H701" s="248" t="s">
        <v>1</v>
      </c>
      <c r="I701" s="250"/>
      <c r="J701" s="247"/>
      <c r="K701" s="247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161</v>
      </c>
      <c r="AU701" s="255" t="s">
        <v>82</v>
      </c>
      <c r="AV701" s="13" t="s">
        <v>80</v>
      </c>
      <c r="AW701" s="13" t="s">
        <v>30</v>
      </c>
      <c r="AX701" s="13" t="s">
        <v>73</v>
      </c>
      <c r="AY701" s="255" t="s">
        <v>147</v>
      </c>
    </row>
    <row r="702" s="14" customFormat="1">
      <c r="A702" s="14"/>
      <c r="B702" s="256"/>
      <c r="C702" s="257"/>
      <c r="D702" s="239" t="s">
        <v>161</v>
      </c>
      <c r="E702" s="258" t="s">
        <v>1</v>
      </c>
      <c r="F702" s="259" t="s">
        <v>1513</v>
      </c>
      <c r="G702" s="257"/>
      <c r="H702" s="260">
        <v>176.33000000000001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161</v>
      </c>
      <c r="AU702" s="266" t="s">
        <v>82</v>
      </c>
      <c r="AV702" s="14" t="s">
        <v>82</v>
      </c>
      <c r="AW702" s="14" t="s">
        <v>30</v>
      </c>
      <c r="AX702" s="14" t="s">
        <v>73</v>
      </c>
      <c r="AY702" s="266" t="s">
        <v>147</v>
      </c>
    </row>
    <row r="703" s="15" customFormat="1">
      <c r="A703" s="15"/>
      <c r="B703" s="267"/>
      <c r="C703" s="268"/>
      <c r="D703" s="239" t="s">
        <v>161</v>
      </c>
      <c r="E703" s="269" t="s">
        <v>1</v>
      </c>
      <c r="F703" s="270" t="s">
        <v>164</v>
      </c>
      <c r="G703" s="268"/>
      <c r="H703" s="271">
        <v>176.33000000000001</v>
      </c>
      <c r="I703" s="272"/>
      <c r="J703" s="268"/>
      <c r="K703" s="268"/>
      <c r="L703" s="273"/>
      <c r="M703" s="274"/>
      <c r="N703" s="275"/>
      <c r="O703" s="275"/>
      <c r="P703" s="275"/>
      <c r="Q703" s="275"/>
      <c r="R703" s="275"/>
      <c r="S703" s="275"/>
      <c r="T703" s="27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7" t="s">
        <v>161</v>
      </c>
      <c r="AU703" s="277" t="s">
        <v>82</v>
      </c>
      <c r="AV703" s="15" t="s">
        <v>155</v>
      </c>
      <c r="AW703" s="15" t="s">
        <v>30</v>
      </c>
      <c r="AX703" s="15" t="s">
        <v>80</v>
      </c>
      <c r="AY703" s="277" t="s">
        <v>147</v>
      </c>
    </row>
    <row r="704" s="2" customFormat="1" ht="24.15" customHeight="1">
      <c r="A704" s="38"/>
      <c r="B704" s="39"/>
      <c r="C704" s="226" t="s">
        <v>766</v>
      </c>
      <c r="D704" s="226" t="s">
        <v>150</v>
      </c>
      <c r="E704" s="227" t="s">
        <v>804</v>
      </c>
      <c r="F704" s="228" t="s">
        <v>805</v>
      </c>
      <c r="G704" s="229" t="s">
        <v>167</v>
      </c>
      <c r="H704" s="230">
        <v>12.390000000000001</v>
      </c>
      <c r="I704" s="231"/>
      <c r="J704" s="232">
        <f>ROUND(I704*H704,2)</f>
        <v>0</v>
      </c>
      <c r="K704" s="228" t="s">
        <v>154</v>
      </c>
      <c r="L704" s="44"/>
      <c r="M704" s="233" t="s">
        <v>1</v>
      </c>
      <c r="N704" s="234" t="s">
        <v>38</v>
      </c>
      <c r="O704" s="91"/>
      <c r="P704" s="235">
        <f>O704*H704</f>
        <v>0</v>
      </c>
      <c r="Q704" s="235">
        <v>0.01451</v>
      </c>
      <c r="R704" s="235">
        <f>Q704*H704</f>
        <v>0.17977890000000002</v>
      </c>
      <c r="S704" s="235">
        <v>0</v>
      </c>
      <c r="T704" s="236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7" t="s">
        <v>274</v>
      </c>
      <c r="AT704" s="237" t="s">
        <v>150</v>
      </c>
      <c r="AU704" s="237" t="s">
        <v>82</v>
      </c>
      <c r="AY704" s="17" t="s">
        <v>147</v>
      </c>
      <c r="BE704" s="238">
        <f>IF(N704="základní",J704,0)</f>
        <v>0</v>
      </c>
      <c r="BF704" s="238">
        <f>IF(N704="snížená",J704,0)</f>
        <v>0</v>
      </c>
      <c r="BG704" s="238">
        <f>IF(N704="zákl. přenesená",J704,0)</f>
        <v>0</v>
      </c>
      <c r="BH704" s="238">
        <f>IF(N704="sníž. přenesená",J704,0)</f>
        <v>0</v>
      </c>
      <c r="BI704" s="238">
        <f>IF(N704="nulová",J704,0)</f>
        <v>0</v>
      </c>
      <c r="BJ704" s="17" t="s">
        <v>80</v>
      </c>
      <c r="BK704" s="238">
        <f>ROUND(I704*H704,2)</f>
        <v>0</v>
      </c>
      <c r="BL704" s="17" t="s">
        <v>274</v>
      </c>
      <c r="BM704" s="237" t="s">
        <v>1574</v>
      </c>
    </row>
    <row r="705" s="2" customFormat="1">
      <c r="A705" s="38"/>
      <c r="B705" s="39"/>
      <c r="C705" s="40"/>
      <c r="D705" s="239" t="s">
        <v>157</v>
      </c>
      <c r="E705" s="40"/>
      <c r="F705" s="240" t="s">
        <v>807</v>
      </c>
      <c r="G705" s="40"/>
      <c r="H705" s="40"/>
      <c r="I705" s="241"/>
      <c r="J705" s="40"/>
      <c r="K705" s="40"/>
      <c r="L705" s="44"/>
      <c r="M705" s="242"/>
      <c r="N705" s="243"/>
      <c r="O705" s="91"/>
      <c r="P705" s="91"/>
      <c r="Q705" s="91"/>
      <c r="R705" s="91"/>
      <c r="S705" s="91"/>
      <c r="T705" s="92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157</v>
      </c>
      <c r="AU705" s="17" t="s">
        <v>82</v>
      </c>
    </row>
    <row r="706" s="2" customFormat="1">
      <c r="A706" s="38"/>
      <c r="B706" s="39"/>
      <c r="C706" s="40"/>
      <c r="D706" s="244" t="s">
        <v>159</v>
      </c>
      <c r="E706" s="40"/>
      <c r="F706" s="245" t="s">
        <v>808</v>
      </c>
      <c r="G706" s="40"/>
      <c r="H706" s="40"/>
      <c r="I706" s="241"/>
      <c r="J706" s="40"/>
      <c r="K706" s="40"/>
      <c r="L706" s="44"/>
      <c r="M706" s="242"/>
      <c r="N706" s="243"/>
      <c r="O706" s="91"/>
      <c r="P706" s="91"/>
      <c r="Q706" s="91"/>
      <c r="R706" s="91"/>
      <c r="S706" s="91"/>
      <c r="T706" s="92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159</v>
      </c>
      <c r="AU706" s="17" t="s">
        <v>82</v>
      </c>
    </row>
    <row r="707" s="14" customFormat="1">
      <c r="A707" s="14"/>
      <c r="B707" s="256"/>
      <c r="C707" s="257"/>
      <c r="D707" s="239" t="s">
        <v>161</v>
      </c>
      <c r="E707" s="258" t="s">
        <v>1</v>
      </c>
      <c r="F707" s="259" t="s">
        <v>1575</v>
      </c>
      <c r="G707" s="257"/>
      <c r="H707" s="260">
        <v>12.390000000000001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161</v>
      </c>
      <c r="AU707" s="266" t="s">
        <v>82</v>
      </c>
      <c r="AV707" s="14" t="s">
        <v>82</v>
      </c>
      <c r="AW707" s="14" t="s">
        <v>30</v>
      </c>
      <c r="AX707" s="14" t="s">
        <v>73</v>
      </c>
      <c r="AY707" s="266" t="s">
        <v>147</v>
      </c>
    </row>
    <row r="708" s="15" customFormat="1">
      <c r="A708" s="15"/>
      <c r="B708" s="267"/>
      <c r="C708" s="268"/>
      <c r="D708" s="239" t="s">
        <v>161</v>
      </c>
      <c r="E708" s="269" t="s">
        <v>1</v>
      </c>
      <c r="F708" s="270" t="s">
        <v>164</v>
      </c>
      <c r="G708" s="268"/>
      <c r="H708" s="271">
        <v>12.390000000000001</v>
      </c>
      <c r="I708" s="272"/>
      <c r="J708" s="268"/>
      <c r="K708" s="268"/>
      <c r="L708" s="273"/>
      <c r="M708" s="274"/>
      <c r="N708" s="275"/>
      <c r="O708" s="275"/>
      <c r="P708" s="275"/>
      <c r="Q708" s="275"/>
      <c r="R708" s="275"/>
      <c r="S708" s="275"/>
      <c r="T708" s="276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7" t="s">
        <v>161</v>
      </c>
      <c r="AU708" s="277" t="s">
        <v>82</v>
      </c>
      <c r="AV708" s="15" t="s">
        <v>155</v>
      </c>
      <c r="AW708" s="15" t="s">
        <v>30</v>
      </c>
      <c r="AX708" s="15" t="s">
        <v>80</v>
      </c>
      <c r="AY708" s="277" t="s">
        <v>147</v>
      </c>
    </row>
    <row r="709" s="2" customFormat="1" ht="24.15" customHeight="1">
      <c r="A709" s="38"/>
      <c r="B709" s="39"/>
      <c r="C709" s="226" t="s">
        <v>773</v>
      </c>
      <c r="D709" s="226" t="s">
        <v>150</v>
      </c>
      <c r="E709" s="227" t="s">
        <v>810</v>
      </c>
      <c r="F709" s="228" t="s">
        <v>811</v>
      </c>
      <c r="G709" s="229" t="s">
        <v>181</v>
      </c>
      <c r="H709" s="230">
        <v>176.33000000000001</v>
      </c>
      <c r="I709" s="231"/>
      <c r="J709" s="232">
        <f>ROUND(I709*H709,2)</f>
        <v>0</v>
      </c>
      <c r="K709" s="228" t="s">
        <v>154</v>
      </c>
      <c r="L709" s="44"/>
      <c r="M709" s="233" t="s">
        <v>1</v>
      </c>
      <c r="N709" s="234" t="s">
        <v>38</v>
      </c>
      <c r="O709" s="91"/>
      <c r="P709" s="235">
        <f>O709*H709</f>
        <v>0</v>
      </c>
      <c r="Q709" s="235">
        <v>0.00025999999999999998</v>
      </c>
      <c r="R709" s="235">
        <f>Q709*H709</f>
        <v>0.045845799999999999</v>
      </c>
      <c r="S709" s="235">
        <v>0</v>
      </c>
      <c r="T709" s="236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7" t="s">
        <v>274</v>
      </c>
      <c r="AT709" s="237" t="s">
        <v>150</v>
      </c>
      <c r="AU709" s="237" t="s">
        <v>82</v>
      </c>
      <c r="AY709" s="17" t="s">
        <v>147</v>
      </c>
      <c r="BE709" s="238">
        <f>IF(N709="základní",J709,0)</f>
        <v>0</v>
      </c>
      <c r="BF709" s="238">
        <f>IF(N709="snížená",J709,0)</f>
        <v>0</v>
      </c>
      <c r="BG709" s="238">
        <f>IF(N709="zákl. přenesená",J709,0)</f>
        <v>0</v>
      </c>
      <c r="BH709" s="238">
        <f>IF(N709="sníž. přenesená",J709,0)</f>
        <v>0</v>
      </c>
      <c r="BI709" s="238">
        <f>IF(N709="nulová",J709,0)</f>
        <v>0</v>
      </c>
      <c r="BJ709" s="17" t="s">
        <v>80</v>
      </c>
      <c r="BK709" s="238">
        <f>ROUND(I709*H709,2)</f>
        <v>0</v>
      </c>
      <c r="BL709" s="17" t="s">
        <v>274</v>
      </c>
      <c r="BM709" s="237" t="s">
        <v>1576</v>
      </c>
    </row>
    <row r="710" s="2" customFormat="1">
      <c r="A710" s="38"/>
      <c r="B710" s="39"/>
      <c r="C710" s="40"/>
      <c r="D710" s="239" t="s">
        <v>157</v>
      </c>
      <c r="E710" s="40"/>
      <c r="F710" s="240" t="s">
        <v>813</v>
      </c>
      <c r="G710" s="40"/>
      <c r="H710" s="40"/>
      <c r="I710" s="241"/>
      <c r="J710" s="40"/>
      <c r="K710" s="40"/>
      <c r="L710" s="44"/>
      <c r="M710" s="242"/>
      <c r="N710" s="243"/>
      <c r="O710" s="91"/>
      <c r="P710" s="91"/>
      <c r="Q710" s="91"/>
      <c r="R710" s="91"/>
      <c r="S710" s="91"/>
      <c r="T710" s="92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157</v>
      </c>
      <c r="AU710" s="17" t="s">
        <v>82</v>
      </c>
    </row>
    <row r="711" s="2" customFormat="1">
      <c r="A711" s="38"/>
      <c r="B711" s="39"/>
      <c r="C711" s="40"/>
      <c r="D711" s="244" t="s">
        <v>159</v>
      </c>
      <c r="E711" s="40"/>
      <c r="F711" s="245" t="s">
        <v>814</v>
      </c>
      <c r="G711" s="40"/>
      <c r="H711" s="40"/>
      <c r="I711" s="241"/>
      <c r="J711" s="40"/>
      <c r="K711" s="40"/>
      <c r="L711" s="44"/>
      <c r="M711" s="242"/>
      <c r="N711" s="243"/>
      <c r="O711" s="91"/>
      <c r="P711" s="91"/>
      <c r="Q711" s="91"/>
      <c r="R711" s="91"/>
      <c r="S711" s="91"/>
      <c r="T711" s="92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159</v>
      </c>
      <c r="AU711" s="17" t="s">
        <v>82</v>
      </c>
    </row>
    <row r="712" s="13" customFormat="1">
      <c r="A712" s="13"/>
      <c r="B712" s="246"/>
      <c r="C712" s="247"/>
      <c r="D712" s="239" t="s">
        <v>161</v>
      </c>
      <c r="E712" s="248" t="s">
        <v>1</v>
      </c>
      <c r="F712" s="249" t="s">
        <v>634</v>
      </c>
      <c r="G712" s="247"/>
      <c r="H712" s="248" t="s">
        <v>1</v>
      </c>
      <c r="I712" s="250"/>
      <c r="J712" s="247"/>
      <c r="K712" s="247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161</v>
      </c>
      <c r="AU712" s="255" t="s">
        <v>82</v>
      </c>
      <c r="AV712" s="13" t="s">
        <v>80</v>
      </c>
      <c r="AW712" s="13" t="s">
        <v>30</v>
      </c>
      <c r="AX712" s="13" t="s">
        <v>73</v>
      </c>
      <c r="AY712" s="255" t="s">
        <v>147</v>
      </c>
    </row>
    <row r="713" s="14" customFormat="1">
      <c r="A713" s="14"/>
      <c r="B713" s="256"/>
      <c r="C713" s="257"/>
      <c r="D713" s="239" t="s">
        <v>161</v>
      </c>
      <c r="E713" s="258" t="s">
        <v>1</v>
      </c>
      <c r="F713" s="259" t="s">
        <v>1513</v>
      </c>
      <c r="G713" s="257"/>
      <c r="H713" s="260">
        <v>176.33000000000001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161</v>
      </c>
      <c r="AU713" s="266" t="s">
        <v>82</v>
      </c>
      <c r="AV713" s="14" t="s">
        <v>82</v>
      </c>
      <c r="AW713" s="14" t="s">
        <v>30</v>
      </c>
      <c r="AX713" s="14" t="s">
        <v>73</v>
      </c>
      <c r="AY713" s="266" t="s">
        <v>147</v>
      </c>
    </row>
    <row r="714" s="15" customFormat="1">
      <c r="A714" s="15"/>
      <c r="B714" s="267"/>
      <c r="C714" s="268"/>
      <c r="D714" s="239" t="s">
        <v>161</v>
      </c>
      <c r="E714" s="269" t="s">
        <v>1</v>
      </c>
      <c r="F714" s="270" t="s">
        <v>164</v>
      </c>
      <c r="G714" s="268"/>
      <c r="H714" s="271">
        <v>176.33000000000001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7" t="s">
        <v>161</v>
      </c>
      <c r="AU714" s="277" t="s">
        <v>82</v>
      </c>
      <c r="AV714" s="15" t="s">
        <v>155</v>
      </c>
      <c r="AW714" s="15" t="s">
        <v>30</v>
      </c>
      <c r="AX714" s="15" t="s">
        <v>80</v>
      </c>
      <c r="AY714" s="277" t="s">
        <v>147</v>
      </c>
    </row>
    <row r="715" s="2" customFormat="1" ht="24.15" customHeight="1">
      <c r="A715" s="38"/>
      <c r="B715" s="39"/>
      <c r="C715" s="226" t="s">
        <v>779</v>
      </c>
      <c r="D715" s="226" t="s">
        <v>150</v>
      </c>
      <c r="E715" s="227" t="s">
        <v>816</v>
      </c>
      <c r="F715" s="228" t="s">
        <v>817</v>
      </c>
      <c r="G715" s="229" t="s">
        <v>248</v>
      </c>
      <c r="H715" s="230">
        <v>1</v>
      </c>
      <c r="I715" s="231"/>
      <c r="J715" s="232">
        <f>ROUND(I715*H715,2)</f>
        <v>0</v>
      </c>
      <c r="K715" s="228" t="s">
        <v>154</v>
      </c>
      <c r="L715" s="44"/>
      <c r="M715" s="233" t="s">
        <v>1</v>
      </c>
      <c r="N715" s="234" t="s">
        <v>38</v>
      </c>
      <c r="O715" s="91"/>
      <c r="P715" s="235">
        <f>O715*H715</f>
        <v>0</v>
      </c>
      <c r="Q715" s="235">
        <v>0</v>
      </c>
      <c r="R715" s="235">
        <f>Q715*H715</f>
        <v>0</v>
      </c>
      <c r="S715" s="235">
        <v>0</v>
      </c>
      <c r="T715" s="236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37" t="s">
        <v>274</v>
      </c>
      <c r="AT715" s="237" t="s">
        <v>150</v>
      </c>
      <c r="AU715" s="237" t="s">
        <v>82</v>
      </c>
      <c r="AY715" s="17" t="s">
        <v>147</v>
      </c>
      <c r="BE715" s="238">
        <f>IF(N715="základní",J715,0)</f>
        <v>0</v>
      </c>
      <c r="BF715" s="238">
        <f>IF(N715="snížená",J715,0)</f>
        <v>0</v>
      </c>
      <c r="BG715" s="238">
        <f>IF(N715="zákl. přenesená",J715,0)</f>
        <v>0</v>
      </c>
      <c r="BH715" s="238">
        <f>IF(N715="sníž. přenesená",J715,0)</f>
        <v>0</v>
      </c>
      <c r="BI715" s="238">
        <f>IF(N715="nulová",J715,0)</f>
        <v>0</v>
      </c>
      <c r="BJ715" s="17" t="s">
        <v>80</v>
      </c>
      <c r="BK715" s="238">
        <f>ROUND(I715*H715,2)</f>
        <v>0</v>
      </c>
      <c r="BL715" s="17" t="s">
        <v>274</v>
      </c>
      <c r="BM715" s="237" t="s">
        <v>1577</v>
      </c>
    </row>
    <row r="716" s="2" customFormat="1">
      <c r="A716" s="38"/>
      <c r="B716" s="39"/>
      <c r="C716" s="40"/>
      <c r="D716" s="239" t="s">
        <v>157</v>
      </c>
      <c r="E716" s="40"/>
      <c r="F716" s="240" t="s">
        <v>819</v>
      </c>
      <c r="G716" s="40"/>
      <c r="H716" s="40"/>
      <c r="I716" s="241"/>
      <c r="J716" s="40"/>
      <c r="K716" s="40"/>
      <c r="L716" s="44"/>
      <c r="M716" s="242"/>
      <c r="N716" s="243"/>
      <c r="O716" s="91"/>
      <c r="P716" s="91"/>
      <c r="Q716" s="91"/>
      <c r="R716" s="91"/>
      <c r="S716" s="91"/>
      <c r="T716" s="92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157</v>
      </c>
      <c r="AU716" s="17" t="s">
        <v>82</v>
      </c>
    </row>
    <row r="717" s="2" customFormat="1">
      <c r="A717" s="38"/>
      <c r="B717" s="39"/>
      <c r="C717" s="40"/>
      <c r="D717" s="244" t="s">
        <v>159</v>
      </c>
      <c r="E717" s="40"/>
      <c r="F717" s="245" t="s">
        <v>820</v>
      </c>
      <c r="G717" s="40"/>
      <c r="H717" s="40"/>
      <c r="I717" s="241"/>
      <c r="J717" s="40"/>
      <c r="K717" s="40"/>
      <c r="L717" s="44"/>
      <c r="M717" s="242"/>
      <c r="N717" s="243"/>
      <c r="O717" s="91"/>
      <c r="P717" s="91"/>
      <c r="Q717" s="91"/>
      <c r="R717" s="91"/>
      <c r="S717" s="91"/>
      <c r="T717" s="92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159</v>
      </c>
      <c r="AU717" s="17" t="s">
        <v>82</v>
      </c>
    </row>
    <row r="718" s="14" customFormat="1">
      <c r="A718" s="14"/>
      <c r="B718" s="256"/>
      <c r="C718" s="257"/>
      <c r="D718" s="239" t="s">
        <v>161</v>
      </c>
      <c r="E718" s="258" t="s">
        <v>1</v>
      </c>
      <c r="F718" s="259" t="s">
        <v>80</v>
      </c>
      <c r="G718" s="257"/>
      <c r="H718" s="260">
        <v>1</v>
      </c>
      <c r="I718" s="261"/>
      <c r="J718" s="257"/>
      <c r="K718" s="257"/>
      <c r="L718" s="262"/>
      <c r="M718" s="263"/>
      <c r="N718" s="264"/>
      <c r="O718" s="264"/>
      <c r="P718" s="264"/>
      <c r="Q718" s="264"/>
      <c r="R718" s="264"/>
      <c r="S718" s="264"/>
      <c r="T718" s="26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6" t="s">
        <v>161</v>
      </c>
      <c r="AU718" s="266" t="s">
        <v>82</v>
      </c>
      <c r="AV718" s="14" t="s">
        <v>82</v>
      </c>
      <c r="AW718" s="14" t="s">
        <v>30</v>
      </c>
      <c r="AX718" s="14" t="s">
        <v>73</v>
      </c>
      <c r="AY718" s="266" t="s">
        <v>147</v>
      </c>
    </row>
    <row r="719" s="15" customFormat="1">
      <c r="A719" s="15"/>
      <c r="B719" s="267"/>
      <c r="C719" s="268"/>
      <c r="D719" s="239" t="s">
        <v>161</v>
      </c>
      <c r="E719" s="269" t="s">
        <v>1</v>
      </c>
      <c r="F719" s="270" t="s">
        <v>164</v>
      </c>
      <c r="G719" s="268"/>
      <c r="H719" s="271">
        <v>1</v>
      </c>
      <c r="I719" s="272"/>
      <c r="J719" s="268"/>
      <c r="K719" s="268"/>
      <c r="L719" s="273"/>
      <c r="M719" s="274"/>
      <c r="N719" s="275"/>
      <c r="O719" s="275"/>
      <c r="P719" s="275"/>
      <c r="Q719" s="275"/>
      <c r="R719" s="275"/>
      <c r="S719" s="275"/>
      <c r="T719" s="276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7" t="s">
        <v>161</v>
      </c>
      <c r="AU719" s="277" t="s">
        <v>82</v>
      </c>
      <c r="AV719" s="15" t="s">
        <v>155</v>
      </c>
      <c r="AW719" s="15" t="s">
        <v>30</v>
      </c>
      <c r="AX719" s="15" t="s">
        <v>80</v>
      </c>
      <c r="AY719" s="277" t="s">
        <v>147</v>
      </c>
    </row>
    <row r="720" s="2" customFormat="1" ht="21.75" customHeight="1">
      <c r="A720" s="38"/>
      <c r="B720" s="39"/>
      <c r="C720" s="278" t="s">
        <v>785</v>
      </c>
      <c r="D720" s="278" t="s">
        <v>335</v>
      </c>
      <c r="E720" s="279" t="s">
        <v>822</v>
      </c>
      <c r="F720" s="280" t="s">
        <v>823</v>
      </c>
      <c r="G720" s="281" t="s">
        <v>248</v>
      </c>
      <c r="H720" s="282">
        <v>1</v>
      </c>
      <c r="I720" s="283"/>
      <c r="J720" s="284">
        <f>ROUND(I720*H720,2)</f>
        <v>0</v>
      </c>
      <c r="K720" s="280" t="s">
        <v>154</v>
      </c>
      <c r="L720" s="285"/>
      <c r="M720" s="286" t="s">
        <v>1</v>
      </c>
      <c r="N720" s="287" t="s">
        <v>38</v>
      </c>
      <c r="O720" s="91"/>
      <c r="P720" s="235">
        <f>O720*H720</f>
        <v>0</v>
      </c>
      <c r="Q720" s="235">
        <v>0.0089999999999999993</v>
      </c>
      <c r="R720" s="235">
        <f>Q720*H720</f>
        <v>0.0089999999999999993</v>
      </c>
      <c r="S720" s="235">
        <v>0</v>
      </c>
      <c r="T720" s="236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7" t="s">
        <v>387</v>
      </c>
      <c r="AT720" s="237" t="s">
        <v>335</v>
      </c>
      <c r="AU720" s="237" t="s">
        <v>82</v>
      </c>
      <c r="AY720" s="17" t="s">
        <v>147</v>
      </c>
      <c r="BE720" s="238">
        <f>IF(N720="základní",J720,0)</f>
        <v>0</v>
      </c>
      <c r="BF720" s="238">
        <f>IF(N720="snížená",J720,0)</f>
        <v>0</v>
      </c>
      <c r="BG720" s="238">
        <f>IF(N720="zákl. přenesená",J720,0)</f>
        <v>0</v>
      </c>
      <c r="BH720" s="238">
        <f>IF(N720="sníž. přenesená",J720,0)</f>
        <v>0</v>
      </c>
      <c r="BI720" s="238">
        <f>IF(N720="nulová",J720,0)</f>
        <v>0</v>
      </c>
      <c r="BJ720" s="17" t="s">
        <v>80</v>
      </c>
      <c r="BK720" s="238">
        <f>ROUND(I720*H720,2)</f>
        <v>0</v>
      </c>
      <c r="BL720" s="17" t="s">
        <v>274</v>
      </c>
      <c r="BM720" s="237" t="s">
        <v>1578</v>
      </c>
    </row>
    <row r="721" s="2" customFormat="1">
      <c r="A721" s="38"/>
      <c r="B721" s="39"/>
      <c r="C721" s="40"/>
      <c r="D721" s="239" t="s">
        <v>157</v>
      </c>
      <c r="E721" s="40"/>
      <c r="F721" s="240" t="s">
        <v>823</v>
      </c>
      <c r="G721" s="40"/>
      <c r="H721" s="40"/>
      <c r="I721" s="241"/>
      <c r="J721" s="40"/>
      <c r="K721" s="40"/>
      <c r="L721" s="44"/>
      <c r="M721" s="242"/>
      <c r="N721" s="243"/>
      <c r="O721" s="91"/>
      <c r="P721" s="91"/>
      <c r="Q721" s="91"/>
      <c r="R721" s="91"/>
      <c r="S721" s="91"/>
      <c r="T721" s="92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157</v>
      </c>
      <c r="AU721" s="17" t="s">
        <v>82</v>
      </c>
    </row>
    <row r="722" s="13" customFormat="1">
      <c r="A722" s="13"/>
      <c r="B722" s="246"/>
      <c r="C722" s="247"/>
      <c r="D722" s="239" t="s">
        <v>161</v>
      </c>
      <c r="E722" s="248" t="s">
        <v>1</v>
      </c>
      <c r="F722" s="249" t="s">
        <v>1172</v>
      </c>
      <c r="G722" s="247"/>
      <c r="H722" s="248" t="s">
        <v>1</v>
      </c>
      <c r="I722" s="250"/>
      <c r="J722" s="247"/>
      <c r="K722" s="247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161</v>
      </c>
      <c r="AU722" s="255" t="s">
        <v>82</v>
      </c>
      <c r="AV722" s="13" t="s">
        <v>80</v>
      </c>
      <c r="AW722" s="13" t="s">
        <v>30</v>
      </c>
      <c r="AX722" s="13" t="s">
        <v>73</v>
      </c>
      <c r="AY722" s="255" t="s">
        <v>147</v>
      </c>
    </row>
    <row r="723" s="14" customFormat="1">
      <c r="A723" s="14"/>
      <c r="B723" s="256"/>
      <c r="C723" s="257"/>
      <c r="D723" s="239" t="s">
        <v>161</v>
      </c>
      <c r="E723" s="258" t="s">
        <v>1</v>
      </c>
      <c r="F723" s="259" t="s">
        <v>80</v>
      </c>
      <c r="G723" s="257"/>
      <c r="H723" s="260">
        <v>1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161</v>
      </c>
      <c r="AU723" s="266" t="s">
        <v>82</v>
      </c>
      <c r="AV723" s="14" t="s">
        <v>82</v>
      </c>
      <c r="AW723" s="14" t="s">
        <v>30</v>
      </c>
      <c r="AX723" s="14" t="s">
        <v>73</v>
      </c>
      <c r="AY723" s="266" t="s">
        <v>147</v>
      </c>
    </row>
    <row r="724" s="15" customFormat="1">
      <c r="A724" s="15"/>
      <c r="B724" s="267"/>
      <c r="C724" s="268"/>
      <c r="D724" s="239" t="s">
        <v>161</v>
      </c>
      <c r="E724" s="269" t="s">
        <v>1</v>
      </c>
      <c r="F724" s="270" t="s">
        <v>164</v>
      </c>
      <c r="G724" s="268"/>
      <c r="H724" s="271">
        <v>1</v>
      </c>
      <c r="I724" s="272"/>
      <c r="J724" s="268"/>
      <c r="K724" s="268"/>
      <c r="L724" s="273"/>
      <c r="M724" s="274"/>
      <c r="N724" s="275"/>
      <c r="O724" s="275"/>
      <c r="P724" s="275"/>
      <c r="Q724" s="275"/>
      <c r="R724" s="275"/>
      <c r="S724" s="275"/>
      <c r="T724" s="276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7" t="s">
        <v>161</v>
      </c>
      <c r="AU724" s="277" t="s">
        <v>82</v>
      </c>
      <c r="AV724" s="15" t="s">
        <v>155</v>
      </c>
      <c r="AW724" s="15" t="s">
        <v>30</v>
      </c>
      <c r="AX724" s="15" t="s">
        <v>80</v>
      </c>
      <c r="AY724" s="277" t="s">
        <v>147</v>
      </c>
    </row>
    <row r="725" s="2" customFormat="1" ht="24.15" customHeight="1">
      <c r="A725" s="38"/>
      <c r="B725" s="39"/>
      <c r="C725" s="226" t="s">
        <v>792</v>
      </c>
      <c r="D725" s="226" t="s">
        <v>150</v>
      </c>
      <c r="E725" s="227" t="s">
        <v>827</v>
      </c>
      <c r="F725" s="228" t="s">
        <v>828</v>
      </c>
      <c r="G725" s="229" t="s">
        <v>248</v>
      </c>
      <c r="H725" s="230">
        <v>1</v>
      </c>
      <c r="I725" s="231"/>
      <c r="J725" s="232">
        <f>ROUND(I725*H725,2)</f>
        <v>0</v>
      </c>
      <c r="K725" s="228" t="s">
        <v>154</v>
      </c>
      <c r="L725" s="44"/>
      <c r="M725" s="233" t="s">
        <v>1</v>
      </c>
      <c r="N725" s="234" t="s">
        <v>38</v>
      </c>
      <c r="O725" s="91"/>
      <c r="P725" s="235">
        <f>O725*H725</f>
        <v>0</v>
      </c>
      <c r="Q725" s="235">
        <v>0</v>
      </c>
      <c r="R725" s="235">
        <f>Q725*H725</f>
        <v>0</v>
      </c>
      <c r="S725" s="235">
        <v>0</v>
      </c>
      <c r="T725" s="236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37" t="s">
        <v>274</v>
      </c>
      <c r="AT725" s="237" t="s">
        <v>150</v>
      </c>
      <c r="AU725" s="237" t="s">
        <v>82</v>
      </c>
      <c r="AY725" s="17" t="s">
        <v>147</v>
      </c>
      <c r="BE725" s="238">
        <f>IF(N725="základní",J725,0)</f>
        <v>0</v>
      </c>
      <c r="BF725" s="238">
        <f>IF(N725="snížená",J725,0)</f>
        <v>0</v>
      </c>
      <c r="BG725" s="238">
        <f>IF(N725="zákl. přenesená",J725,0)</f>
        <v>0</v>
      </c>
      <c r="BH725" s="238">
        <f>IF(N725="sníž. přenesená",J725,0)</f>
        <v>0</v>
      </c>
      <c r="BI725" s="238">
        <f>IF(N725="nulová",J725,0)</f>
        <v>0</v>
      </c>
      <c r="BJ725" s="17" t="s">
        <v>80</v>
      </c>
      <c r="BK725" s="238">
        <f>ROUND(I725*H725,2)</f>
        <v>0</v>
      </c>
      <c r="BL725" s="17" t="s">
        <v>274</v>
      </c>
      <c r="BM725" s="237" t="s">
        <v>1579</v>
      </c>
    </row>
    <row r="726" s="2" customFormat="1">
      <c r="A726" s="38"/>
      <c r="B726" s="39"/>
      <c r="C726" s="40"/>
      <c r="D726" s="239" t="s">
        <v>157</v>
      </c>
      <c r="E726" s="40"/>
      <c r="F726" s="240" t="s">
        <v>830</v>
      </c>
      <c r="G726" s="40"/>
      <c r="H726" s="40"/>
      <c r="I726" s="241"/>
      <c r="J726" s="40"/>
      <c r="K726" s="40"/>
      <c r="L726" s="44"/>
      <c r="M726" s="242"/>
      <c r="N726" s="243"/>
      <c r="O726" s="91"/>
      <c r="P726" s="91"/>
      <c r="Q726" s="91"/>
      <c r="R726" s="91"/>
      <c r="S726" s="91"/>
      <c r="T726" s="92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157</v>
      </c>
      <c r="AU726" s="17" t="s">
        <v>82</v>
      </c>
    </row>
    <row r="727" s="2" customFormat="1">
      <c r="A727" s="38"/>
      <c r="B727" s="39"/>
      <c r="C727" s="40"/>
      <c r="D727" s="244" t="s">
        <v>159</v>
      </c>
      <c r="E727" s="40"/>
      <c r="F727" s="245" t="s">
        <v>831</v>
      </c>
      <c r="G727" s="40"/>
      <c r="H727" s="40"/>
      <c r="I727" s="241"/>
      <c r="J727" s="40"/>
      <c r="K727" s="40"/>
      <c r="L727" s="44"/>
      <c r="M727" s="242"/>
      <c r="N727" s="243"/>
      <c r="O727" s="91"/>
      <c r="P727" s="91"/>
      <c r="Q727" s="91"/>
      <c r="R727" s="91"/>
      <c r="S727" s="91"/>
      <c r="T727" s="92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159</v>
      </c>
      <c r="AU727" s="17" t="s">
        <v>82</v>
      </c>
    </row>
    <row r="728" s="2" customFormat="1" ht="37.8" customHeight="1">
      <c r="A728" s="38"/>
      <c r="B728" s="39"/>
      <c r="C728" s="278" t="s">
        <v>797</v>
      </c>
      <c r="D728" s="278" t="s">
        <v>335</v>
      </c>
      <c r="E728" s="279" t="s">
        <v>833</v>
      </c>
      <c r="F728" s="280" t="s">
        <v>834</v>
      </c>
      <c r="G728" s="281" t="s">
        <v>835</v>
      </c>
      <c r="H728" s="282">
        <v>1</v>
      </c>
      <c r="I728" s="283"/>
      <c r="J728" s="284">
        <f>ROUND(I728*H728,2)</f>
        <v>0</v>
      </c>
      <c r="K728" s="280" t="s">
        <v>154</v>
      </c>
      <c r="L728" s="285"/>
      <c r="M728" s="286" t="s">
        <v>1</v>
      </c>
      <c r="N728" s="287" t="s">
        <v>38</v>
      </c>
      <c r="O728" s="91"/>
      <c r="P728" s="235">
        <f>O728*H728</f>
        <v>0</v>
      </c>
      <c r="Q728" s="235">
        <v>0.0076</v>
      </c>
      <c r="R728" s="235">
        <f>Q728*H728</f>
        <v>0.0076</v>
      </c>
      <c r="S728" s="235">
        <v>0</v>
      </c>
      <c r="T728" s="236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37" t="s">
        <v>387</v>
      </c>
      <c r="AT728" s="237" t="s">
        <v>335</v>
      </c>
      <c r="AU728" s="237" t="s">
        <v>82</v>
      </c>
      <c r="AY728" s="17" t="s">
        <v>147</v>
      </c>
      <c r="BE728" s="238">
        <f>IF(N728="základní",J728,0)</f>
        <v>0</v>
      </c>
      <c r="BF728" s="238">
        <f>IF(N728="snížená",J728,0)</f>
        <v>0</v>
      </c>
      <c r="BG728" s="238">
        <f>IF(N728="zákl. přenesená",J728,0)</f>
        <v>0</v>
      </c>
      <c r="BH728" s="238">
        <f>IF(N728="sníž. přenesená",J728,0)</f>
        <v>0</v>
      </c>
      <c r="BI728" s="238">
        <f>IF(N728="nulová",J728,0)</f>
        <v>0</v>
      </c>
      <c r="BJ728" s="17" t="s">
        <v>80</v>
      </c>
      <c r="BK728" s="238">
        <f>ROUND(I728*H728,2)</f>
        <v>0</v>
      </c>
      <c r="BL728" s="17" t="s">
        <v>274</v>
      </c>
      <c r="BM728" s="237" t="s">
        <v>1580</v>
      </c>
    </row>
    <row r="729" s="2" customFormat="1">
      <c r="A729" s="38"/>
      <c r="B729" s="39"/>
      <c r="C729" s="40"/>
      <c r="D729" s="239" t="s">
        <v>157</v>
      </c>
      <c r="E729" s="40"/>
      <c r="F729" s="240" t="s">
        <v>834</v>
      </c>
      <c r="G729" s="40"/>
      <c r="H729" s="40"/>
      <c r="I729" s="241"/>
      <c r="J729" s="40"/>
      <c r="K729" s="40"/>
      <c r="L729" s="44"/>
      <c r="M729" s="242"/>
      <c r="N729" s="243"/>
      <c r="O729" s="91"/>
      <c r="P729" s="91"/>
      <c r="Q729" s="91"/>
      <c r="R729" s="91"/>
      <c r="S729" s="91"/>
      <c r="T729" s="92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157</v>
      </c>
      <c r="AU729" s="17" t="s">
        <v>82</v>
      </c>
    </row>
    <row r="730" s="2" customFormat="1" ht="21.75" customHeight="1">
      <c r="A730" s="38"/>
      <c r="B730" s="39"/>
      <c r="C730" s="226" t="s">
        <v>803</v>
      </c>
      <c r="D730" s="226" t="s">
        <v>150</v>
      </c>
      <c r="E730" s="227" t="s">
        <v>838</v>
      </c>
      <c r="F730" s="228" t="s">
        <v>839</v>
      </c>
      <c r="G730" s="229" t="s">
        <v>248</v>
      </c>
      <c r="H730" s="230">
        <v>228</v>
      </c>
      <c r="I730" s="231"/>
      <c r="J730" s="232">
        <f>ROUND(I730*H730,2)</f>
        <v>0</v>
      </c>
      <c r="K730" s="228" t="s">
        <v>154</v>
      </c>
      <c r="L730" s="44"/>
      <c r="M730" s="233" t="s">
        <v>1</v>
      </c>
      <c r="N730" s="234" t="s">
        <v>38</v>
      </c>
      <c r="O730" s="91"/>
      <c r="P730" s="235">
        <f>O730*H730</f>
        <v>0</v>
      </c>
      <c r="Q730" s="235">
        <v>0</v>
      </c>
      <c r="R730" s="235">
        <f>Q730*H730</f>
        <v>0</v>
      </c>
      <c r="S730" s="235">
        <v>0</v>
      </c>
      <c r="T730" s="236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37" t="s">
        <v>274</v>
      </c>
      <c r="AT730" s="237" t="s">
        <v>150</v>
      </c>
      <c r="AU730" s="237" t="s">
        <v>82</v>
      </c>
      <c r="AY730" s="17" t="s">
        <v>147</v>
      </c>
      <c r="BE730" s="238">
        <f>IF(N730="základní",J730,0)</f>
        <v>0</v>
      </c>
      <c r="BF730" s="238">
        <f>IF(N730="snížená",J730,0)</f>
        <v>0</v>
      </c>
      <c r="BG730" s="238">
        <f>IF(N730="zákl. přenesená",J730,0)</f>
        <v>0</v>
      </c>
      <c r="BH730" s="238">
        <f>IF(N730="sníž. přenesená",J730,0)</f>
        <v>0</v>
      </c>
      <c r="BI730" s="238">
        <f>IF(N730="nulová",J730,0)</f>
        <v>0</v>
      </c>
      <c r="BJ730" s="17" t="s">
        <v>80</v>
      </c>
      <c r="BK730" s="238">
        <f>ROUND(I730*H730,2)</f>
        <v>0</v>
      </c>
      <c r="BL730" s="17" t="s">
        <v>274</v>
      </c>
      <c r="BM730" s="237" t="s">
        <v>1581</v>
      </c>
    </row>
    <row r="731" s="2" customFormat="1">
      <c r="A731" s="38"/>
      <c r="B731" s="39"/>
      <c r="C731" s="40"/>
      <c r="D731" s="239" t="s">
        <v>157</v>
      </c>
      <c r="E731" s="40"/>
      <c r="F731" s="240" t="s">
        <v>841</v>
      </c>
      <c r="G731" s="40"/>
      <c r="H731" s="40"/>
      <c r="I731" s="241"/>
      <c r="J731" s="40"/>
      <c r="K731" s="40"/>
      <c r="L731" s="44"/>
      <c r="M731" s="242"/>
      <c r="N731" s="243"/>
      <c r="O731" s="91"/>
      <c r="P731" s="91"/>
      <c r="Q731" s="91"/>
      <c r="R731" s="91"/>
      <c r="S731" s="91"/>
      <c r="T731" s="92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157</v>
      </c>
      <c r="AU731" s="17" t="s">
        <v>82</v>
      </c>
    </row>
    <row r="732" s="2" customFormat="1">
      <c r="A732" s="38"/>
      <c r="B732" s="39"/>
      <c r="C732" s="40"/>
      <c r="D732" s="244" t="s">
        <v>159</v>
      </c>
      <c r="E732" s="40"/>
      <c r="F732" s="245" t="s">
        <v>842</v>
      </c>
      <c r="G732" s="40"/>
      <c r="H732" s="40"/>
      <c r="I732" s="241"/>
      <c r="J732" s="40"/>
      <c r="K732" s="40"/>
      <c r="L732" s="44"/>
      <c r="M732" s="242"/>
      <c r="N732" s="243"/>
      <c r="O732" s="91"/>
      <c r="P732" s="91"/>
      <c r="Q732" s="91"/>
      <c r="R732" s="91"/>
      <c r="S732" s="91"/>
      <c r="T732" s="92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159</v>
      </c>
      <c r="AU732" s="17" t="s">
        <v>82</v>
      </c>
    </row>
    <row r="733" s="13" customFormat="1">
      <c r="A733" s="13"/>
      <c r="B733" s="246"/>
      <c r="C733" s="247"/>
      <c r="D733" s="239" t="s">
        <v>161</v>
      </c>
      <c r="E733" s="248" t="s">
        <v>1</v>
      </c>
      <c r="F733" s="249" t="s">
        <v>843</v>
      </c>
      <c r="G733" s="247"/>
      <c r="H733" s="248" t="s">
        <v>1</v>
      </c>
      <c r="I733" s="250"/>
      <c r="J733" s="247"/>
      <c r="K733" s="247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161</v>
      </c>
      <c r="AU733" s="255" t="s">
        <v>82</v>
      </c>
      <c r="AV733" s="13" t="s">
        <v>80</v>
      </c>
      <c r="AW733" s="13" t="s">
        <v>30</v>
      </c>
      <c r="AX733" s="13" t="s">
        <v>73</v>
      </c>
      <c r="AY733" s="255" t="s">
        <v>147</v>
      </c>
    </row>
    <row r="734" s="14" customFormat="1">
      <c r="A734" s="14"/>
      <c r="B734" s="256"/>
      <c r="C734" s="257"/>
      <c r="D734" s="239" t="s">
        <v>161</v>
      </c>
      <c r="E734" s="258" t="s">
        <v>1</v>
      </c>
      <c r="F734" s="259" t="s">
        <v>1582</v>
      </c>
      <c r="G734" s="257"/>
      <c r="H734" s="260">
        <v>228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161</v>
      </c>
      <c r="AU734" s="266" t="s">
        <v>82</v>
      </c>
      <c r="AV734" s="14" t="s">
        <v>82</v>
      </c>
      <c r="AW734" s="14" t="s">
        <v>30</v>
      </c>
      <c r="AX734" s="14" t="s">
        <v>73</v>
      </c>
      <c r="AY734" s="266" t="s">
        <v>147</v>
      </c>
    </row>
    <row r="735" s="15" customFormat="1">
      <c r="A735" s="15"/>
      <c r="B735" s="267"/>
      <c r="C735" s="268"/>
      <c r="D735" s="239" t="s">
        <v>161</v>
      </c>
      <c r="E735" s="269" t="s">
        <v>1</v>
      </c>
      <c r="F735" s="270" t="s">
        <v>164</v>
      </c>
      <c r="G735" s="268"/>
      <c r="H735" s="271">
        <v>228</v>
      </c>
      <c r="I735" s="272"/>
      <c r="J735" s="268"/>
      <c r="K735" s="268"/>
      <c r="L735" s="273"/>
      <c r="M735" s="274"/>
      <c r="N735" s="275"/>
      <c r="O735" s="275"/>
      <c r="P735" s="275"/>
      <c r="Q735" s="275"/>
      <c r="R735" s="275"/>
      <c r="S735" s="275"/>
      <c r="T735" s="27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7" t="s">
        <v>161</v>
      </c>
      <c r="AU735" s="277" t="s">
        <v>82</v>
      </c>
      <c r="AV735" s="15" t="s">
        <v>155</v>
      </c>
      <c r="AW735" s="15" t="s">
        <v>30</v>
      </c>
      <c r="AX735" s="15" t="s">
        <v>80</v>
      </c>
      <c r="AY735" s="277" t="s">
        <v>147</v>
      </c>
    </row>
    <row r="736" s="2" customFormat="1" ht="24.15" customHeight="1">
      <c r="A736" s="38"/>
      <c r="B736" s="39"/>
      <c r="C736" s="278" t="s">
        <v>809</v>
      </c>
      <c r="D736" s="278" t="s">
        <v>335</v>
      </c>
      <c r="E736" s="279" t="s">
        <v>846</v>
      </c>
      <c r="F736" s="280" t="s">
        <v>847</v>
      </c>
      <c r="G736" s="281" t="s">
        <v>248</v>
      </c>
      <c r="H736" s="282">
        <v>228</v>
      </c>
      <c r="I736" s="283"/>
      <c r="J736" s="284">
        <f>ROUND(I736*H736,2)</f>
        <v>0</v>
      </c>
      <c r="K736" s="280" t="s">
        <v>154</v>
      </c>
      <c r="L736" s="285"/>
      <c r="M736" s="286" t="s">
        <v>1</v>
      </c>
      <c r="N736" s="287" t="s">
        <v>38</v>
      </c>
      <c r="O736" s="91"/>
      <c r="P736" s="235">
        <f>O736*H736</f>
        <v>0</v>
      </c>
      <c r="Q736" s="235">
        <v>0.00022000000000000001</v>
      </c>
      <c r="R736" s="235">
        <f>Q736*H736</f>
        <v>0.050160000000000003</v>
      </c>
      <c r="S736" s="235">
        <v>0</v>
      </c>
      <c r="T736" s="236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7" t="s">
        <v>387</v>
      </c>
      <c r="AT736" s="237" t="s">
        <v>335</v>
      </c>
      <c r="AU736" s="237" t="s">
        <v>82</v>
      </c>
      <c r="AY736" s="17" t="s">
        <v>147</v>
      </c>
      <c r="BE736" s="238">
        <f>IF(N736="základní",J736,0)</f>
        <v>0</v>
      </c>
      <c r="BF736" s="238">
        <f>IF(N736="snížená",J736,0)</f>
        <v>0</v>
      </c>
      <c r="BG736" s="238">
        <f>IF(N736="zákl. přenesená",J736,0)</f>
        <v>0</v>
      </c>
      <c r="BH736" s="238">
        <f>IF(N736="sníž. přenesená",J736,0)</f>
        <v>0</v>
      </c>
      <c r="BI736" s="238">
        <f>IF(N736="nulová",J736,0)</f>
        <v>0</v>
      </c>
      <c r="BJ736" s="17" t="s">
        <v>80</v>
      </c>
      <c r="BK736" s="238">
        <f>ROUND(I736*H736,2)</f>
        <v>0</v>
      </c>
      <c r="BL736" s="17" t="s">
        <v>274</v>
      </c>
      <c r="BM736" s="237" t="s">
        <v>1583</v>
      </c>
    </row>
    <row r="737" s="2" customFormat="1">
      <c r="A737" s="38"/>
      <c r="B737" s="39"/>
      <c r="C737" s="40"/>
      <c r="D737" s="239" t="s">
        <v>157</v>
      </c>
      <c r="E737" s="40"/>
      <c r="F737" s="240" t="s">
        <v>847</v>
      </c>
      <c r="G737" s="40"/>
      <c r="H737" s="40"/>
      <c r="I737" s="241"/>
      <c r="J737" s="40"/>
      <c r="K737" s="40"/>
      <c r="L737" s="44"/>
      <c r="M737" s="242"/>
      <c r="N737" s="243"/>
      <c r="O737" s="91"/>
      <c r="P737" s="91"/>
      <c r="Q737" s="91"/>
      <c r="R737" s="91"/>
      <c r="S737" s="91"/>
      <c r="T737" s="92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157</v>
      </c>
      <c r="AU737" s="17" t="s">
        <v>82</v>
      </c>
    </row>
    <row r="738" s="2" customFormat="1" ht="16.5" customHeight="1">
      <c r="A738" s="38"/>
      <c r="B738" s="39"/>
      <c r="C738" s="226" t="s">
        <v>815</v>
      </c>
      <c r="D738" s="226" t="s">
        <v>150</v>
      </c>
      <c r="E738" s="227" t="s">
        <v>850</v>
      </c>
      <c r="F738" s="228" t="s">
        <v>851</v>
      </c>
      <c r="G738" s="229" t="s">
        <v>181</v>
      </c>
      <c r="H738" s="230">
        <v>176.33000000000001</v>
      </c>
      <c r="I738" s="231"/>
      <c r="J738" s="232">
        <f>ROUND(I738*H738,2)</f>
        <v>0</v>
      </c>
      <c r="K738" s="228" t="s">
        <v>154</v>
      </c>
      <c r="L738" s="44"/>
      <c r="M738" s="233" t="s">
        <v>1</v>
      </c>
      <c r="N738" s="234" t="s">
        <v>38</v>
      </c>
      <c r="O738" s="91"/>
      <c r="P738" s="235">
        <f>O738*H738</f>
        <v>0</v>
      </c>
      <c r="Q738" s="235">
        <v>0.00025999999999999998</v>
      </c>
      <c r="R738" s="235">
        <f>Q738*H738</f>
        <v>0.045845799999999999</v>
      </c>
      <c r="S738" s="235">
        <v>0.00025999999999999998</v>
      </c>
      <c r="T738" s="236">
        <f>S738*H738</f>
        <v>0.045845799999999999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37" t="s">
        <v>274</v>
      </c>
      <c r="AT738" s="237" t="s">
        <v>150</v>
      </c>
      <c r="AU738" s="237" t="s">
        <v>82</v>
      </c>
      <c r="AY738" s="17" t="s">
        <v>147</v>
      </c>
      <c r="BE738" s="238">
        <f>IF(N738="základní",J738,0)</f>
        <v>0</v>
      </c>
      <c r="BF738" s="238">
        <f>IF(N738="snížená",J738,0)</f>
        <v>0</v>
      </c>
      <c r="BG738" s="238">
        <f>IF(N738="zákl. přenesená",J738,0)</f>
        <v>0</v>
      </c>
      <c r="BH738" s="238">
        <f>IF(N738="sníž. přenesená",J738,0)</f>
        <v>0</v>
      </c>
      <c r="BI738" s="238">
        <f>IF(N738="nulová",J738,0)</f>
        <v>0</v>
      </c>
      <c r="BJ738" s="17" t="s">
        <v>80</v>
      </c>
      <c r="BK738" s="238">
        <f>ROUND(I738*H738,2)</f>
        <v>0</v>
      </c>
      <c r="BL738" s="17" t="s">
        <v>274</v>
      </c>
      <c r="BM738" s="237" t="s">
        <v>1584</v>
      </c>
    </row>
    <row r="739" s="2" customFormat="1">
      <c r="A739" s="38"/>
      <c r="B739" s="39"/>
      <c r="C739" s="40"/>
      <c r="D739" s="239" t="s">
        <v>157</v>
      </c>
      <c r="E739" s="40"/>
      <c r="F739" s="240" t="s">
        <v>853</v>
      </c>
      <c r="G739" s="40"/>
      <c r="H739" s="40"/>
      <c r="I739" s="241"/>
      <c r="J739" s="40"/>
      <c r="K739" s="40"/>
      <c r="L739" s="44"/>
      <c r="M739" s="242"/>
      <c r="N739" s="243"/>
      <c r="O739" s="91"/>
      <c r="P739" s="91"/>
      <c r="Q739" s="91"/>
      <c r="R739" s="91"/>
      <c r="S739" s="91"/>
      <c r="T739" s="92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157</v>
      </c>
      <c r="AU739" s="17" t="s">
        <v>82</v>
      </c>
    </row>
    <row r="740" s="2" customFormat="1">
      <c r="A740" s="38"/>
      <c r="B740" s="39"/>
      <c r="C740" s="40"/>
      <c r="D740" s="244" t="s">
        <v>159</v>
      </c>
      <c r="E740" s="40"/>
      <c r="F740" s="245" t="s">
        <v>854</v>
      </c>
      <c r="G740" s="40"/>
      <c r="H740" s="40"/>
      <c r="I740" s="241"/>
      <c r="J740" s="40"/>
      <c r="K740" s="40"/>
      <c r="L740" s="44"/>
      <c r="M740" s="242"/>
      <c r="N740" s="243"/>
      <c r="O740" s="91"/>
      <c r="P740" s="91"/>
      <c r="Q740" s="91"/>
      <c r="R740" s="91"/>
      <c r="S740" s="91"/>
      <c r="T740" s="92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159</v>
      </c>
      <c r="AU740" s="17" t="s">
        <v>82</v>
      </c>
    </row>
    <row r="741" s="13" customFormat="1">
      <c r="A741" s="13"/>
      <c r="B741" s="246"/>
      <c r="C741" s="247"/>
      <c r="D741" s="239" t="s">
        <v>161</v>
      </c>
      <c r="E741" s="248" t="s">
        <v>1</v>
      </c>
      <c r="F741" s="249" t="s">
        <v>634</v>
      </c>
      <c r="G741" s="247"/>
      <c r="H741" s="248" t="s">
        <v>1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161</v>
      </c>
      <c r="AU741" s="255" t="s">
        <v>82</v>
      </c>
      <c r="AV741" s="13" t="s">
        <v>80</v>
      </c>
      <c r="AW741" s="13" t="s">
        <v>30</v>
      </c>
      <c r="AX741" s="13" t="s">
        <v>73</v>
      </c>
      <c r="AY741" s="255" t="s">
        <v>147</v>
      </c>
    </row>
    <row r="742" s="14" customFormat="1">
      <c r="A742" s="14"/>
      <c r="B742" s="256"/>
      <c r="C742" s="257"/>
      <c r="D742" s="239" t="s">
        <v>161</v>
      </c>
      <c r="E742" s="258" t="s">
        <v>1</v>
      </c>
      <c r="F742" s="259" t="s">
        <v>1513</v>
      </c>
      <c r="G742" s="257"/>
      <c r="H742" s="260">
        <v>176.33000000000001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161</v>
      </c>
      <c r="AU742" s="266" t="s">
        <v>82</v>
      </c>
      <c r="AV742" s="14" t="s">
        <v>82</v>
      </c>
      <c r="AW742" s="14" t="s">
        <v>30</v>
      </c>
      <c r="AX742" s="14" t="s">
        <v>73</v>
      </c>
      <c r="AY742" s="266" t="s">
        <v>147</v>
      </c>
    </row>
    <row r="743" s="15" customFormat="1">
      <c r="A743" s="15"/>
      <c r="B743" s="267"/>
      <c r="C743" s="268"/>
      <c r="D743" s="239" t="s">
        <v>161</v>
      </c>
      <c r="E743" s="269" t="s">
        <v>1</v>
      </c>
      <c r="F743" s="270" t="s">
        <v>164</v>
      </c>
      <c r="G743" s="268"/>
      <c r="H743" s="271">
        <v>176.33000000000001</v>
      </c>
      <c r="I743" s="272"/>
      <c r="J743" s="268"/>
      <c r="K743" s="268"/>
      <c r="L743" s="273"/>
      <c r="M743" s="274"/>
      <c r="N743" s="275"/>
      <c r="O743" s="275"/>
      <c r="P743" s="275"/>
      <c r="Q743" s="275"/>
      <c r="R743" s="275"/>
      <c r="S743" s="275"/>
      <c r="T743" s="276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7" t="s">
        <v>161</v>
      </c>
      <c r="AU743" s="277" t="s">
        <v>82</v>
      </c>
      <c r="AV743" s="15" t="s">
        <v>155</v>
      </c>
      <c r="AW743" s="15" t="s">
        <v>30</v>
      </c>
      <c r="AX743" s="15" t="s">
        <v>80</v>
      </c>
      <c r="AY743" s="277" t="s">
        <v>147</v>
      </c>
    </row>
    <row r="744" s="2" customFormat="1" ht="33" customHeight="1">
      <c r="A744" s="38"/>
      <c r="B744" s="39"/>
      <c r="C744" s="226" t="s">
        <v>821</v>
      </c>
      <c r="D744" s="226" t="s">
        <v>150</v>
      </c>
      <c r="E744" s="227" t="s">
        <v>856</v>
      </c>
      <c r="F744" s="228" t="s">
        <v>857</v>
      </c>
      <c r="G744" s="229" t="s">
        <v>357</v>
      </c>
      <c r="H744" s="230">
        <v>13.84</v>
      </c>
      <c r="I744" s="231"/>
      <c r="J744" s="232">
        <f>ROUND(I744*H744,2)</f>
        <v>0</v>
      </c>
      <c r="K744" s="228" t="s">
        <v>154</v>
      </c>
      <c r="L744" s="44"/>
      <c r="M744" s="233" t="s">
        <v>1</v>
      </c>
      <c r="N744" s="234" t="s">
        <v>38</v>
      </c>
      <c r="O744" s="91"/>
      <c r="P744" s="235">
        <f>O744*H744</f>
        <v>0</v>
      </c>
      <c r="Q744" s="235">
        <v>0</v>
      </c>
      <c r="R744" s="235">
        <f>Q744*H744</f>
        <v>0</v>
      </c>
      <c r="S744" s="235">
        <v>0</v>
      </c>
      <c r="T744" s="236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7" t="s">
        <v>274</v>
      </c>
      <c r="AT744" s="237" t="s">
        <v>150</v>
      </c>
      <c r="AU744" s="237" t="s">
        <v>82</v>
      </c>
      <c r="AY744" s="17" t="s">
        <v>147</v>
      </c>
      <c r="BE744" s="238">
        <f>IF(N744="základní",J744,0)</f>
        <v>0</v>
      </c>
      <c r="BF744" s="238">
        <f>IF(N744="snížená",J744,0)</f>
        <v>0</v>
      </c>
      <c r="BG744" s="238">
        <f>IF(N744="zákl. přenesená",J744,0)</f>
        <v>0</v>
      </c>
      <c r="BH744" s="238">
        <f>IF(N744="sníž. přenesená",J744,0)</f>
        <v>0</v>
      </c>
      <c r="BI744" s="238">
        <f>IF(N744="nulová",J744,0)</f>
        <v>0</v>
      </c>
      <c r="BJ744" s="17" t="s">
        <v>80</v>
      </c>
      <c r="BK744" s="238">
        <f>ROUND(I744*H744,2)</f>
        <v>0</v>
      </c>
      <c r="BL744" s="17" t="s">
        <v>274</v>
      </c>
      <c r="BM744" s="237" t="s">
        <v>1585</v>
      </c>
    </row>
    <row r="745" s="2" customFormat="1">
      <c r="A745" s="38"/>
      <c r="B745" s="39"/>
      <c r="C745" s="40"/>
      <c r="D745" s="239" t="s">
        <v>157</v>
      </c>
      <c r="E745" s="40"/>
      <c r="F745" s="240" t="s">
        <v>859</v>
      </c>
      <c r="G745" s="40"/>
      <c r="H745" s="40"/>
      <c r="I745" s="241"/>
      <c r="J745" s="40"/>
      <c r="K745" s="40"/>
      <c r="L745" s="44"/>
      <c r="M745" s="242"/>
      <c r="N745" s="243"/>
      <c r="O745" s="91"/>
      <c r="P745" s="91"/>
      <c r="Q745" s="91"/>
      <c r="R745" s="91"/>
      <c r="S745" s="91"/>
      <c r="T745" s="92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157</v>
      </c>
      <c r="AU745" s="17" t="s">
        <v>82</v>
      </c>
    </row>
    <row r="746" s="2" customFormat="1">
      <c r="A746" s="38"/>
      <c r="B746" s="39"/>
      <c r="C746" s="40"/>
      <c r="D746" s="244" t="s">
        <v>159</v>
      </c>
      <c r="E746" s="40"/>
      <c r="F746" s="245" t="s">
        <v>860</v>
      </c>
      <c r="G746" s="40"/>
      <c r="H746" s="40"/>
      <c r="I746" s="241"/>
      <c r="J746" s="40"/>
      <c r="K746" s="40"/>
      <c r="L746" s="44"/>
      <c r="M746" s="242"/>
      <c r="N746" s="243"/>
      <c r="O746" s="91"/>
      <c r="P746" s="91"/>
      <c r="Q746" s="91"/>
      <c r="R746" s="91"/>
      <c r="S746" s="91"/>
      <c r="T746" s="92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159</v>
      </c>
      <c r="AU746" s="17" t="s">
        <v>82</v>
      </c>
    </row>
    <row r="747" s="12" customFormat="1" ht="22.8" customHeight="1">
      <c r="A747" s="12"/>
      <c r="B747" s="210"/>
      <c r="C747" s="211"/>
      <c r="D747" s="212" t="s">
        <v>72</v>
      </c>
      <c r="E747" s="224" t="s">
        <v>861</v>
      </c>
      <c r="F747" s="224" t="s">
        <v>862</v>
      </c>
      <c r="G747" s="211"/>
      <c r="H747" s="211"/>
      <c r="I747" s="214"/>
      <c r="J747" s="225">
        <f>BK747</f>
        <v>0</v>
      </c>
      <c r="K747" s="211"/>
      <c r="L747" s="216"/>
      <c r="M747" s="217"/>
      <c r="N747" s="218"/>
      <c r="O747" s="218"/>
      <c r="P747" s="219">
        <f>SUM(P748:P775)</f>
        <v>0</v>
      </c>
      <c r="Q747" s="218"/>
      <c r="R747" s="219">
        <f>SUM(R748:R775)</f>
        <v>0.0030000000000000001</v>
      </c>
      <c r="S747" s="218"/>
      <c r="T747" s="220">
        <f>SUM(T748:T775)</f>
        <v>0</v>
      </c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R747" s="221" t="s">
        <v>82</v>
      </c>
      <c r="AT747" s="222" t="s">
        <v>72</v>
      </c>
      <c r="AU747" s="222" t="s">
        <v>80</v>
      </c>
      <c r="AY747" s="221" t="s">
        <v>147</v>
      </c>
      <c r="BK747" s="223">
        <f>SUM(BK748:BK775)</f>
        <v>0</v>
      </c>
    </row>
    <row r="748" s="2" customFormat="1" ht="24.15" customHeight="1">
      <c r="A748" s="38"/>
      <c r="B748" s="39"/>
      <c r="C748" s="226" t="s">
        <v>826</v>
      </c>
      <c r="D748" s="226" t="s">
        <v>150</v>
      </c>
      <c r="E748" s="227" t="s">
        <v>864</v>
      </c>
      <c r="F748" s="228" t="s">
        <v>865</v>
      </c>
      <c r="G748" s="229" t="s">
        <v>248</v>
      </c>
      <c r="H748" s="230">
        <v>12</v>
      </c>
      <c r="I748" s="231"/>
      <c r="J748" s="232">
        <f>ROUND(I748*H748,2)</f>
        <v>0</v>
      </c>
      <c r="K748" s="228" t="s">
        <v>154</v>
      </c>
      <c r="L748" s="44"/>
      <c r="M748" s="233" t="s">
        <v>1</v>
      </c>
      <c r="N748" s="234" t="s">
        <v>38</v>
      </c>
      <c r="O748" s="91"/>
      <c r="P748" s="235">
        <f>O748*H748</f>
        <v>0</v>
      </c>
      <c r="Q748" s="235">
        <v>0.00025000000000000001</v>
      </c>
      <c r="R748" s="235">
        <f>Q748*H748</f>
        <v>0.0030000000000000001</v>
      </c>
      <c r="S748" s="235">
        <v>0</v>
      </c>
      <c r="T748" s="236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37" t="s">
        <v>274</v>
      </c>
      <c r="AT748" s="237" t="s">
        <v>150</v>
      </c>
      <c r="AU748" s="237" t="s">
        <v>82</v>
      </c>
      <c r="AY748" s="17" t="s">
        <v>147</v>
      </c>
      <c r="BE748" s="238">
        <f>IF(N748="základní",J748,0)</f>
        <v>0</v>
      </c>
      <c r="BF748" s="238">
        <f>IF(N748="snížená",J748,0)</f>
        <v>0</v>
      </c>
      <c r="BG748" s="238">
        <f>IF(N748="zákl. přenesená",J748,0)</f>
        <v>0</v>
      </c>
      <c r="BH748" s="238">
        <f>IF(N748="sníž. přenesená",J748,0)</f>
        <v>0</v>
      </c>
      <c r="BI748" s="238">
        <f>IF(N748="nulová",J748,0)</f>
        <v>0</v>
      </c>
      <c r="BJ748" s="17" t="s">
        <v>80</v>
      </c>
      <c r="BK748" s="238">
        <f>ROUND(I748*H748,2)</f>
        <v>0</v>
      </c>
      <c r="BL748" s="17" t="s">
        <v>274</v>
      </c>
      <c r="BM748" s="237" t="s">
        <v>1586</v>
      </c>
    </row>
    <row r="749" s="2" customFormat="1">
      <c r="A749" s="38"/>
      <c r="B749" s="39"/>
      <c r="C749" s="40"/>
      <c r="D749" s="239" t="s">
        <v>157</v>
      </c>
      <c r="E749" s="40"/>
      <c r="F749" s="240" t="s">
        <v>867</v>
      </c>
      <c r="G749" s="40"/>
      <c r="H749" s="40"/>
      <c r="I749" s="241"/>
      <c r="J749" s="40"/>
      <c r="K749" s="40"/>
      <c r="L749" s="44"/>
      <c r="M749" s="242"/>
      <c r="N749" s="243"/>
      <c r="O749" s="91"/>
      <c r="P749" s="91"/>
      <c r="Q749" s="91"/>
      <c r="R749" s="91"/>
      <c r="S749" s="91"/>
      <c r="T749" s="92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157</v>
      </c>
      <c r="AU749" s="17" t="s">
        <v>82</v>
      </c>
    </row>
    <row r="750" s="2" customFormat="1">
      <c r="A750" s="38"/>
      <c r="B750" s="39"/>
      <c r="C750" s="40"/>
      <c r="D750" s="244" t="s">
        <v>159</v>
      </c>
      <c r="E750" s="40"/>
      <c r="F750" s="245" t="s">
        <v>868</v>
      </c>
      <c r="G750" s="40"/>
      <c r="H750" s="40"/>
      <c r="I750" s="241"/>
      <c r="J750" s="40"/>
      <c r="K750" s="40"/>
      <c r="L750" s="44"/>
      <c r="M750" s="242"/>
      <c r="N750" s="243"/>
      <c r="O750" s="91"/>
      <c r="P750" s="91"/>
      <c r="Q750" s="91"/>
      <c r="R750" s="91"/>
      <c r="S750" s="91"/>
      <c r="T750" s="92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159</v>
      </c>
      <c r="AU750" s="17" t="s">
        <v>82</v>
      </c>
    </row>
    <row r="751" s="13" customFormat="1">
      <c r="A751" s="13"/>
      <c r="B751" s="246"/>
      <c r="C751" s="247"/>
      <c r="D751" s="239" t="s">
        <v>161</v>
      </c>
      <c r="E751" s="248" t="s">
        <v>1</v>
      </c>
      <c r="F751" s="249" t="s">
        <v>869</v>
      </c>
      <c r="G751" s="247"/>
      <c r="H751" s="248" t="s">
        <v>1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161</v>
      </c>
      <c r="AU751" s="255" t="s">
        <v>82</v>
      </c>
      <c r="AV751" s="13" t="s">
        <v>80</v>
      </c>
      <c r="AW751" s="13" t="s">
        <v>30</v>
      </c>
      <c r="AX751" s="13" t="s">
        <v>73</v>
      </c>
      <c r="AY751" s="255" t="s">
        <v>147</v>
      </c>
    </row>
    <row r="752" s="14" customFormat="1">
      <c r="A752" s="14"/>
      <c r="B752" s="256"/>
      <c r="C752" s="257"/>
      <c r="D752" s="239" t="s">
        <v>161</v>
      </c>
      <c r="E752" s="258" t="s">
        <v>1</v>
      </c>
      <c r="F752" s="259" t="s">
        <v>148</v>
      </c>
      <c r="G752" s="257"/>
      <c r="H752" s="260">
        <v>3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6" t="s">
        <v>161</v>
      </c>
      <c r="AU752" s="266" t="s">
        <v>82</v>
      </c>
      <c r="AV752" s="14" t="s">
        <v>82</v>
      </c>
      <c r="AW752" s="14" t="s">
        <v>30</v>
      </c>
      <c r="AX752" s="14" t="s">
        <v>73</v>
      </c>
      <c r="AY752" s="266" t="s">
        <v>147</v>
      </c>
    </row>
    <row r="753" s="13" customFormat="1">
      <c r="A753" s="13"/>
      <c r="B753" s="246"/>
      <c r="C753" s="247"/>
      <c r="D753" s="239" t="s">
        <v>161</v>
      </c>
      <c r="E753" s="248" t="s">
        <v>1</v>
      </c>
      <c r="F753" s="249" t="s">
        <v>1587</v>
      </c>
      <c r="G753" s="247"/>
      <c r="H753" s="248" t="s">
        <v>1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161</v>
      </c>
      <c r="AU753" s="255" t="s">
        <v>82</v>
      </c>
      <c r="AV753" s="13" t="s">
        <v>80</v>
      </c>
      <c r="AW753" s="13" t="s">
        <v>30</v>
      </c>
      <c r="AX753" s="13" t="s">
        <v>73</v>
      </c>
      <c r="AY753" s="255" t="s">
        <v>147</v>
      </c>
    </row>
    <row r="754" s="14" customFormat="1">
      <c r="A754" s="14"/>
      <c r="B754" s="256"/>
      <c r="C754" s="257"/>
      <c r="D754" s="239" t="s">
        <v>161</v>
      </c>
      <c r="E754" s="258" t="s">
        <v>1</v>
      </c>
      <c r="F754" s="259" t="s">
        <v>80</v>
      </c>
      <c r="G754" s="257"/>
      <c r="H754" s="260">
        <v>1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6" t="s">
        <v>161</v>
      </c>
      <c r="AU754" s="266" t="s">
        <v>82</v>
      </c>
      <c r="AV754" s="14" t="s">
        <v>82</v>
      </c>
      <c r="AW754" s="14" t="s">
        <v>30</v>
      </c>
      <c r="AX754" s="14" t="s">
        <v>73</v>
      </c>
      <c r="AY754" s="266" t="s">
        <v>147</v>
      </c>
    </row>
    <row r="755" s="13" customFormat="1">
      <c r="A755" s="13"/>
      <c r="B755" s="246"/>
      <c r="C755" s="247"/>
      <c r="D755" s="239" t="s">
        <v>161</v>
      </c>
      <c r="E755" s="248" t="s">
        <v>1</v>
      </c>
      <c r="F755" s="249" t="s">
        <v>1588</v>
      </c>
      <c r="G755" s="247"/>
      <c r="H755" s="248" t="s">
        <v>1</v>
      </c>
      <c r="I755" s="250"/>
      <c r="J755" s="247"/>
      <c r="K755" s="247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161</v>
      </c>
      <c r="AU755" s="255" t="s">
        <v>82</v>
      </c>
      <c r="AV755" s="13" t="s">
        <v>80</v>
      </c>
      <c r="AW755" s="13" t="s">
        <v>30</v>
      </c>
      <c r="AX755" s="13" t="s">
        <v>73</v>
      </c>
      <c r="AY755" s="255" t="s">
        <v>147</v>
      </c>
    </row>
    <row r="756" s="14" customFormat="1">
      <c r="A756" s="14"/>
      <c r="B756" s="256"/>
      <c r="C756" s="257"/>
      <c r="D756" s="239" t="s">
        <v>161</v>
      </c>
      <c r="E756" s="258" t="s">
        <v>1</v>
      </c>
      <c r="F756" s="259" t="s">
        <v>207</v>
      </c>
      <c r="G756" s="257"/>
      <c r="H756" s="260">
        <v>8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161</v>
      </c>
      <c r="AU756" s="266" t="s">
        <v>82</v>
      </c>
      <c r="AV756" s="14" t="s">
        <v>82</v>
      </c>
      <c r="AW756" s="14" t="s">
        <v>30</v>
      </c>
      <c r="AX756" s="14" t="s">
        <v>73</v>
      </c>
      <c r="AY756" s="266" t="s">
        <v>147</v>
      </c>
    </row>
    <row r="757" s="15" customFormat="1">
      <c r="A757" s="15"/>
      <c r="B757" s="267"/>
      <c r="C757" s="268"/>
      <c r="D757" s="239" t="s">
        <v>161</v>
      </c>
      <c r="E757" s="269" t="s">
        <v>1</v>
      </c>
      <c r="F757" s="270" t="s">
        <v>164</v>
      </c>
      <c r="G757" s="268"/>
      <c r="H757" s="271">
        <v>12</v>
      </c>
      <c r="I757" s="272"/>
      <c r="J757" s="268"/>
      <c r="K757" s="268"/>
      <c r="L757" s="273"/>
      <c r="M757" s="274"/>
      <c r="N757" s="275"/>
      <c r="O757" s="275"/>
      <c r="P757" s="275"/>
      <c r="Q757" s="275"/>
      <c r="R757" s="275"/>
      <c r="S757" s="275"/>
      <c r="T757" s="27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7" t="s">
        <v>161</v>
      </c>
      <c r="AU757" s="277" t="s">
        <v>82</v>
      </c>
      <c r="AV757" s="15" t="s">
        <v>155</v>
      </c>
      <c r="AW757" s="15" t="s">
        <v>30</v>
      </c>
      <c r="AX757" s="15" t="s">
        <v>80</v>
      </c>
      <c r="AY757" s="277" t="s">
        <v>147</v>
      </c>
    </row>
    <row r="758" s="2" customFormat="1" ht="16.5" customHeight="1">
      <c r="A758" s="38"/>
      <c r="B758" s="39"/>
      <c r="C758" s="278" t="s">
        <v>832</v>
      </c>
      <c r="D758" s="278" t="s">
        <v>335</v>
      </c>
      <c r="E758" s="279" t="s">
        <v>871</v>
      </c>
      <c r="F758" s="280" t="s">
        <v>872</v>
      </c>
      <c r="G758" s="281" t="s">
        <v>460</v>
      </c>
      <c r="H758" s="282">
        <v>3</v>
      </c>
      <c r="I758" s="283"/>
      <c r="J758" s="284">
        <f>ROUND(I758*H758,2)</f>
        <v>0</v>
      </c>
      <c r="K758" s="280" t="s">
        <v>1</v>
      </c>
      <c r="L758" s="285"/>
      <c r="M758" s="286" t="s">
        <v>1</v>
      </c>
      <c r="N758" s="287" t="s">
        <v>38</v>
      </c>
      <c r="O758" s="91"/>
      <c r="P758" s="235">
        <f>O758*H758</f>
        <v>0</v>
      </c>
      <c r="Q758" s="235">
        <v>0</v>
      </c>
      <c r="R758" s="235">
        <f>Q758*H758</f>
        <v>0</v>
      </c>
      <c r="S758" s="235">
        <v>0</v>
      </c>
      <c r="T758" s="236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7" t="s">
        <v>387</v>
      </c>
      <c r="AT758" s="237" t="s">
        <v>335</v>
      </c>
      <c r="AU758" s="237" t="s">
        <v>82</v>
      </c>
      <c r="AY758" s="17" t="s">
        <v>147</v>
      </c>
      <c r="BE758" s="238">
        <f>IF(N758="základní",J758,0)</f>
        <v>0</v>
      </c>
      <c r="BF758" s="238">
        <f>IF(N758="snížená",J758,0)</f>
        <v>0</v>
      </c>
      <c r="BG758" s="238">
        <f>IF(N758="zákl. přenesená",J758,0)</f>
        <v>0</v>
      </c>
      <c r="BH758" s="238">
        <f>IF(N758="sníž. přenesená",J758,0)</f>
        <v>0</v>
      </c>
      <c r="BI758" s="238">
        <f>IF(N758="nulová",J758,0)</f>
        <v>0</v>
      </c>
      <c r="BJ758" s="17" t="s">
        <v>80</v>
      </c>
      <c r="BK758" s="238">
        <f>ROUND(I758*H758,2)</f>
        <v>0</v>
      </c>
      <c r="BL758" s="17" t="s">
        <v>274</v>
      </c>
      <c r="BM758" s="237" t="s">
        <v>1589</v>
      </c>
    </row>
    <row r="759" s="2" customFormat="1">
      <c r="A759" s="38"/>
      <c r="B759" s="39"/>
      <c r="C759" s="40"/>
      <c r="D759" s="239" t="s">
        <v>157</v>
      </c>
      <c r="E759" s="40"/>
      <c r="F759" s="240" t="s">
        <v>872</v>
      </c>
      <c r="G759" s="40"/>
      <c r="H759" s="40"/>
      <c r="I759" s="241"/>
      <c r="J759" s="40"/>
      <c r="K759" s="40"/>
      <c r="L759" s="44"/>
      <c r="M759" s="242"/>
      <c r="N759" s="243"/>
      <c r="O759" s="91"/>
      <c r="P759" s="91"/>
      <c r="Q759" s="91"/>
      <c r="R759" s="91"/>
      <c r="S759" s="91"/>
      <c r="T759" s="92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157</v>
      </c>
      <c r="AU759" s="17" t="s">
        <v>82</v>
      </c>
    </row>
    <row r="760" s="13" customFormat="1">
      <c r="A760" s="13"/>
      <c r="B760" s="246"/>
      <c r="C760" s="247"/>
      <c r="D760" s="239" t="s">
        <v>161</v>
      </c>
      <c r="E760" s="248" t="s">
        <v>1</v>
      </c>
      <c r="F760" s="249" t="s">
        <v>874</v>
      </c>
      <c r="G760" s="247"/>
      <c r="H760" s="248" t="s">
        <v>1</v>
      </c>
      <c r="I760" s="250"/>
      <c r="J760" s="247"/>
      <c r="K760" s="247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161</v>
      </c>
      <c r="AU760" s="255" t="s">
        <v>82</v>
      </c>
      <c r="AV760" s="13" t="s">
        <v>80</v>
      </c>
      <c r="AW760" s="13" t="s">
        <v>30</v>
      </c>
      <c r="AX760" s="13" t="s">
        <v>73</v>
      </c>
      <c r="AY760" s="255" t="s">
        <v>147</v>
      </c>
    </row>
    <row r="761" s="14" customFormat="1">
      <c r="A761" s="14"/>
      <c r="B761" s="256"/>
      <c r="C761" s="257"/>
      <c r="D761" s="239" t="s">
        <v>161</v>
      </c>
      <c r="E761" s="258" t="s">
        <v>1</v>
      </c>
      <c r="F761" s="259" t="s">
        <v>148</v>
      </c>
      <c r="G761" s="257"/>
      <c r="H761" s="260">
        <v>3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6" t="s">
        <v>161</v>
      </c>
      <c r="AU761" s="266" t="s">
        <v>82</v>
      </c>
      <c r="AV761" s="14" t="s">
        <v>82</v>
      </c>
      <c r="AW761" s="14" t="s">
        <v>30</v>
      </c>
      <c r="AX761" s="14" t="s">
        <v>73</v>
      </c>
      <c r="AY761" s="266" t="s">
        <v>147</v>
      </c>
    </row>
    <row r="762" s="15" customFormat="1">
      <c r="A762" s="15"/>
      <c r="B762" s="267"/>
      <c r="C762" s="268"/>
      <c r="D762" s="239" t="s">
        <v>161</v>
      </c>
      <c r="E762" s="269" t="s">
        <v>1</v>
      </c>
      <c r="F762" s="270" t="s">
        <v>164</v>
      </c>
      <c r="G762" s="268"/>
      <c r="H762" s="271">
        <v>3</v>
      </c>
      <c r="I762" s="272"/>
      <c r="J762" s="268"/>
      <c r="K762" s="268"/>
      <c r="L762" s="273"/>
      <c r="M762" s="274"/>
      <c r="N762" s="275"/>
      <c r="O762" s="275"/>
      <c r="P762" s="275"/>
      <c r="Q762" s="275"/>
      <c r="R762" s="275"/>
      <c r="S762" s="275"/>
      <c r="T762" s="27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77" t="s">
        <v>161</v>
      </c>
      <c r="AU762" s="277" t="s">
        <v>82</v>
      </c>
      <c r="AV762" s="15" t="s">
        <v>155</v>
      </c>
      <c r="AW762" s="15" t="s">
        <v>30</v>
      </c>
      <c r="AX762" s="15" t="s">
        <v>80</v>
      </c>
      <c r="AY762" s="277" t="s">
        <v>147</v>
      </c>
    </row>
    <row r="763" s="2" customFormat="1" ht="16.5" customHeight="1">
      <c r="A763" s="38"/>
      <c r="B763" s="39"/>
      <c r="C763" s="278" t="s">
        <v>837</v>
      </c>
      <c r="D763" s="278" t="s">
        <v>335</v>
      </c>
      <c r="E763" s="279" t="s">
        <v>1590</v>
      </c>
      <c r="F763" s="280" t="s">
        <v>1591</v>
      </c>
      <c r="G763" s="281" t="s">
        <v>460</v>
      </c>
      <c r="H763" s="282">
        <v>1</v>
      </c>
      <c r="I763" s="283"/>
      <c r="J763" s="284">
        <f>ROUND(I763*H763,2)</f>
        <v>0</v>
      </c>
      <c r="K763" s="280" t="s">
        <v>1</v>
      </c>
      <c r="L763" s="285"/>
      <c r="M763" s="286" t="s">
        <v>1</v>
      </c>
      <c r="N763" s="287" t="s">
        <v>38</v>
      </c>
      <c r="O763" s="91"/>
      <c r="P763" s="235">
        <f>O763*H763</f>
        <v>0</v>
      </c>
      <c r="Q763" s="235">
        <v>0</v>
      </c>
      <c r="R763" s="235">
        <f>Q763*H763</f>
        <v>0</v>
      </c>
      <c r="S763" s="235">
        <v>0</v>
      </c>
      <c r="T763" s="236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37" t="s">
        <v>387</v>
      </c>
      <c r="AT763" s="237" t="s">
        <v>335</v>
      </c>
      <c r="AU763" s="237" t="s">
        <v>82</v>
      </c>
      <c r="AY763" s="17" t="s">
        <v>147</v>
      </c>
      <c r="BE763" s="238">
        <f>IF(N763="základní",J763,0)</f>
        <v>0</v>
      </c>
      <c r="BF763" s="238">
        <f>IF(N763="snížená",J763,0)</f>
        <v>0</v>
      </c>
      <c r="BG763" s="238">
        <f>IF(N763="zákl. přenesená",J763,0)</f>
        <v>0</v>
      </c>
      <c r="BH763" s="238">
        <f>IF(N763="sníž. přenesená",J763,0)</f>
        <v>0</v>
      </c>
      <c r="BI763" s="238">
        <f>IF(N763="nulová",J763,0)</f>
        <v>0</v>
      </c>
      <c r="BJ763" s="17" t="s">
        <v>80</v>
      </c>
      <c r="BK763" s="238">
        <f>ROUND(I763*H763,2)</f>
        <v>0</v>
      </c>
      <c r="BL763" s="17" t="s">
        <v>274</v>
      </c>
      <c r="BM763" s="237" t="s">
        <v>1592</v>
      </c>
    </row>
    <row r="764" s="2" customFormat="1">
      <c r="A764" s="38"/>
      <c r="B764" s="39"/>
      <c r="C764" s="40"/>
      <c r="D764" s="239" t="s">
        <v>157</v>
      </c>
      <c r="E764" s="40"/>
      <c r="F764" s="240" t="s">
        <v>1591</v>
      </c>
      <c r="G764" s="40"/>
      <c r="H764" s="40"/>
      <c r="I764" s="241"/>
      <c r="J764" s="40"/>
      <c r="K764" s="40"/>
      <c r="L764" s="44"/>
      <c r="M764" s="242"/>
      <c r="N764" s="243"/>
      <c r="O764" s="91"/>
      <c r="P764" s="91"/>
      <c r="Q764" s="91"/>
      <c r="R764" s="91"/>
      <c r="S764" s="91"/>
      <c r="T764" s="92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157</v>
      </c>
      <c r="AU764" s="17" t="s">
        <v>82</v>
      </c>
    </row>
    <row r="765" s="13" customFormat="1">
      <c r="A765" s="13"/>
      <c r="B765" s="246"/>
      <c r="C765" s="247"/>
      <c r="D765" s="239" t="s">
        <v>161</v>
      </c>
      <c r="E765" s="248" t="s">
        <v>1</v>
      </c>
      <c r="F765" s="249" t="s">
        <v>874</v>
      </c>
      <c r="G765" s="247"/>
      <c r="H765" s="248" t="s">
        <v>1</v>
      </c>
      <c r="I765" s="250"/>
      <c r="J765" s="247"/>
      <c r="K765" s="247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161</v>
      </c>
      <c r="AU765" s="255" t="s">
        <v>82</v>
      </c>
      <c r="AV765" s="13" t="s">
        <v>80</v>
      </c>
      <c r="AW765" s="13" t="s">
        <v>30</v>
      </c>
      <c r="AX765" s="13" t="s">
        <v>73</v>
      </c>
      <c r="AY765" s="255" t="s">
        <v>147</v>
      </c>
    </row>
    <row r="766" s="14" customFormat="1">
      <c r="A766" s="14"/>
      <c r="B766" s="256"/>
      <c r="C766" s="257"/>
      <c r="D766" s="239" t="s">
        <v>161</v>
      </c>
      <c r="E766" s="258" t="s">
        <v>1</v>
      </c>
      <c r="F766" s="259" t="s">
        <v>80</v>
      </c>
      <c r="G766" s="257"/>
      <c r="H766" s="260">
        <v>1</v>
      </c>
      <c r="I766" s="261"/>
      <c r="J766" s="257"/>
      <c r="K766" s="257"/>
      <c r="L766" s="262"/>
      <c r="M766" s="263"/>
      <c r="N766" s="264"/>
      <c r="O766" s="264"/>
      <c r="P766" s="264"/>
      <c r="Q766" s="264"/>
      <c r="R766" s="264"/>
      <c r="S766" s="264"/>
      <c r="T766" s="26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6" t="s">
        <v>161</v>
      </c>
      <c r="AU766" s="266" t="s">
        <v>82</v>
      </c>
      <c r="AV766" s="14" t="s">
        <v>82</v>
      </c>
      <c r="AW766" s="14" t="s">
        <v>30</v>
      </c>
      <c r="AX766" s="14" t="s">
        <v>73</v>
      </c>
      <c r="AY766" s="266" t="s">
        <v>147</v>
      </c>
    </row>
    <row r="767" s="15" customFormat="1">
      <c r="A767" s="15"/>
      <c r="B767" s="267"/>
      <c r="C767" s="268"/>
      <c r="D767" s="239" t="s">
        <v>161</v>
      </c>
      <c r="E767" s="269" t="s">
        <v>1</v>
      </c>
      <c r="F767" s="270" t="s">
        <v>164</v>
      </c>
      <c r="G767" s="268"/>
      <c r="H767" s="271">
        <v>1</v>
      </c>
      <c r="I767" s="272"/>
      <c r="J767" s="268"/>
      <c r="K767" s="268"/>
      <c r="L767" s="273"/>
      <c r="M767" s="274"/>
      <c r="N767" s="275"/>
      <c r="O767" s="275"/>
      <c r="P767" s="275"/>
      <c r="Q767" s="275"/>
      <c r="R767" s="275"/>
      <c r="S767" s="275"/>
      <c r="T767" s="27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7" t="s">
        <v>161</v>
      </c>
      <c r="AU767" s="277" t="s">
        <v>82</v>
      </c>
      <c r="AV767" s="15" t="s">
        <v>155</v>
      </c>
      <c r="AW767" s="15" t="s">
        <v>30</v>
      </c>
      <c r="AX767" s="15" t="s">
        <v>80</v>
      </c>
      <c r="AY767" s="277" t="s">
        <v>147</v>
      </c>
    </row>
    <row r="768" s="2" customFormat="1" ht="16.5" customHeight="1">
      <c r="A768" s="38"/>
      <c r="B768" s="39"/>
      <c r="C768" s="278" t="s">
        <v>845</v>
      </c>
      <c r="D768" s="278" t="s">
        <v>335</v>
      </c>
      <c r="E768" s="279" t="s">
        <v>1593</v>
      </c>
      <c r="F768" s="280" t="s">
        <v>1594</v>
      </c>
      <c r="G768" s="281" t="s">
        <v>460</v>
      </c>
      <c r="H768" s="282">
        <v>8</v>
      </c>
      <c r="I768" s="283"/>
      <c r="J768" s="284">
        <f>ROUND(I768*H768,2)</f>
        <v>0</v>
      </c>
      <c r="K768" s="280" t="s">
        <v>1</v>
      </c>
      <c r="L768" s="285"/>
      <c r="M768" s="286" t="s">
        <v>1</v>
      </c>
      <c r="N768" s="287" t="s">
        <v>38</v>
      </c>
      <c r="O768" s="91"/>
      <c r="P768" s="235">
        <f>O768*H768</f>
        <v>0</v>
      </c>
      <c r="Q768" s="235">
        <v>0</v>
      </c>
      <c r="R768" s="235">
        <f>Q768*H768</f>
        <v>0</v>
      </c>
      <c r="S768" s="235">
        <v>0</v>
      </c>
      <c r="T768" s="236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37" t="s">
        <v>387</v>
      </c>
      <c r="AT768" s="237" t="s">
        <v>335</v>
      </c>
      <c r="AU768" s="237" t="s">
        <v>82</v>
      </c>
      <c r="AY768" s="17" t="s">
        <v>147</v>
      </c>
      <c r="BE768" s="238">
        <f>IF(N768="základní",J768,0)</f>
        <v>0</v>
      </c>
      <c r="BF768" s="238">
        <f>IF(N768="snížená",J768,0)</f>
        <v>0</v>
      </c>
      <c r="BG768" s="238">
        <f>IF(N768="zákl. přenesená",J768,0)</f>
        <v>0</v>
      </c>
      <c r="BH768" s="238">
        <f>IF(N768="sníž. přenesená",J768,0)</f>
        <v>0</v>
      </c>
      <c r="BI768" s="238">
        <f>IF(N768="nulová",J768,0)</f>
        <v>0</v>
      </c>
      <c r="BJ768" s="17" t="s">
        <v>80</v>
      </c>
      <c r="BK768" s="238">
        <f>ROUND(I768*H768,2)</f>
        <v>0</v>
      </c>
      <c r="BL768" s="17" t="s">
        <v>274</v>
      </c>
      <c r="BM768" s="237" t="s">
        <v>1595</v>
      </c>
    </row>
    <row r="769" s="2" customFormat="1">
      <c r="A769" s="38"/>
      <c r="B769" s="39"/>
      <c r="C769" s="40"/>
      <c r="D769" s="239" t="s">
        <v>157</v>
      </c>
      <c r="E769" s="40"/>
      <c r="F769" s="240" t="s">
        <v>1594</v>
      </c>
      <c r="G769" s="40"/>
      <c r="H769" s="40"/>
      <c r="I769" s="241"/>
      <c r="J769" s="40"/>
      <c r="K769" s="40"/>
      <c r="L769" s="44"/>
      <c r="M769" s="242"/>
      <c r="N769" s="243"/>
      <c r="O769" s="91"/>
      <c r="P769" s="91"/>
      <c r="Q769" s="91"/>
      <c r="R769" s="91"/>
      <c r="S769" s="91"/>
      <c r="T769" s="92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157</v>
      </c>
      <c r="AU769" s="17" t="s">
        <v>82</v>
      </c>
    </row>
    <row r="770" s="13" customFormat="1">
      <c r="A770" s="13"/>
      <c r="B770" s="246"/>
      <c r="C770" s="247"/>
      <c r="D770" s="239" t="s">
        <v>161</v>
      </c>
      <c r="E770" s="248" t="s">
        <v>1</v>
      </c>
      <c r="F770" s="249" t="s">
        <v>874</v>
      </c>
      <c r="G770" s="247"/>
      <c r="H770" s="248" t="s">
        <v>1</v>
      </c>
      <c r="I770" s="250"/>
      <c r="J770" s="247"/>
      <c r="K770" s="247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161</v>
      </c>
      <c r="AU770" s="255" t="s">
        <v>82</v>
      </c>
      <c r="AV770" s="13" t="s">
        <v>80</v>
      </c>
      <c r="AW770" s="13" t="s">
        <v>30</v>
      </c>
      <c r="AX770" s="13" t="s">
        <v>73</v>
      </c>
      <c r="AY770" s="255" t="s">
        <v>147</v>
      </c>
    </row>
    <row r="771" s="14" customFormat="1">
      <c r="A771" s="14"/>
      <c r="B771" s="256"/>
      <c r="C771" s="257"/>
      <c r="D771" s="239" t="s">
        <v>161</v>
      </c>
      <c r="E771" s="258" t="s">
        <v>1</v>
      </c>
      <c r="F771" s="259" t="s">
        <v>207</v>
      </c>
      <c r="G771" s="257"/>
      <c r="H771" s="260">
        <v>8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6" t="s">
        <v>161</v>
      </c>
      <c r="AU771" s="266" t="s">
        <v>82</v>
      </c>
      <c r="AV771" s="14" t="s">
        <v>82</v>
      </c>
      <c r="AW771" s="14" t="s">
        <v>30</v>
      </c>
      <c r="AX771" s="14" t="s">
        <v>73</v>
      </c>
      <c r="AY771" s="266" t="s">
        <v>147</v>
      </c>
    </row>
    <row r="772" s="15" customFormat="1">
      <c r="A772" s="15"/>
      <c r="B772" s="267"/>
      <c r="C772" s="268"/>
      <c r="D772" s="239" t="s">
        <v>161</v>
      </c>
      <c r="E772" s="269" t="s">
        <v>1</v>
      </c>
      <c r="F772" s="270" t="s">
        <v>164</v>
      </c>
      <c r="G772" s="268"/>
      <c r="H772" s="271">
        <v>8</v>
      </c>
      <c r="I772" s="272"/>
      <c r="J772" s="268"/>
      <c r="K772" s="268"/>
      <c r="L772" s="273"/>
      <c r="M772" s="274"/>
      <c r="N772" s="275"/>
      <c r="O772" s="275"/>
      <c r="P772" s="275"/>
      <c r="Q772" s="275"/>
      <c r="R772" s="275"/>
      <c r="S772" s="275"/>
      <c r="T772" s="276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7" t="s">
        <v>161</v>
      </c>
      <c r="AU772" s="277" t="s">
        <v>82</v>
      </c>
      <c r="AV772" s="15" t="s">
        <v>155</v>
      </c>
      <c r="AW772" s="15" t="s">
        <v>30</v>
      </c>
      <c r="AX772" s="15" t="s">
        <v>80</v>
      </c>
      <c r="AY772" s="277" t="s">
        <v>147</v>
      </c>
    </row>
    <row r="773" s="2" customFormat="1" ht="24.15" customHeight="1">
      <c r="A773" s="38"/>
      <c r="B773" s="39"/>
      <c r="C773" s="226" t="s">
        <v>849</v>
      </c>
      <c r="D773" s="226" t="s">
        <v>150</v>
      </c>
      <c r="E773" s="227" t="s">
        <v>876</v>
      </c>
      <c r="F773" s="228" t="s">
        <v>877</v>
      </c>
      <c r="G773" s="229" t="s">
        <v>878</v>
      </c>
      <c r="H773" s="288"/>
      <c r="I773" s="231"/>
      <c r="J773" s="232">
        <f>ROUND(I773*H773,2)</f>
        <v>0</v>
      </c>
      <c r="K773" s="228" t="s">
        <v>154</v>
      </c>
      <c r="L773" s="44"/>
      <c r="M773" s="233" t="s">
        <v>1</v>
      </c>
      <c r="N773" s="234" t="s">
        <v>38</v>
      </c>
      <c r="O773" s="91"/>
      <c r="P773" s="235">
        <f>O773*H773</f>
        <v>0</v>
      </c>
      <c r="Q773" s="235">
        <v>0</v>
      </c>
      <c r="R773" s="235">
        <f>Q773*H773</f>
        <v>0</v>
      </c>
      <c r="S773" s="235">
        <v>0</v>
      </c>
      <c r="T773" s="236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37" t="s">
        <v>274</v>
      </c>
      <c r="AT773" s="237" t="s">
        <v>150</v>
      </c>
      <c r="AU773" s="237" t="s">
        <v>82</v>
      </c>
      <c r="AY773" s="17" t="s">
        <v>147</v>
      </c>
      <c r="BE773" s="238">
        <f>IF(N773="základní",J773,0)</f>
        <v>0</v>
      </c>
      <c r="BF773" s="238">
        <f>IF(N773="snížená",J773,0)</f>
        <v>0</v>
      </c>
      <c r="BG773" s="238">
        <f>IF(N773="zákl. přenesená",J773,0)</f>
        <v>0</v>
      </c>
      <c r="BH773" s="238">
        <f>IF(N773="sníž. přenesená",J773,0)</f>
        <v>0</v>
      </c>
      <c r="BI773" s="238">
        <f>IF(N773="nulová",J773,0)</f>
        <v>0</v>
      </c>
      <c r="BJ773" s="17" t="s">
        <v>80</v>
      </c>
      <c r="BK773" s="238">
        <f>ROUND(I773*H773,2)</f>
        <v>0</v>
      </c>
      <c r="BL773" s="17" t="s">
        <v>274</v>
      </c>
      <c r="BM773" s="237" t="s">
        <v>1596</v>
      </c>
    </row>
    <row r="774" s="2" customFormat="1">
      <c r="A774" s="38"/>
      <c r="B774" s="39"/>
      <c r="C774" s="40"/>
      <c r="D774" s="239" t="s">
        <v>157</v>
      </c>
      <c r="E774" s="40"/>
      <c r="F774" s="240" t="s">
        <v>880</v>
      </c>
      <c r="G774" s="40"/>
      <c r="H774" s="40"/>
      <c r="I774" s="241"/>
      <c r="J774" s="40"/>
      <c r="K774" s="40"/>
      <c r="L774" s="44"/>
      <c r="M774" s="242"/>
      <c r="N774" s="243"/>
      <c r="O774" s="91"/>
      <c r="P774" s="91"/>
      <c r="Q774" s="91"/>
      <c r="R774" s="91"/>
      <c r="S774" s="91"/>
      <c r="T774" s="92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157</v>
      </c>
      <c r="AU774" s="17" t="s">
        <v>82</v>
      </c>
    </row>
    <row r="775" s="2" customFormat="1">
      <c r="A775" s="38"/>
      <c r="B775" s="39"/>
      <c r="C775" s="40"/>
      <c r="D775" s="244" t="s">
        <v>159</v>
      </c>
      <c r="E775" s="40"/>
      <c r="F775" s="245" t="s">
        <v>881</v>
      </c>
      <c r="G775" s="40"/>
      <c r="H775" s="40"/>
      <c r="I775" s="241"/>
      <c r="J775" s="40"/>
      <c r="K775" s="40"/>
      <c r="L775" s="44"/>
      <c r="M775" s="242"/>
      <c r="N775" s="243"/>
      <c r="O775" s="91"/>
      <c r="P775" s="91"/>
      <c r="Q775" s="91"/>
      <c r="R775" s="91"/>
      <c r="S775" s="91"/>
      <c r="T775" s="92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159</v>
      </c>
      <c r="AU775" s="17" t="s">
        <v>82</v>
      </c>
    </row>
    <row r="776" s="12" customFormat="1" ht="22.8" customHeight="1">
      <c r="A776" s="12"/>
      <c r="B776" s="210"/>
      <c r="C776" s="211"/>
      <c r="D776" s="212" t="s">
        <v>72</v>
      </c>
      <c r="E776" s="224" t="s">
        <v>882</v>
      </c>
      <c r="F776" s="224" t="s">
        <v>883</v>
      </c>
      <c r="G776" s="211"/>
      <c r="H776" s="211"/>
      <c r="I776" s="214"/>
      <c r="J776" s="225">
        <f>BK776</f>
        <v>0</v>
      </c>
      <c r="K776" s="211"/>
      <c r="L776" s="216"/>
      <c r="M776" s="217"/>
      <c r="N776" s="218"/>
      <c r="O776" s="218"/>
      <c r="P776" s="219">
        <f>SUM(P777:P792)</f>
        <v>0</v>
      </c>
      <c r="Q776" s="218"/>
      <c r="R776" s="219">
        <f>SUM(R777:R792)</f>
        <v>0.13965336</v>
      </c>
      <c r="S776" s="218"/>
      <c r="T776" s="220">
        <f>SUM(T777:T792)</f>
        <v>0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21" t="s">
        <v>82</v>
      </c>
      <c r="AT776" s="222" t="s">
        <v>72</v>
      </c>
      <c r="AU776" s="222" t="s">
        <v>80</v>
      </c>
      <c r="AY776" s="221" t="s">
        <v>147</v>
      </c>
      <c r="BK776" s="223">
        <f>SUM(BK777:BK792)</f>
        <v>0</v>
      </c>
    </row>
    <row r="777" s="2" customFormat="1" ht="24.15" customHeight="1">
      <c r="A777" s="38"/>
      <c r="B777" s="39"/>
      <c r="C777" s="226" t="s">
        <v>855</v>
      </c>
      <c r="D777" s="226" t="s">
        <v>150</v>
      </c>
      <c r="E777" s="227" t="s">
        <v>885</v>
      </c>
      <c r="F777" s="228" t="s">
        <v>886</v>
      </c>
      <c r="G777" s="229" t="s">
        <v>181</v>
      </c>
      <c r="H777" s="230">
        <v>317.39400000000001</v>
      </c>
      <c r="I777" s="231"/>
      <c r="J777" s="232">
        <f>ROUND(I777*H777,2)</f>
        <v>0</v>
      </c>
      <c r="K777" s="228" t="s">
        <v>154</v>
      </c>
      <c r="L777" s="44"/>
      <c r="M777" s="233" t="s">
        <v>1</v>
      </c>
      <c r="N777" s="234" t="s">
        <v>38</v>
      </c>
      <c r="O777" s="91"/>
      <c r="P777" s="235">
        <f>O777*H777</f>
        <v>0</v>
      </c>
      <c r="Q777" s="235">
        <v>0.00044000000000000002</v>
      </c>
      <c r="R777" s="235">
        <f>Q777*H777</f>
        <v>0.13965336</v>
      </c>
      <c r="S777" s="235">
        <v>0</v>
      </c>
      <c r="T777" s="236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37" t="s">
        <v>274</v>
      </c>
      <c r="AT777" s="237" t="s">
        <v>150</v>
      </c>
      <c r="AU777" s="237" t="s">
        <v>82</v>
      </c>
      <c r="AY777" s="17" t="s">
        <v>147</v>
      </c>
      <c r="BE777" s="238">
        <f>IF(N777="základní",J777,0)</f>
        <v>0</v>
      </c>
      <c r="BF777" s="238">
        <f>IF(N777="snížená",J777,0)</f>
        <v>0</v>
      </c>
      <c r="BG777" s="238">
        <f>IF(N777="zákl. přenesená",J777,0)</f>
        <v>0</v>
      </c>
      <c r="BH777" s="238">
        <f>IF(N777="sníž. přenesená",J777,0)</f>
        <v>0</v>
      </c>
      <c r="BI777" s="238">
        <f>IF(N777="nulová",J777,0)</f>
        <v>0</v>
      </c>
      <c r="BJ777" s="17" t="s">
        <v>80</v>
      </c>
      <c r="BK777" s="238">
        <f>ROUND(I777*H777,2)</f>
        <v>0</v>
      </c>
      <c r="BL777" s="17" t="s">
        <v>274</v>
      </c>
      <c r="BM777" s="237" t="s">
        <v>1597</v>
      </c>
    </row>
    <row r="778" s="2" customFormat="1">
      <c r="A778" s="38"/>
      <c r="B778" s="39"/>
      <c r="C778" s="40"/>
      <c r="D778" s="239" t="s">
        <v>157</v>
      </c>
      <c r="E778" s="40"/>
      <c r="F778" s="240" t="s">
        <v>888</v>
      </c>
      <c r="G778" s="40"/>
      <c r="H778" s="40"/>
      <c r="I778" s="241"/>
      <c r="J778" s="40"/>
      <c r="K778" s="40"/>
      <c r="L778" s="44"/>
      <c r="M778" s="242"/>
      <c r="N778" s="243"/>
      <c r="O778" s="91"/>
      <c r="P778" s="91"/>
      <c r="Q778" s="91"/>
      <c r="R778" s="91"/>
      <c r="S778" s="91"/>
      <c r="T778" s="92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157</v>
      </c>
      <c r="AU778" s="17" t="s">
        <v>82</v>
      </c>
    </row>
    <row r="779" s="2" customFormat="1">
      <c r="A779" s="38"/>
      <c r="B779" s="39"/>
      <c r="C779" s="40"/>
      <c r="D779" s="244" t="s">
        <v>159</v>
      </c>
      <c r="E779" s="40"/>
      <c r="F779" s="245" t="s">
        <v>889</v>
      </c>
      <c r="G779" s="40"/>
      <c r="H779" s="40"/>
      <c r="I779" s="241"/>
      <c r="J779" s="40"/>
      <c r="K779" s="40"/>
      <c r="L779" s="44"/>
      <c r="M779" s="242"/>
      <c r="N779" s="243"/>
      <c r="O779" s="91"/>
      <c r="P779" s="91"/>
      <c r="Q779" s="91"/>
      <c r="R779" s="91"/>
      <c r="S779" s="91"/>
      <c r="T779" s="92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159</v>
      </c>
      <c r="AU779" s="17" t="s">
        <v>82</v>
      </c>
    </row>
    <row r="780" s="13" customFormat="1">
      <c r="A780" s="13"/>
      <c r="B780" s="246"/>
      <c r="C780" s="247"/>
      <c r="D780" s="239" t="s">
        <v>161</v>
      </c>
      <c r="E780" s="248" t="s">
        <v>1</v>
      </c>
      <c r="F780" s="249" t="s">
        <v>264</v>
      </c>
      <c r="G780" s="247"/>
      <c r="H780" s="248" t="s">
        <v>1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161</v>
      </c>
      <c r="AU780" s="255" t="s">
        <v>82</v>
      </c>
      <c r="AV780" s="13" t="s">
        <v>80</v>
      </c>
      <c r="AW780" s="13" t="s">
        <v>30</v>
      </c>
      <c r="AX780" s="13" t="s">
        <v>73</v>
      </c>
      <c r="AY780" s="255" t="s">
        <v>147</v>
      </c>
    </row>
    <row r="781" s="14" customFormat="1">
      <c r="A781" s="14"/>
      <c r="B781" s="256"/>
      <c r="C781" s="257"/>
      <c r="D781" s="239" t="s">
        <v>161</v>
      </c>
      <c r="E781" s="258" t="s">
        <v>1</v>
      </c>
      <c r="F781" s="259" t="s">
        <v>1384</v>
      </c>
      <c r="G781" s="257"/>
      <c r="H781" s="260">
        <v>317.39400000000001</v>
      </c>
      <c r="I781" s="261"/>
      <c r="J781" s="257"/>
      <c r="K781" s="257"/>
      <c r="L781" s="262"/>
      <c r="M781" s="263"/>
      <c r="N781" s="264"/>
      <c r="O781" s="264"/>
      <c r="P781" s="264"/>
      <c r="Q781" s="264"/>
      <c r="R781" s="264"/>
      <c r="S781" s="264"/>
      <c r="T781" s="26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6" t="s">
        <v>161</v>
      </c>
      <c r="AU781" s="266" t="s">
        <v>82</v>
      </c>
      <c r="AV781" s="14" t="s">
        <v>82</v>
      </c>
      <c r="AW781" s="14" t="s">
        <v>30</v>
      </c>
      <c r="AX781" s="14" t="s">
        <v>73</v>
      </c>
      <c r="AY781" s="266" t="s">
        <v>147</v>
      </c>
    </row>
    <row r="782" s="15" customFormat="1">
      <c r="A782" s="15"/>
      <c r="B782" s="267"/>
      <c r="C782" s="268"/>
      <c r="D782" s="239" t="s">
        <v>161</v>
      </c>
      <c r="E782" s="269" t="s">
        <v>1</v>
      </c>
      <c r="F782" s="270" t="s">
        <v>164</v>
      </c>
      <c r="G782" s="268"/>
      <c r="H782" s="271">
        <v>317.39400000000001</v>
      </c>
      <c r="I782" s="272"/>
      <c r="J782" s="268"/>
      <c r="K782" s="268"/>
      <c r="L782" s="273"/>
      <c r="M782" s="274"/>
      <c r="N782" s="275"/>
      <c r="O782" s="275"/>
      <c r="P782" s="275"/>
      <c r="Q782" s="275"/>
      <c r="R782" s="275"/>
      <c r="S782" s="275"/>
      <c r="T782" s="276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77" t="s">
        <v>161</v>
      </c>
      <c r="AU782" s="277" t="s">
        <v>82</v>
      </c>
      <c r="AV782" s="15" t="s">
        <v>155</v>
      </c>
      <c r="AW782" s="15" t="s">
        <v>30</v>
      </c>
      <c r="AX782" s="15" t="s">
        <v>80</v>
      </c>
      <c r="AY782" s="277" t="s">
        <v>147</v>
      </c>
    </row>
    <row r="783" s="2" customFormat="1" ht="24.15" customHeight="1">
      <c r="A783" s="38"/>
      <c r="B783" s="39"/>
      <c r="C783" s="226" t="s">
        <v>863</v>
      </c>
      <c r="D783" s="226" t="s">
        <v>150</v>
      </c>
      <c r="E783" s="227" t="s">
        <v>895</v>
      </c>
      <c r="F783" s="228" t="s">
        <v>896</v>
      </c>
      <c r="G783" s="229" t="s">
        <v>181</v>
      </c>
      <c r="H783" s="230">
        <v>77.280000000000001</v>
      </c>
      <c r="I783" s="231"/>
      <c r="J783" s="232">
        <f>ROUND(I783*H783,2)</f>
        <v>0</v>
      </c>
      <c r="K783" s="228" t="s">
        <v>1</v>
      </c>
      <c r="L783" s="44"/>
      <c r="M783" s="233" t="s">
        <v>1</v>
      </c>
      <c r="N783" s="234" t="s">
        <v>38</v>
      </c>
      <c r="O783" s="91"/>
      <c r="P783" s="235">
        <f>O783*H783</f>
        <v>0</v>
      </c>
      <c r="Q783" s="235">
        <v>0</v>
      </c>
      <c r="R783" s="235">
        <f>Q783*H783</f>
        <v>0</v>
      </c>
      <c r="S783" s="235">
        <v>0</v>
      </c>
      <c r="T783" s="236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37" t="s">
        <v>274</v>
      </c>
      <c r="AT783" s="237" t="s">
        <v>150</v>
      </c>
      <c r="AU783" s="237" t="s">
        <v>82</v>
      </c>
      <c r="AY783" s="17" t="s">
        <v>147</v>
      </c>
      <c r="BE783" s="238">
        <f>IF(N783="základní",J783,0)</f>
        <v>0</v>
      </c>
      <c r="BF783" s="238">
        <f>IF(N783="snížená",J783,0)</f>
        <v>0</v>
      </c>
      <c r="BG783" s="238">
        <f>IF(N783="zákl. přenesená",J783,0)</f>
        <v>0</v>
      </c>
      <c r="BH783" s="238">
        <f>IF(N783="sníž. přenesená",J783,0)</f>
        <v>0</v>
      </c>
      <c r="BI783" s="238">
        <f>IF(N783="nulová",J783,0)</f>
        <v>0</v>
      </c>
      <c r="BJ783" s="17" t="s">
        <v>80</v>
      </c>
      <c r="BK783" s="238">
        <f>ROUND(I783*H783,2)</f>
        <v>0</v>
      </c>
      <c r="BL783" s="17" t="s">
        <v>274</v>
      </c>
      <c r="BM783" s="237" t="s">
        <v>1598</v>
      </c>
    </row>
    <row r="784" s="2" customFormat="1">
      <c r="A784" s="38"/>
      <c r="B784" s="39"/>
      <c r="C784" s="40"/>
      <c r="D784" s="239" t="s">
        <v>157</v>
      </c>
      <c r="E784" s="40"/>
      <c r="F784" s="240" t="s">
        <v>896</v>
      </c>
      <c r="G784" s="40"/>
      <c r="H784" s="40"/>
      <c r="I784" s="241"/>
      <c r="J784" s="40"/>
      <c r="K784" s="40"/>
      <c r="L784" s="44"/>
      <c r="M784" s="242"/>
      <c r="N784" s="243"/>
      <c r="O784" s="91"/>
      <c r="P784" s="91"/>
      <c r="Q784" s="91"/>
      <c r="R784" s="91"/>
      <c r="S784" s="91"/>
      <c r="T784" s="92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157</v>
      </c>
      <c r="AU784" s="17" t="s">
        <v>82</v>
      </c>
    </row>
    <row r="785" s="13" customFormat="1">
      <c r="A785" s="13"/>
      <c r="B785" s="246"/>
      <c r="C785" s="247"/>
      <c r="D785" s="239" t="s">
        <v>161</v>
      </c>
      <c r="E785" s="248" t="s">
        <v>1</v>
      </c>
      <c r="F785" s="249" t="s">
        <v>316</v>
      </c>
      <c r="G785" s="247"/>
      <c r="H785" s="248" t="s">
        <v>1</v>
      </c>
      <c r="I785" s="250"/>
      <c r="J785" s="247"/>
      <c r="K785" s="247"/>
      <c r="L785" s="251"/>
      <c r="M785" s="252"/>
      <c r="N785" s="253"/>
      <c r="O785" s="253"/>
      <c r="P785" s="253"/>
      <c r="Q785" s="253"/>
      <c r="R785" s="253"/>
      <c r="S785" s="253"/>
      <c r="T785" s="25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5" t="s">
        <v>161</v>
      </c>
      <c r="AU785" s="255" t="s">
        <v>82</v>
      </c>
      <c r="AV785" s="13" t="s">
        <v>80</v>
      </c>
      <c r="AW785" s="13" t="s">
        <v>30</v>
      </c>
      <c r="AX785" s="13" t="s">
        <v>73</v>
      </c>
      <c r="AY785" s="255" t="s">
        <v>147</v>
      </c>
    </row>
    <row r="786" s="14" customFormat="1">
      <c r="A786" s="14"/>
      <c r="B786" s="256"/>
      <c r="C786" s="257"/>
      <c r="D786" s="239" t="s">
        <v>161</v>
      </c>
      <c r="E786" s="258" t="s">
        <v>1</v>
      </c>
      <c r="F786" s="259" t="s">
        <v>1367</v>
      </c>
      <c r="G786" s="257"/>
      <c r="H786" s="260">
        <v>41.600000000000001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6" t="s">
        <v>161</v>
      </c>
      <c r="AU786" s="266" t="s">
        <v>82</v>
      </c>
      <c r="AV786" s="14" t="s">
        <v>82</v>
      </c>
      <c r="AW786" s="14" t="s">
        <v>30</v>
      </c>
      <c r="AX786" s="14" t="s">
        <v>73</v>
      </c>
      <c r="AY786" s="266" t="s">
        <v>147</v>
      </c>
    </row>
    <row r="787" s="13" customFormat="1">
      <c r="A787" s="13"/>
      <c r="B787" s="246"/>
      <c r="C787" s="247"/>
      <c r="D787" s="239" t="s">
        <v>161</v>
      </c>
      <c r="E787" s="248" t="s">
        <v>1</v>
      </c>
      <c r="F787" s="249" t="s">
        <v>1363</v>
      </c>
      <c r="G787" s="247"/>
      <c r="H787" s="248" t="s">
        <v>1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161</v>
      </c>
      <c r="AU787" s="255" t="s">
        <v>82</v>
      </c>
      <c r="AV787" s="13" t="s">
        <v>80</v>
      </c>
      <c r="AW787" s="13" t="s">
        <v>30</v>
      </c>
      <c r="AX787" s="13" t="s">
        <v>73</v>
      </c>
      <c r="AY787" s="255" t="s">
        <v>147</v>
      </c>
    </row>
    <row r="788" s="14" customFormat="1">
      <c r="A788" s="14"/>
      <c r="B788" s="256"/>
      <c r="C788" s="257"/>
      <c r="D788" s="239" t="s">
        <v>161</v>
      </c>
      <c r="E788" s="258" t="s">
        <v>1</v>
      </c>
      <c r="F788" s="259" t="s">
        <v>1368</v>
      </c>
      <c r="G788" s="257"/>
      <c r="H788" s="260">
        <v>10.4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161</v>
      </c>
      <c r="AU788" s="266" t="s">
        <v>82</v>
      </c>
      <c r="AV788" s="14" t="s">
        <v>82</v>
      </c>
      <c r="AW788" s="14" t="s">
        <v>30</v>
      </c>
      <c r="AX788" s="14" t="s">
        <v>73</v>
      </c>
      <c r="AY788" s="266" t="s">
        <v>147</v>
      </c>
    </row>
    <row r="789" s="14" customFormat="1">
      <c r="A789" s="14"/>
      <c r="B789" s="256"/>
      <c r="C789" s="257"/>
      <c r="D789" s="239" t="s">
        <v>161</v>
      </c>
      <c r="E789" s="258" t="s">
        <v>1</v>
      </c>
      <c r="F789" s="259" t="s">
        <v>1369</v>
      </c>
      <c r="G789" s="257"/>
      <c r="H789" s="260">
        <v>12.4</v>
      </c>
      <c r="I789" s="261"/>
      <c r="J789" s="257"/>
      <c r="K789" s="257"/>
      <c r="L789" s="262"/>
      <c r="M789" s="263"/>
      <c r="N789" s="264"/>
      <c r="O789" s="264"/>
      <c r="P789" s="264"/>
      <c r="Q789" s="264"/>
      <c r="R789" s="264"/>
      <c r="S789" s="264"/>
      <c r="T789" s="26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6" t="s">
        <v>161</v>
      </c>
      <c r="AU789" s="266" t="s">
        <v>82</v>
      </c>
      <c r="AV789" s="14" t="s">
        <v>82</v>
      </c>
      <c r="AW789" s="14" t="s">
        <v>30</v>
      </c>
      <c r="AX789" s="14" t="s">
        <v>73</v>
      </c>
      <c r="AY789" s="266" t="s">
        <v>147</v>
      </c>
    </row>
    <row r="790" s="13" customFormat="1">
      <c r="A790" s="13"/>
      <c r="B790" s="246"/>
      <c r="C790" s="247"/>
      <c r="D790" s="239" t="s">
        <v>161</v>
      </c>
      <c r="E790" s="248" t="s">
        <v>1</v>
      </c>
      <c r="F790" s="249" t="s">
        <v>224</v>
      </c>
      <c r="G790" s="247"/>
      <c r="H790" s="248" t="s">
        <v>1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5" t="s">
        <v>161</v>
      </c>
      <c r="AU790" s="255" t="s">
        <v>82</v>
      </c>
      <c r="AV790" s="13" t="s">
        <v>80</v>
      </c>
      <c r="AW790" s="13" t="s">
        <v>30</v>
      </c>
      <c r="AX790" s="13" t="s">
        <v>73</v>
      </c>
      <c r="AY790" s="255" t="s">
        <v>147</v>
      </c>
    </row>
    <row r="791" s="14" customFormat="1">
      <c r="A791" s="14"/>
      <c r="B791" s="256"/>
      <c r="C791" s="257"/>
      <c r="D791" s="239" t="s">
        <v>161</v>
      </c>
      <c r="E791" s="258" t="s">
        <v>1</v>
      </c>
      <c r="F791" s="259" t="s">
        <v>1370</v>
      </c>
      <c r="G791" s="257"/>
      <c r="H791" s="260">
        <v>12.880000000000001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161</v>
      </c>
      <c r="AU791" s="266" t="s">
        <v>82</v>
      </c>
      <c r="AV791" s="14" t="s">
        <v>82</v>
      </c>
      <c r="AW791" s="14" t="s">
        <v>30</v>
      </c>
      <c r="AX791" s="14" t="s">
        <v>73</v>
      </c>
      <c r="AY791" s="266" t="s">
        <v>147</v>
      </c>
    </row>
    <row r="792" s="15" customFormat="1">
      <c r="A792" s="15"/>
      <c r="B792" s="267"/>
      <c r="C792" s="268"/>
      <c r="D792" s="239" t="s">
        <v>161</v>
      </c>
      <c r="E792" s="269" t="s">
        <v>1</v>
      </c>
      <c r="F792" s="270" t="s">
        <v>164</v>
      </c>
      <c r="G792" s="268"/>
      <c r="H792" s="271">
        <v>77.280000000000001</v>
      </c>
      <c r="I792" s="272"/>
      <c r="J792" s="268"/>
      <c r="K792" s="268"/>
      <c r="L792" s="273"/>
      <c r="M792" s="274"/>
      <c r="N792" s="275"/>
      <c r="O792" s="275"/>
      <c r="P792" s="275"/>
      <c r="Q792" s="275"/>
      <c r="R792" s="275"/>
      <c r="S792" s="275"/>
      <c r="T792" s="27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7" t="s">
        <v>161</v>
      </c>
      <c r="AU792" s="277" t="s">
        <v>82</v>
      </c>
      <c r="AV792" s="15" t="s">
        <v>155</v>
      </c>
      <c r="AW792" s="15" t="s">
        <v>30</v>
      </c>
      <c r="AX792" s="15" t="s">
        <v>80</v>
      </c>
      <c r="AY792" s="277" t="s">
        <v>147</v>
      </c>
    </row>
    <row r="793" s="12" customFormat="1" ht="25.92" customHeight="1">
      <c r="A793" s="12"/>
      <c r="B793" s="210"/>
      <c r="C793" s="211"/>
      <c r="D793" s="212" t="s">
        <v>72</v>
      </c>
      <c r="E793" s="213" t="s">
        <v>898</v>
      </c>
      <c r="F793" s="213" t="s">
        <v>899</v>
      </c>
      <c r="G793" s="211"/>
      <c r="H793" s="211"/>
      <c r="I793" s="214"/>
      <c r="J793" s="215">
        <f>BK793</f>
        <v>0</v>
      </c>
      <c r="K793" s="211"/>
      <c r="L793" s="216"/>
      <c r="M793" s="217"/>
      <c r="N793" s="218"/>
      <c r="O793" s="218"/>
      <c r="P793" s="219">
        <f>SUM(P794:P801)</f>
        <v>0</v>
      </c>
      <c r="Q793" s="218"/>
      <c r="R793" s="219">
        <f>SUM(R794:R801)</f>
        <v>0</v>
      </c>
      <c r="S793" s="218"/>
      <c r="T793" s="220">
        <f>SUM(T794:T801)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21" t="s">
        <v>155</v>
      </c>
      <c r="AT793" s="222" t="s">
        <v>72</v>
      </c>
      <c r="AU793" s="222" t="s">
        <v>73</v>
      </c>
      <c r="AY793" s="221" t="s">
        <v>147</v>
      </c>
      <c r="BK793" s="223">
        <f>SUM(BK794:BK801)</f>
        <v>0</v>
      </c>
    </row>
    <row r="794" s="2" customFormat="1" ht="16.5" customHeight="1">
      <c r="A794" s="38"/>
      <c r="B794" s="39"/>
      <c r="C794" s="226" t="s">
        <v>870</v>
      </c>
      <c r="D794" s="226" t="s">
        <v>150</v>
      </c>
      <c r="E794" s="227" t="s">
        <v>901</v>
      </c>
      <c r="F794" s="228" t="s">
        <v>902</v>
      </c>
      <c r="G794" s="229" t="s">
        <v>903</v>
      </c>
      <c r="H794" s="230">
        <v>24</v>
      </c>
      <c r="I794" s="231"/>
      <c r="J794" s="232">
        <f>ROUND(I794*H794,2)</f>
        <v>0</v>
      </c>
      <c r="K794" s="228" t="s">
        <v>1</v>
      </c>
      <c r="L794" s="44"/>
      <c r="M794" s="233" t="s">
        <v>1</v>
      </c>
      <c r="N794" s="234" t="s">
        <v>38</v>
      </c>
      <c r="O794" s="91"/>
      <c r="P794" s="235">
        <f>O794*H794</f>
        <v>0</v>
      </c>
      <c r="Q794" s="235">
        <v>0</v>
      </c>
      <c r="R794" s="235">
        <f>Q794*H794</f>
        <v>0</v>
      </c>
      <c r="S794" s="235">
        <v>0</v>
      </c>
      <c r="T794" s="236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37" t="s">
        <v>904</v>
      </c>
      <c r="AT794" s="237" t="s">
        <v>150</v>
      </c>
      <c r="AU794" s="237" t="s">
        <v>80</v>
      </c>
      <c r="AY794" s="17" t="s">
        <v>147</v>
      </c>
      <c r="BE794" s="238">
        <f>IF(N794="základní",J794,0)</f>
        <v>0</v>
      </c>
      <c r="BF794" s="238">
        <f>IF(N794="snížená",J794,0)</f>
        <v>0</v>
      </c>
      <c r="BG794" s="238">
        <f>IF(N794="zákl. přenesená",J794,0)</f>
        <v>0</v>
      </c>
      <c r="BH794" s="238">
        <f>IF(N794="sníž. přenesená",J794,0)</f>
        <v>0</v>
      </c>
      <c r="BI794" s="238">
        <f>IF(N794="nulová",J794,0)</f>
        <v>0</v>
      </c>
      <c r="BJ794" s="17" t="s">
        <v>80</v>
      </c>
      <c r="BK794" s="238">
        <f>ROUND(I794*H794,2)</f>
        <v>0</v>
      </c>
      <c r="BL794" s="17" t="s">
        <v>904</v>
      </c>
      <c r="BM794" s="237" t="s">
        <v>1599</v>
      </c>
    </row>
    <row r="795" s="2" customFormat="1">
      <c r="A795" s="38"/>
      <c r="B795" s="39"/>
      <c r="C795" s="40"/>
      <c r="D795" s="239" t="s">
        <v>157</v>
      </c>
      <c r="E795" s="40"/>
      <c r="F795" s="240" t="s">
        <v>902</v>
      </c>
      <c r="G795" s="40"/>
      <c r="H795" s="40"/>
      <c r="I795" s="241"/>
      <c r="J795" s="40"/>
      <c r="K795" s="40"/>
      <c r="L795" s="44"/>
      <c r="M795" s="242"/>
      <c r="N795" s="243"/>
      <c r="O795" s="91"/>
      <c r="P795" s="91"/>
      <c r="Q795" s="91"/>
      <c r="R795" s="91"/>
      <c r="S795" s="91"/>
      <c r="T795" s="92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157</v>
      </c>
      <c r="AU795" s="17" t="s">
        <v>80</v>
      </c>
    </row>
    <row r="796" s="2" customFormat="1" ht="16.5" customHeight="1">
      <c r="A796" s="38"/>
      <c r="B796" s="39"/>
      <c r="C796" s="226" t="s">
        <v>875</v>
      </c>
      <c r="D796" s="226" t="s">
        <v>150</v>
      </c>
      <c r="E796" s="227" t="s">
        <v>907</v>
      </c>
      <c r="F796" s="228" t="s">
        <v>908</v>
      </c>
      <c r="G796" s="229" t="s">
        <v>903</v>
      </c>
      <c r="H796" s="230">
        <v>50</v>
      </c>
      <c r="I796" s="231"/>
      <c r="J796" s="232">
        <f>ROUND(I796*H796,2)</f>
        <v>0</v>
      </c>
      <c r="K796" s="228" t="s">
        <v>154</v>
      </c>
      <c r="L796" s="44"/>
      <c r="M796" s="233" t="s">
        <v>1</v>
      </c>
      <c r="N796" s="234" t="s">
        <v>38</v>
      </c>
      <c r="O796" s="91"/>
      <c r="P796" s="235">
        <f>O796*H796</f>
        <v>0</v>
      </c>
      <c r="Q796" s="235">
        <v>0</v>
      </c>
      <c r="R796" s="235">
        <f>Q796*H796</f>
        <v>0</v>
      </c>
      <c r="S796" s="235">
        <v>0</v>
      </c>
      <c r="T796" s="236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37" t="s">
        <v>904</v>
      </c>
      <c r="AT796" s="237" t="s">
        <v>150</v>
      </c>
      <c r="AU796" s="237" t="s">
        <v>80</v>
      </c>
      <c r="AY796" s="17" t="s">
        <v>147</v>
      </c>
      <c r="BE796" s="238">
        <f>IF(N796="základní",J796,0)</f>
        <v>0</v>
      </c>
      <c r="BF796" s="238">
        <f>IF(N796="snížená",J796,0)</f>
        <v>0</v>
      </c>
      <c r="BG796" s="238">
        <f>IF(N796="zákl. přenesená",J796,0)</f>
        <v>0</v>
      </c>
      <c r="BH796" s="238">
        <f>IF(N796="sníž. přenesená",J796,0)</f>
        <v>0</v>
      </c>
      <c r="BI796" s="238">
        <f>IF(N796="nulová",J796,0)</f>
        <v>0</v>
      </c>
      <c r="BJ796" s="17" t="s">
        <v>80</v>
      </c>
      <c r="BK796" s="238">
        <f>ROUND(I796*H796,2)</f>
        <v>0</v>
      </c>
      <c r="BL796" s="17" t="s">
        <v>904</v>
      </c>
      <c r="BM796" s="237" t="s">
        <v>1600</v>
      </c>
    </row>
    <row r="797" s="2" customFormat="1">
      <c r="A797" s="38"/>
      <c r="B797" s="39"/>
      <c r="C797" s="40"/>
      <c r="D797" s="239" t="s">
        <v>157</v>
      </c>
      <c r="E797" s="40"/>
      <c r="F797" s="240" t="s">
        <v>910</v>
      </c>
      <c r="G797" s="40"/>
      <c r="H797" s="40"/>
      <c r="I797" s="241"/>
      <c r="J797" s="40"/>
      <c r="K797" s="40"/>
      <c r="L797" s="44"/>
      <c r="M797" s="242"/>
      <c r="N797" s="243"/>
      <c r="O797" s="91"/>
      <c r="P797" s="91"/>
      <c r="Q797" s="91"/>
      <c r="R797" s="91"/>
      <c r="S797" s="91"/>
      <c r="T797" s="92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157</v>
      </c>
      <c r="AU797" s="17" t="s">
        <v>80</v>
      </c>
    </row>
    <row r="798" s="2" customFormat="1">
      <c r="A798" s="38"/>
      <c r="B798" s="39"/>
      <c r="C798" s="40"/>
      <c r="D798" s="244" t="s">
        <v>159</v>
      </c>
      <c r="E798" s="40"/>
      <c r="F798" s="245" t="s">
        <v>911</v>
      </c>
      <c r="G798" s="40"/>
      <c r="H798" s="40"/>
      <c r="I798" s="241"/>
      <c r="J798" s="40"/>
      <c r="K798" s="40"/>
      <c r="L798" s="44"/>
      <c r="M798" s="242"/>
      <c r="N798" s="243"/>
      <c r="O798" s="91"/>
      <c r="P798" s="91"/>
      <c r="Q798" s="91"/>
      <c r="R798" s="91"/>
      <c r="S798" s="91"/>
      <c r="T798" s="92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159</v>
      </c>
      <c r="AU798" s="17" t="s">
        <v>80</v>
      </c>
    </row>
    <row r="799" s="13" customFormat="1">
      <c r="A799" s="13"/>
      <c r="B799" s="246"/>
      <c r="C799" s="247"/>
      <c r="D799" s="239" t="s">
        <v>161</v>
      </c>
      <c r="E799" s="248" t="s">
        <v>1</v>
      </c>
      <c r="F799" s="249" t="s">
        <v>912</v>
      </c>
      <c r="G799" s="247"/>
      <c r="H799" s="248" t="s">
        <v>1</v>
      </c>
      <c r="I799" s="250"/>
      <c r="J799" s="247"/>
      <c r="K799" s="247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161</v>
      </c>
      <c r="AU799" s="255" t="s">
        <v>80</v>
      </c>
      <c r="AV799" s="13" t="s">
        <v>80</v>
      </c>
      <c r="AW799" s="13" t="s">
        <v>30</v>
      </c>
      <c r="AX799" s="13" t="s">
        <v>73</v>
      </c>
      <c r="AY799" s="255" t="s">
        <v>147</v>
      </c>
    </row>
    <row r="800" s="14" customFormat="1">
      <c r="A800" s="14"/>
      <c r="B800" s="256"/>
      <c r="C800" s="257"/>
      <c r="D800" s="239" t="s">
        <v>161</v>
      </c>
      <c r="E800" s="258" t="s">
        <v>1</v>
      </c>
      <c r="F800" s="259" t="s">
        <v>913</v>
      </c>
      <c r="G800" s="257"/>
      <c r="H800" s="260">
        <v>50</v>
      </c>
      <c r="I800" s="261"/>
      <c r="J800" s="257"/>
      <c r="K800" s="257"/>
      <c r="L800" s="262"/>
      <c r="M800" s="263"/>
      <c r="N800" s="264"/>
      <c r="O800" s="264"/>
      <c r="P800" s="264"/>
      <c r="Q800" s="264"/>
      <c r="R800" s="264"/>
      <c r="S800" s="264"/>
      <c r="T800" s="26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6" t="s">
        <v>161</v>
      </c>
      <c r="AU800" s="266" t="s">
        <v>80</v>
      </c>
      <c r="AV800" s="14" t="s">
        <v>82</v>
      </c>
      <c r="AW800" s="14" t="s">
        <v>30</v>
      </c>
      <c r="AX800" s="14" t="s">
        <v>73</v>
      </c>
      <c r="AY800" s="266" t="s">
        <v>147</v>
      </c>
    </row>
    <row r="801" s="15" customFormat="1">
      <c r="A801" s="15"/>
      <c r="B801" s="267"/>
      <c r="C801" s="268"/>
      <c r="D801" s="239" t="s">
        <v>161</v>
      </c>
      <c r="E801" s="269" t="s">
        <v>1</v>
      </c>
      <c r="F801" s="270" t="s">
        <v>164</v>
      </c>
      <c r="G801" s="268"/>
      <c r="H801" s="271">
        <v>50</v>
      </c>
      <c r="I801" s="272"/>
      <c r="J801" s="268"/>
      <c r="K801" s="268"/>
      <c r="L801" s="273"/>
      <c r="M801" s="289"/>
      <c r="N801" s="290"/>
      <c r="O801" s="290"/>
      <c r="P801" s="290"/>
      <c r="Q801" s="290"/>
      <c r="R801" s="290"/>
      <c r="S801" s="290"/>
      <c r="T801" s="291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77" t="s">
        <v>161</v>
      </c>
      <c r="AU801" s="277" t="s">
        <v>80</v>
      </c>
      <c r="AV801" s="15" t="s">
        <v>155</v>
      </c>
      <c r="AW801" s="15" t="s">
        <v>30</v>
      </c>
      <c r="AX801" s="15" t="s">
        <v>80</v>
      </c>
      <c r="AY801" s="277" t="s">
        <v>147</v>
      </c>
    </row>
    <row r="802" s="2" customFormat="1" ht="6.96" customHeight="1">
      <c r="A802" s="38"/>
      <c r="B802" s="66"/>
      <c r="C802" s="67"/>
      <c r="D802" s="67"/>
      <c r="E802" s="67"/>
      <c r="F802" s="67"/>
      <c r="G802" s="67"/>
      <c r="H802" s="67"/>
      <c r="I802" s="67"/>
      <c r="J802" s="67"/>
      <c r="K802" s="67"/>
      <c r="L802" s="44"/>
      <c r="M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</row>
  </sheetData>
  <sheetProtection sheet="1" autoFilter="0" formatColumns="0" formatRows="0" objects="1" scenarios="1" spinCount="100000" saltValue="rCWosXs12fmFM5RQUqjRqZ6VkJJBtf+P2LcNNAv58GrkX6TYsn/wauhdh1rpeRwgkh/L+2jetpKDlQ3rxOFR+g==" hashValue="BJpr8VmEUxzgXTUptErIYGE1SIWIpELUVyDsdIv/V1fsRE+9PE5yx5J/4r0iE8UWJIQp8hy7ghABCcCALs0I3g==" algorithmName="SHA-512" password="CC35"/>
  <autoFilter ref="C132:K8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hyperlinks>
    <hyperlink ref="F142" r:id="rId1" display="https://podminky.urs.cz/item/CS_URS_2024_02/317235811"/>
    <hyperlink ref="F152" r:id="rId2" display="https://podminky.urs.cz/item/CS_URS_2024_02/622325459"/>
    <hyperlink ref="F164" r:id="rId3" display="https://podminky.urs.cz/item/CS_URS_2024_02/941111132"/>
    <hyperlink ref="F175" r:id="rId4" display="https://podminky.urs.cz/item/CS_URS_2024_02/941111232"/>
    <hyperlink ref="F179" r:id="rId5" display="https://podminky.urs.cz/item/CS_URS_2024_02/941111832"/>
    <hyperlink ref="F182" r:id="rId6" display="https://podminky.urs.cz/item/CS_URS_2024_02/941121311"/>
    <hyperlink ref="F185" r:id="rId7" display="https://podminky.urs.cz/item/CS_URS_2024_02/949101112"/>
    <hyperlink ref="F192" r:id="rId8" display="https://podminky.urs.cz/item/CS_URS_2024_02/952902601"/>
    <hyperlink ref="F198" r:id="rId9" display="https://podminky.urs.cz/item/CS_URS_2024_02/952902611"/>
    <hyperlink ref="F204" r:id="rId10" display="https://podminky.urs.cz/item/CS_URS_2024_02/952903001"/>
    <hyperlink ref="F210" r:id="rId11" display="https://podminky.urs.cz/item/CS_URS_2024_02/968062244"/>
    <hyperlink ref="F220" r:id="rId12" display="https://podminky.urs.cz/item/CS_URS_2024_02/978019391"/>
    <hyperlink ref="F231" r:id="rId13" display="https://podminky.urs.cz/item/CS_URS_2024_02/985221021"/>
    <hyperlink ref="F240" r:id="rId14" display="https://podminky.urs.cz/item/CS_URS_2024_02/993111111"/>
    <hyperlink ref="F243" r:id="rId15" display="https://podminky.urs.cz/item/CS_URS_2024_02/993111119"/>
    <hyperlink ref="F247" r:id="rId16" display="https://podminky.urs.cz/item/CS_URS_2024_02/997013211"/>
    <hyperlink ref="F250" r:id="rId17" display="https://podminky.urs.cz/item/CS_URS_2024_02/997013219"/>
    <hyperlink ref="F254" r:id="rId18" display="https://podminky.urs.cz/item/CS_URS_2024_02/997013312"/>
    <hyperlink ref="F257" r:id="rId19" display="https://podminky.urs.cz/item/CS_URS_2024_02/997013322"/>
    <hyperlink ref="F261" r:id="rId20" display="https://podminky.urs.cz/item/CS_URS_2024_02/997013501"/>
    <hyperlink ref="F264" r:id="rId21" display="https://podminky.urs.cz/item/CS_URS_2024_02/997013509"/>
    <hyperlink ref="F291" r:id="rId22" display="https://podminky.urs.cz/item/CS_URS_2024_02/998011009"/>
    <hyperlink ref="F296" r:id="rId23" display="https://podminky.urs.cz/item/CS_URS_2024_02/762083121"/>
    <hyperlink ref="F302" r:id="rId24" display="https://podminky.urs.cz/item/CS_URS_2024_02/762311003"/>
    <hyperlink ref="F307" r:id="rId25" display="https://podminky.urs.cz/item/CS_URS_2024_02/762311004"/>
    <hyperlink ref="F316" r:id="rId26" display="https://podminky.urs.cz/item/CS_URS_2024_02/762331931"/>
    <hyperlink ref="F344" r:id="rId27" display="https://podminky.urs.cz/item/CS_URS_2024_02/762331941"/>
    <hyperlink ref="F363" r:id="rId28" display="https://podminky.urs.cz/item/CS_URS_2024_02/762332921"/>
    <hyperlink ref="F369" r:id="rId29" display="https://podminky.urs.cz/item/CS_URS_2024_02/762332933"/>
    <hyperlink ref="F429" r:id="rId30" display="https://podminky.urs.cz/item/CS_URS_2024_02/762332934"/>
    <hyperlink ref="F471" r:id="rId31" display="https://podminky.urs.cz/item/CS_URS_2024_02/762333913"/>
    <hyperlink ref="F499" r:id="rId32" display="https://podminky.urs.cz/item/CS_URS_2024_02/762333914"/>
    <hyperlink ref="F518" r:id="rId33" display="https://podminky.urs.cz/item/CS_URS_2024_02/762342311"/>
    <hyperlink ref="F529" r:id="rId34" display="https://podminky.urs.cz/item/CS_URS_2024_02/762342812"/>
    <hyperlink ref="F535" r:id="rId35" display="https://podminky.urs.cz/item/CS_URS_2024_02/762353510"/>
    <hyperlink ref="F557" r:id="rId36" display="https://podminky.urs.cz/item/CS_URS_2024_02/762354815"/>
    <hyperlink ref="F560" r:id="rId37" display="https://podminky.urs.cz/item/CS_URS_2024_02/762381012"/>
    <hyperlink ref="F565" r:id="rId38" display="https://podminky.urs.cz/item/CS_URS_2024_02/762382012"/>
    <hyperlink ref="F570" r:id="rId39" display="https://podminky.urs.cz/item/CS_URS_2024_02/762395000"/>
    <hyperlink ref="F575" r:id="rId40" display="https://podminky.urs.cz/item/CS_URS_2024_02/762521922"/>
    <hyperlink ref="F580" r:id="rId41" display="https://podminky.urs.cz/item/CS_URS_2024_02/762523914"/>
    <hyperlink ref="F586" r:id="rId42" display="https://podminky.urs.cz/item/CS_URS_2024_02/998762112"/>
    <hyperlink ref="F590" r:id="rId43" display="https://podminky.urs.cz/item/CS_URS_2024_02/764001891"/>
    <hyperlink ref="F596" r:id="rId44" display="https://podminky.urs.cz/item/CS_URS_2024_02/764002801"/>
    <hyperlink ref="F602" r:id="rId45" display="https://podminky.urs.cz/item/CS_URS_2024_02/764002871"/>
    <hyperlink ref="F608" r:id="rId46" display="https://podminky.urs.cz/item/CS_URS_2024_02/764004801"/>
    <hyperlink ref="F614" r:id="rId47" display="https://podminky.urs.cz/item/CS_URS_2024_02/764004861"/>
    <hyperlink ref="F620" r:id="rId48" display="https://podminky.urs.cz/item/CS_URS_2024_02/764212606"/>
    <hyperlink ref="F627" r:id="rId49" display="https://podminky.urs.cz/item/CS_URS_2024_02/764212634"/>
    <hyperlink ref="F634" r:id="rId50" display="https://podminky.urs.cz/item/CS_URS_2024_02/764311614"/>
    <hyperlink ref="F641" r:id="rId51" display="https://podminky.urs.cz/item/CS_URS_2024_02/764314612"/>
    <hyperlink ref="F648" r:id="rId52" display="https://podminky.urs.cz/item/CS_URS_2024_02/764511405"/>
    <hyperlink ref="F655" r:id="rId53" display="https://podminky.urs.cz/item/CS_URS_2024_02/764511445"/>
    <hyperlink ref="F660" r:id="rId54" display="https://podminky.urs.cz/item/CS_URS_2024_02/764518423"/>
    <hyperlink ref="F667" r:id="rId55" display="https://podminky.urs.cz/item/CS_URS_2024_02/998764122"/>
    <hyperlink ref="F671" r:id="rId56" display="https://podminky.urs.cz/item/CS_URS_2024_02/765111431"/>
    <hyperlink ref="F683" r:id="rId57" display="https://podminky.urs.cz/item/CS_URS_2024_02/765111825"/>
    <hyperlink ref="F689" r:id="rId58" display="https://podminky.urs.cz/item/CS_URS_2024_02/765111831"/>
    <hyperlink ref="F692" r:id="rId59" display="https://podminky.urs.cz/item/CS_URS_2024_02/765111865"/>
    <hyperlink ref="F697" r:id="rId60" display="https://podminky.urs.cz/item/CS_URS_2024_02/765111881"/>
    <hyperlink ref="F700" r:id="rId61" display="https://podminky.urs.cz/item/CS_URS_2024_02/765114061"/>
    <hyperlink ref="F706" r:id="rId62" display="https://podminky.urs.cz/item/CS_URS_2024_02/765114351"/>
    <hyperlink ref="F711" r:id="rId63" display="https://podminky.urs.cz/item/CS_URS_2024_02/765114585"/>
    <hyperlink ref="F717" r:id="rId64" display="https://podminky.urs.cz/item/CS_URS_2024_02/765115302"/>
    <hyperlink ref="F727" r:id="rId65" display="https://podminky.urs.cz/item/CS_URS_2024_02/765115352"/>
    <hyperlink ref="F732" r:id="rId66" display="https://podminky.urs.cz/item/CS_URS_2024_02/765115401"/>
    <hyperlink ref="F740" r:id="rId67" display="https://podminky.urs.cz/item/CS_URS_2024_02/765192001"/>
    <hyperlink ref="F746" r:id="rId68" display="https://podminky.urs.cz/item/CS_URS_2024_02/998765112"/>
    <hyperlink ref="F750" r:id="rId69" display="https://podminky.urs.cz/item/CS_URS_2024_02/766621601"/>
    <hyperlink ref="F775" r:id="rId70" display="https://podminky.urs.cz/item/CS_URS_2024_02/998766312"/>
    <hyperlink ref="F779" r:id="rId71" display="https://podminky.urs.cz/item/CS_URS_2024_02/783223121"/>
    <hyperlink ref="F798" r:id="rId72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110</v>
      </c>
      <c r="L8" s="20"/>
    </row>
    <row r="9" s="2" customFormat="1" ht="16.5" customHeight="1">
      <c r="A9" s="38"/>
      <c r="B9" s="44"/>
      <c r="C9" s="38"/>
      <c r="D9" s="38"/>
      <c r="E9" s="151" t="s">
        <v>111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1601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ROUND((SUM(BE133:BE768)),  2)</f>
        <v>0</v>
      </c>
      <c r="G35" s="38"/>
      <c r="H35" s="38"/>
      <c r="I35" s="164">
        <v>0.20999999999999999</v>
      </c>
      <c r="J35" s="163">
        <f>ROUND(((SUM(BE133:BE768))*I35),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ROUND((SUM(BF133:BF768)),  2)</f>
        <v>0</v>
      </c>
      <c r="G36" s="38"/>
      <c r="H36" s="38"/>
      <c r="I36" s="164">
        <v>0.12</v>
      </c>
      <c r="J36" s="163">
        <f>ROUND(((SUM(BF133:BF768))*I36),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ROUND((SUM(BG133:BG768)),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ROUND((SUM(BH133:BH768)),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ROUND((SUM(BI133:BI768)),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005 - Objekt F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115</v>
      </c>
      <c r="D96" s="185"/>
      <c r="E96" s="185"/>
      <c r="F96" s="185"/>
      <c r="G96" s="185"/>
      <c r="H96" s="185"/>
      <c r="I96" s="185"/>
      <c r="J96" s="186" t="s">
        <v>116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117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118</v>
      </c>
    </row>
    <row r="99" s="9" customFormat="1" ht="24.96" customHeight="1">
      <c r="A99" s="9"/>
      <c r="B99" s="188"/>
      <c r="C99" s="189"/>
      <c r="D99" s="190" t="s">
        <v>119</v>
      </c>
      <c r="E99" s="191"/>
      <c r="F99" s="191"/>
      <c r="G99" s="191"/>
      <c r="H99" s="191"/>
      <c r="I99" s="191"/>
      <c r="J99" s="192">
        <f>J134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120</v>
      </c>
      <c r="E100" s="196"/>
      <c r="F100" s="196"/>
      <c r="G100" s="196"/>
      <c r="H100" s="196"/>
      <c r="I100" s="196"/>
      <c r="J100" s="197">
        <f>J135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121</v>
      </c>
      <c r="E101" s="196"/>
      <c r="F101" s="196"/>
      <c r="G101" s="196"/>
      <c r="H101" s="196"/>
      <c r="I101" s="196"/>
      <c r="J101" s="197">
        <f>J146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122</v>
      </c>
      <c r="E102" s="196"/>
      <c r="F102" s="196"/>
      <c r="G102" s="196"/>
      <c r="H102" s="196"/>
      <c r="I102" s="196"/>
      <c r="J102" s="197">
        <f>J153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123</v>
      </c>
      <c r="E103" s="196"/>
      <c r="F103" s="196"/>
      <c r="G103" s="196"/>
      <c r="H103" s="196"/>
      <c r="I103" s="196"/>
      <c r="J103" s="197">
        <f>J222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124</v>
      </c>
      <c r="E104" s="196"/>
      <c r="F104" s="196"/>
      <c r="G104" s="196"/>
      <c r="H104" s="196"/>
      <c r="I104" s="196"/>
      <c r="J104" s="197">
        <f>J266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125</v>
      </c>
      <c r="E105" s="191"/>
      <c r="F105" s="191"/>
      <c r="G105" s="191"/>
      <c r="H105" s="191"/>
      <c r="I105" s="191"/>
      <c r="J105" s="192">
        <f>J270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126</v>
      </c>
      <c r="E106" s="196"/>
      <c r="F106" s="196"/>
      <c r="G106" s="196"/>
      <c r="H106" s="196"/>
      <c r="I106" s="196"/>
      <c r="J106" s="197">
        <f>J271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127</v>
      </c>
      <c r="E107" s="196"/>
      <c r="F107" s="196"/>
      <c r="G107" s="196"/>
      <c r="H107" s="196"/>
      <c r="I107" s="196"/>
      <c r="J107" s="197">
        <f>J608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128</v>
      </c>
      <c r="E108" s="196"/>
      <c r="F108" s="196"/>
      <c r="G108" s="196"/>
      <c r="H108" s="196"/>
      <c r="I108" s="196"/>
      <c r="J108" s="197">
        <f>J652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129</v>
      </c>
      <c r="E109" s="196"/>
      <c r="F109" s="196"/>
      <c r="G109" s="196"/>
      <c r="H109" s="196"/>
      <c r="I109" s="196"/>
      <c r="J109" s="197">
        <f>J733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130</v>
      </c>
      <c r="E110" s="196"/>
      <c r="F110" s="196"/>
      <c r="G110" s="196"/>
      <c r="H110" s="196"/>
      <c r="I110" s="196"/>
      <c r="J110" s="197">
        <f>J748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131</v>
      </c>
      <c r="E111" s="191"/>
      <c r="F111" s="191"/>
      <c r="G111" s="191"/>
      <c r="H111" s="191"/>
      <c r="I111" s="191"/>
      <c r="J111" s="192">
        <f>J760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132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3" t="str">
        <f>E7</f>
        <v>Bílina - oprava střech objektů bývalého pivovaru - rev 07.05.25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110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3" t="s">
        <v>111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112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005 - Objekt F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22. 11. 2024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 xml:space="preserve"> </v>
      </c>
      <c r="G129" s="40"/>
      <c r="H129" s="40"/>
      <c r="I129" s="32" t="s">
        <v>29</v>
      </c>
      <c r="J129" s="36" t="str">
        <f>E23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IF(E20="","",E20)</f>
        <v>Vyplň údaj</v>
      </c>
      <c r="G130" s="40"/>
      <c r="H130" s="40"/>
      <c r="I130" s="32" t="s">
        <v>31</v>
      </c>
      <c r="J130" s="36" t="str">
        <f>E26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9"/>
      <c r="B132" s="200"/>
      <c r="C132" s="201" t="s">
        <v>133</v>
      </c>
      <c r="D132" s="202" t="s">
        <v>58</v>
      </c>
      <c r="E132" s="202" t="s">
        <v>54</v>
      </c>
      <c r="F132" s="202" t="s">
        <v>55</v>
      </c>
      <c r="G132" s="202" t="s">
        <v>134</v>
      </c>
      <c r="H132" s="202" t="s">
        <v>135</v>
      </c>
      <c r="I132" s="202" t="s">
        <v>136</v>
      </c>
      <c r="J132" s="202" t="s">
        <v>116</v>
      </c>
      <c r="K132" s="203" t="s">
        <v>137</v>
      </c>
      <c r="L132" s="204"/>
      <c r="M132" s="100" t="s">
        <v>1</v>
      </c>
      <c r="N132" s="101" t="s">
        <v>37</v>
      </c>
      <c r="O132" s="101" t="s">
        <v>138</v>
      </c>
      <c r="P132" s="101" t="s">
        <v>139</v>
      </c>
      <c r="Q132" s="101" t="s">
        <v>140</v>
      </c>
      <c r="R132" s="101" t="s">
        <v>141</v>
      </c>
      <c r="S132" s="101" t="s">
        <v>142</v>
      </c>
      <c r="T132" s="102" t="s">
        <v>143</v>
      </c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</row>
    <row r="133" s="2" customFormat="1" ht="22.8" customHeight="1">
      <c r="A133" s="38"/>
      <c r="B133" s="39"/>
      <c r="C133" s="107" t="s">
        <v>144</v>
      </c>
      <c r="D133" s="40"/>
      <c r="E133" s="40"/>
      <c r="F133" s="40"/>
      <c r="G133" s="40"/>
      <c r="H133" s="40"/>
      <c r="I133" s="40"/>
      <c r="J133" s="205">
        <f>BK133</f>
        <v>0</v>
      </c>
      <c r="K133" s="40"/>
      <c r="L133" s="44"/>
      <c r="M133" s="103"/>
      <c r="N133" s="206"/>
      <c r="O133" s="104"/>
      <c r="P133" s="207">
        <f>P134+P270+P760</f>
        <v>0</v>
      </c>
      <c r="Q133" s="104"/>
      <c r="R133" s="207">
        <f>R134+R270+R760</f>
        <v>86.578370489999998</v>
      </c>
      <c r="S133" s="104"/>
      <c r="T133" s="208">
        <f>T134+T270+T760</f>
        <v>61.8028172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118</v>
      </c>
      <c r="BK133" s="209">
        <f>BK134+BK270+BK760</f>
        <v>0</v>
      </c>
    </row>
    <row r="134" s="12" customFormat="1" ht="25.92" customHeight="1">
      <c r="A134" s="12"/>
      <c r="B134" s="210"/>
      <c r="C134" s="211"/>
      <c r="D134" s="212" t="s">
        <v>72</v>
      </c>
      <c r="E134" s="213" t="s">
        <v>145</v>
      </c>
      <c r="F134" s="213" t="s">
        <v>146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P135+P146+P153+P222+P266</f>
        <v>0</v>
      </c>
      <c r="Q134" s="218"/>
      <c r="R134" s="219">
        <f>R135+R146+R153+R222+R266</f>
        <v>36.619400690000006</v>
      </c>
      <c r="S134" s="218"/>
      <c r="T134" s="220">
        <f>T135+T146+T153+T222+T266</f>
        <v>22.369529999999997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73</v>
      </c>
      <c r="AY134" s="221" t="s">
        <v>147</v>
      </c>
      <c r="BK134" s="223">
        <f>BK135+BK146+BK153+BK222+BK266</f>
        <v>0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148</v>
      </c>
      <c r="F135" s="224" t="s">
        <v>149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SUM(P136:P145)</f>
        <v>0</v>
      </c>
      <c r="Q135" s="218"/>
      <c r="R135" s="219">
        <f>SUM(R136:R145)</f>
        <v>29.263030500000003</v>
      </c>
      <c r="S135" s="218"/>
      <c r="T135" s="220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72</v>
      </c>
      <c r="AU135" s="222" t="s">
        <v>80</v>
      </c>
      <c r="AY135" s="221" t="s">
        <v>147</v>
      </c>
      <c r="BK135" s="223">
        <f>SUM(BK136:BK145)</f>
        <v>0</v>
      </c>
    </row>
    <row r="136" s="2" customFormat="1" ht="16.5" customHeight="1">
      <c r="A136" s="38"/>
      <c r="B136" s="39"/>
      <c r="C136" s="226" t="s">
        <v>80</v>
      </c>
      <c r="D136" s="226" t="s">
        <v>150</v>
      </c>
      <c r="E136" s="227" t="s">
        <v>165</v>
      </c>
      <c r="F136" s="228" t="s">
        <v>166</v>
      </c>
      <c r="G136" s="229" t="s">
        <v>167</v>
      </c>
      <c r="H136" s="230">
        <v>51.109999999999999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155</v>
      </c>
      <c r="AT136" s="237" t="s">
        <v>150</v>
      </c>
      <c r="AU136" s="237" t="s">
        <v>82</v>
      </c>
      <c r="AY136" s="17" t="s">
        <v>147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155</v>
      </c>
      <c r="BM136" s="237" t="s">
        <v>1602</v>
      </c>
    </row>
    <row r="137" s="2" customFormat="1">
      <c r="A137" s="38"/>
      <c r="B137" s="39"/>
      <c r="C137" s="40"/>
      <c r="D137" s="239" t="s">
        <v>157</v>
      </c>
      <c r="E137" s="40"/>
      <c r="F137" s="240" t="s">
        <v>166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82</v>
      </c>
    </row>
    <row r="138" s="14" customFormat="1">
      <c r="A138" s="14"/>
      <c r="B138" s="256"/>
      <c r="C138" s="257"/>
      <c r="D138" s="239" t="s">
        <v>161</v>
      </c>
      <c r="E138" s="258" t="s">
        <v>1</v>
      </c>
      <c r="F138" s="259" t="s">
        <v>1603</v>
      </c>
      <c r="G138" s="257"/>
      <c r="H138" s="260">
        <v>51.109999999999999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161</v>
      </c>
      <c r="AU138" s="266" t="s">
        <v>82</v>
      </c>
      <c r="AV138" s="14" t="s">
        <v>82</v>
      </c>
      <c r="AW138" s="14" t="s">
        <v>30</v>
      </c>
      <c r="AX138" s="14" t="s">
        <v>73</v>
      </c>
      <c r="AY138" s="266" t="s">
        <v>147</v>
      </c>
    </row>
    <row r="139" s="15" customFormat="1">
      <c r="A139" s="15"/>
      <c r="B139" s="267"/>
      <c r="C139" s="268"/>
      <c r="D139" s="239" t="s">
        <v>161</v>
      </c>
      <c r="E139" s="269" t="s">
        <v>1</v>
      </c>
      <c r="F139" s="270" t="s">
        <v>164</v>
      </c>
      <c r="G139" s="268"/>
      <c r="H139" s="271">
        <v>51.109999999999999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161</v>
      </c>
      <c r="AU139" s="277" t="s">
        <v>82</v>
      </c>
      <c r="AV139" s="15" t="s">
        <v>155</v>
      </c>
      <c r="AW139" s="15" t="s">
        <v>30</v>
      </c>
      <c r="AX139" s="15" t="s">
        <v>80</v>
      </c>
      <c r="AY139" s="277" t="s">
        <v>147</v>
      </c>
    </row>
    <row r="140" s="2" customFormat="1" ht="24.15" customHeight="1">
      <c r="A140" s="38"/>
      <c r="B140" s="39"/>
      <c r="C140" s="226" t="s">
        <v>82</v>
      </c>
      <c r="D140" s="226" t="s">
        <v>150</v>
      </c>
      <c r="E140" s="227" t="s">
        <v>170</v>
      </c>
      <c r="F140" s="228" t="s">
        <v>171</v>
      </c>
      <c r="G140" s="229" t="s">
        <v>153</v>
      </c>
      <c r="H140" s="230">
        <v>15.333</v>
      </c>
      <c r="I140" s="231"/>
      <c r="J140" s="232">
        <f>ROUND(I140*H140,2)</f>
        <v>0</v>
      </c>
      <c r="K140" s="228" t="s">
        <v>154</v>
      </c>
      <c r="L140" s="44"/>
      <c r="M140" s="233" t="s">
        <v>1</v>
      </c>
      <c r="N140" s="234" t="s">
        <v>38</v>
      </c>
      <c r="O140" s="91"/>
      <c r="P140" s="235">
        <f>O140*H140</f>
        <v>0</v>
      </c>
      <c r="Q140" s="235">
        <v>1.9085000000000001</v>
      </c>
      <c r="R140" s="235">
        <f>Q140*H140</f>
        <v>29.263030500000003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155</v>
      </c>
      <c r="AT140" s="237" t="s">
        <v>150</v>
      </c>
      <c r="AU140" s="237" t="s">
        <v>82</v>
      </c>
      <c r="AY140" s="17" t="s">
        <v>147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155</v>
      </c>
      <c r="BM140" s="237" t="s">
        <v>1604</v>
      </c>
    </row>
    <row r="141" s="2" customFormat="1">
      <c r="A141" s="38"/>
      <c r="B141" s="39"/>
      <c r="C141" s="40"/>
      <c r="D141" s="239" t="s">
        <v>157</v>
      </c>
      <c r="E141" s="40"/>
      <c r="F141" s="240" t="s">
        <v>173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157</v>
      </c>
      <c r="AU141" s="17" t="s">
        <v>82</v>
      </c>
    </row>
    <row r="142" s="2" customFormat="1">
      <c r="A142" s="38"/>
      <c r="B142" s="39"/>
      <c r="C142" s="40"/>
      <c r="D142" s="244" t="s">
        <v>159</v>
      </c>
      <c r="E142" s="40"/>
      <c r="F142" s="245" t="s">
        <v>174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82</v>
      </c>
    </row>
    <row r="143" s="13" customFormat="1">
      <c r="A143" s="13"/>
      <c r="B143" s="246"/>
      <c r="C143" s="247"/>
      <c r="D143" s="239" t="s">
        <v>161</v>
      </c>
      <c r="E143" s="248" t="s">
        <v>1</v>
      </c>
      <c r="F143" s="249" t="s">
        <v>175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161</v>
      </c>
      <c r="AU143" s="255" t="s">
        <v>82</v>
      </c>
      <c r="AV143" s="13" t="s">
        <v>80</v>
      </c>
      <c r="AW143" s="13" t="s">
        <v>30</v>
      </c>
      <c r="AX143" s="13" t="s">
        <v>73</v>
      </c>
      <c r="AY143" s="255" t="s">
        <v>147</v>
      </c>
    </row>
    <row r="144" s="14" customFormat="1">
      <c r="A144" s="14"/>
      <c r="B144" s="256"/>
      <c r="C144" s="257"/>
      <c r="D144" s="239" t="s">
        <v>161</v>
      </c>
      <c r="E144" s="258" t="s">
        <v>1</v>
      </c>
      <c r="F144" s="259" t="s">
        <v>1605</v>
      </c>
      <c r="G144" s="257"/>
      <c r="H144" s="260">
        <v>15.333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161</v>
      </c>
      <c r="AU144" s="266" t="s">
        <v>82</v>
      </c>
      <c r="AV144" s="14" t="s">
        <v>82</v>
      </c>
      <c r="AW144" s="14" t="s">
        <v>30</v>
      </c>
      <c r="AX144" s="14" t="s">
        <v>73</v>
      </c>
      <c r="AY144" s="266" t="s">
        <v>147</v>
      </c>
    </row>
    <row r="145" s="15" customFormat="1">
      <c r="A145" s="15"/>
      <c r="B145" s="267"/>
      <c r="C145" s="268"/>
      <c r="D145" s="239" t="s">
        <v>161</v>
      </c>
      <c r="E145" s="269" t="s">
        <v>1</v>
      </c>
      <c r="F145" s="270" t="s">
        <v>164</v>
      </c>
      <c r="G145" s="268"/>
      <c r="H145" s="271">
        <v>15.333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161</v>
      </c>
      <c r="AU145" s="277" t="s">
        <v>82</v>
      </c>
      <c r="AV145" s="15" t="s">
        <v>155</v>
      </c>
      <c r="AW145" s="15" t="s">
        <v>30</v>
      </c>
      <c r="AX145" s="15" t="s">
        <v>80</v>
      </c>
      <c r="AY145" s="277" t="s">
        <v>147</v>
      </c>
    </row>
    <row r="146" s="12" customFormat="1" ht="22.8" customHeight="1">
      <c r="A146" s="12"/>
      <c r="B146" s="210"/>
      <c r="C146" s="211"/>
      <c r="D146" s="212" t="s">
        <v>72</v>
      </c>
      <c r="E146" s="224" t="s">
        <v>177</v>
      </c>
      <c r="F146" s="224" t="s">
        <v>178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SUM(P147:P152)</f>
        <v>0</v>
      </c>
      <c r="Q146" s="218"/>
      <c r="R146" s="219">
        <f>SUM(R147:R152)</f>
        <v>7.2361538000000003</v>
      </c>
      <c r="S146" s="218"/>
      <c r="T146" s="22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80</v>
      </c>
      <c r="AT146" s="222" t="s">
        <v>72</v>
      </c>
      <c r="AU146" s="222" t="s">
        <v>80</v>
      </c>
      <c r="AY146" s="221" t="s">
        <v>147</v>
      </c>
      <c r="BK146" s="223">
        <f>SUM(BK147:BK152)</f>
        <v>0</v>
      </c>
    </row>
    <row r="147" s="2" customFormat="1" ht="33" customHeight="1">
      <c r="A147" s="38"/>
      <c r="B147" s="39"/>
      <c r="C147" s="226" t="s">
        <v>148</v>
      </c>
      <c r="D147" s="226" t="s">
        <v>150</v>
      </c>
      <c r="E147" s="227" t="s">
        <v>179</v>
      </c>
      <c r="F147" s="228" t="s">
        <v>180</v>
      </c>
      <c r="G147" s="229" t="s">
        <v>181</v>
      </c>
      <c r="H147" s="230">
        <v>102.22</v>
      </c>
      <c r="I147" s="231"/>
      <c r="J147" s="232">
        <f>ROUND(I147*H147,2)</f>
        <v>0</v>
      </c>
      <c r="K147" s="228" t="s">
        <v>154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0.070790000000000006</v>
      </c>
      <c r="R147" s="235">
        <f>Q147*H147</f>
        <v>7.2361538000000003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155</v>
      </c>
      <c r="AT147" s="237" t="s">
        <v>150</v>
      </c>
      <c r="AU147" s="237" t="s">
        <v>82</v>
      </c>
      <c r="AY147" s="17" t="s">
        <v>147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80</v>
      </c>
      <c r="BK147" s="238">
        <f>ROUND(I147*H147,2)</f>
        <v>0</v>
      </c>
      <c r="BL147" s="17" t="s">
        <v>155</v>
      </c>
      <c r="BM147" s="237" t="s">
        <v>1606</v>
      </c>
    </row>
    <row r="148" s="2" customFormat="1">
      <c r="A148" s="38"/>
      <c r="B148" s="39"/>
      <c r="C148" s="40"/>
      <c r="D148" s="239" t="s">
        <v>157</v>
      </c>
      <c r="E148" s="40"/>
      <c r="F148" s="240" t="s">
        <v>183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157</v>
      </c>
      <c r="AU148" s="17" t="s">
        <v>82</v>
      </c>
    </row>
    <row r="149" s="2" customFormat="1">
      <c r="A149" s="38"/>
      <c r="B149" s="39"/>
      <c r="C149" s="40"/>
      <c r="D149" s="244" t="s">
        <v>159</v>
      </c>
      <c r="E149" s="40"/>
      <c r="F149" s="245" t="s">
        <v>184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82</v>
      </c>
    </row>
    <row r="150" s="13" customFormat="1">
      <c r="A150" s="13"/>
      <c r="B150" s="246"/>
      <c r="C150" s="247"/>
      <c r="D150" s="239" t="s">
        <v>161</v>
      </c>
      <c r="E150" s="248" t="s">
        <v>1</v>
      </c>
      <c r="F150" s="249" t="s">
        <v>185</v>
      </c>
      <c r="G150" s="247"/>
      <c r="H150" s="248" t="s">
        <v>1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161</v>
      </c>
      <c r="AU150" s="255" t="s">
        <v>82</v>
      </c>
      <c r="AV150" s="13" t="s">
        <v>80</v>
      </c>
      <c r="AW150" s="13" t="s">
        <v>30</v>
      </c>
      <c r="AX150" s="13" t="s">
        <v>73</v>
      </c>
      <c r="AY150" s="255" t="s">
        <v>147</v>
      </c>
    </row>
    <row r="151" s="14" customFormat="1">
      <c r="A151" s="14"/>
      <c r="B151" s="256"/>
      <c r="C151" s="257"/>
      <c r="D151" s="239" t="s">
        <v>161</v>
      </c>
      <c r="E151" s="258" t="s">
        <v>1</v>
      </c>
      <c r="F151" s="259" t="s">
        <v>1607</v>
      </c>
      <c r="G151" s="257"/>
      <c r="H151" s="260">
        <v>102.22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161</v>
      </c>
      <c r="AU151" s="266" t="s">
        <v>82</v>
      </c>
      <c r="AV151" s="14" t="s">
        <v>82</v>
      </c>
      <c r="AW151" s="14" t="s">
        <v>30</v>
      </c>
      <c r="AX151" s="14" t="s">
        <v>73</v>
      </c>
      <c r="AY151" s="266" t="s">
        <v>147</v>
      </c>
    </row>
    <row r="152" s="15" customFormat="1">
      <c r="A152" s="15"/>
      <c r="B152" s="267"/>
      <c r="C152" s="268"/>
      <c r="D152" s="239" t="s">
        <v>161</v>
      </c>
      <c r="E152" s="269" t="s">
        <v>1</v>
      </c>
      <c r="F152" s="270" t="s">
        <v>164</v>
      </c>
      <c r="G152" s="268"/>
      <c r="H152" s="271">
        <v>102.22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161</v>
      </c>
      <c r="AU152" s="277" t="s">
        <v>82</v>
      </c>
      <c r="AV152" s="15" t="s">
        <v>155</v>
      </c>
      <c r="AW152" s="15" t="s">
        <v>30</v>
      </c>
      <c r="AX152" s="15" t="s">
        <v>80</v>
      </c>
      <c r="AY152" s="277" t="s">
        <v>147</v>
      </c>
    </row>
    <row r="153" s="12" customFormat="1" ht="22.8" customHeight="1">
      <c r="A153" s="12"/>
      <c r="B153" s="210"/>
      <c r="C153" s="211"/>
      <c r="D153" s="212" t="s">
        <v>72</v>
      </c>
      <c r="E153" s="224" t="s">
        <v>215</v>
      </c>
      <c r="F153" s="224" t="s">
        <v>216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SUM(P154:P221)</f>
        <v>0</v>
      </c>
      <c r="Q153" s="218"/>
      <c r="R153" s="219">
        <f>SUM(R154:R221)</f>
        <v>0.12021638999999999</v>
      </c>
      <c r="S153" s="218"/>
      <c r="T153" s="220">
        <f>SUM(T154:T221)</f>
        <v>22.369529999999997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80</v>
      </c>
      <c r="AT153" s="222" t="s">
        <v>72</v>
      </c>
      <c r="AU153" s="222" t="s">
        <v>80</v>
      </c>
      <c r="AY153" s="221" t="s">
        <v>147</v>
      </c>
      <c r="BK153" s="223">
        <f>SUM(BK154:BK221)</f>
        <v>0</v>
      </c>
    </row>
    <row r="154" s="2" customFormat="1" ht="37.8" customHeight="1">
      <c r="A154" s="38"/>
      <c r="B154" s="39"/>
      <c r="C154" s="226" t="s">
        <v>155</v>
      </c>
      <c r="D154" s="226" t="s">
        <v>150</v>
      </c>
      <c r="E154" s="227" t="s">
        <v>217</v>
      </c>
      <c r="F154" s="228" t="s">
        <v>218</v>
      </c>
      <c r="G154" s="229" t="s">
        <v>181</v>
      </c>
      <c r="H154" s="230">
        <v>938.05899999999997</v>
      </c>
      <c r="I154" s="231"/>
      <c r="J154" s="232">
        <f>ROUND(I154*H154,2)</f>
        <v>0</v>
      </c>
      <c r="K154" s="228" t="s">
        <v>154</v>
      </c>
      <c r="L154" s="44"/>
      <c r="M154" s="233" t="s">
        <v>1</v>
      </c>
      <c r="N154" s="234" t="s">
        <v>38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155</v>
      </c>
      <c r="AT154" s="237" t="s">
        <v>150</v>
      </c>
      <c r="AU154" s="237" t="s">
        <v>82</v>
      </c>
      <c r="AY154" s="17" t="s">
        <v>147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80</v>
      </c>
      <c r="BK154" s="238">
        <f>ROUND(I154*H154,2)</f>
        <v>0</v>
      </c>
      <c r="BL154" s="17" t="s">
        <v>155</v>
      </c>
      <c r="BM154" s="237" t="s">
        <v>1608</v>
      </c>
    </row>
    <row r="155" s="2" customFormat="1">
      <c r="A155" s="38"/>
      <c r="B155" s="39"/>
      <c r="C155" s="40"/>
      <c r="D155" s="239" t="s">
        <v>157</v>
      </c>
      <c r="E155" s="40"/>
      <c r="F155" s="240" t="s">
        <v>220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157</v>
      </c>
      <c r="AU155" s="17" t="s">
        <v>82</v>
      </c>
    </row>
    <row r="156" s="2" customFormat="1">
      <c r="A156" s="38"/>
      <c r="B156" s="39"/>
      <c r="C156" s="40"/>
      <c r="D156" s="244" t="s">
        <v>159</v>
      </c>
      <c r="E156" s="40"/>
      <c r="F156" s="245" t="s">
        <v>221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82</v>
      </c>
    </row>
    <row r="157" s="13" customFormat="1">
      <c r="A157" s="13"/>
      <c r="B157" s="246"/>
      <c r="C157" s="247"/>
      <c r="D157" s="239" t="s">
        <v>161</v>
      </c>
      <c r="E157" s="248" t="s">
        <v>1</v>
      </c>
      <c r="F157" s="249" t="s">
        <v>222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161</v>
      </c>
      <c r="AU157" s="255" t="s">
        <v>82</v>
      </c>
      <c r="AV157" s="13" t="s">
        <v>80</v>
      </c>
      <c r="AW157" s="13" t="s">
        <v>30</v>
      </c>
      <c r="AX157" s="13" t="s">
        <v>73</v>
      </c>
      <c r="AY157" s="255" t="s">
        <v>147</v>
      </c>
    </row>
    <row r="158" s="14" customFormat="1">
      <c r="A158" s="14"/>
      <c r="B158" s="256"/>
      <c r="C158" s="257"/>
      <c r="D158" s="239" t="s">
        <v>161</v>
      </c>
      <c r="E158" s="258" t="s">
        <v>1</v>
      </c>
      <c r="F158" s="259" t="s">
        <v>1609</v>
      </c>
      <c r="G158" s="257"/>
      <c r="H158" s="260">
        <v>601.32000000000005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161</v>
      </c>
      <c r="AU158" s="266" t="s">
        <v>82</v>
      </c>
      <c r="AV158" s="14" t="s">
        <v>82</v>
      </c>
      <c r="AW158" s="14" t="s">
        <v>30</v>
      </c>
      <c r="AX158" s="14" t="s">
        <v>73</v>
      </c>
      <c r="AY158" s="266" t="s">
        <v>147</v>
      </c>
    </row>
    <row r="159" s="13" customFormat="1">
      <c r="A159" s="13"/>
      <c r="B159" s="246"/>
      <c r="C159" s="247"/>
      <c r="D159" s="239" t="s">
        <v>161</v>
      </c>
      <c r="E159" s="248" t="s">
        <v>1</v>
      </c>
      <c r="F159" s="249" t="s">
        <v>224</v>
      </c>
      <c r="G159" s="247"/>
      <c r="H159" s="248" t="s">
        <v>1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161</v>
      </c>
      <c r="AU159" s="255" t="s">
        <v>82</v>
      </c>
      <c r="AV159" s="13" t="s">
        <v>80</v>
      </c>
      <c r="AW159" s="13" t="s">
        <v>30</v>
      </c>
      <c r="AX159" s="13" t="s">
        <v>73</v>
      </c>
      <c r="AY159" s="255" t="s">
        <v>147</v>
      </c>
    </row>
    <row r="160" s="14" customFormat="1">
      <c r="A160" s="14"/>
      <c r="B160" s="256"/>
      <c r="C160" s="257"/>
      <c r="D160" s="239" t="s">
        <v>161</v>
      </c>
      <c r="E160" s="258" t="s">
        <v>1</v>
      </c>
      <c r="F160" s="259" t="s">
        <v>1610</v>
      </c>
      <c r="G160" s="257"/>
      <c r="H160" s="260">
        <v>120.264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161</v>
      </c>
      <c r="AU160" s="266" t="s">
        <v>82</v>
      </c>
      <c r="AV160" s="14" t="s">
        <v>82</v>
      </c>
      <c r="AW160" s="14" t="s">
        <v>30</v>
      </c>
      <c r="AX160" s="14" t="s">
        <v>73</v>
      </c>
      <c r="AY160" s="266" t="s">
        <v>147</v>
      </c>
    </row>
    <row r="161" s="13" customFormat="1">
      <c r="A161" s="13"/>
      <c r="B161" s="246"/>
      <c r="C161" s="247"/>
      <c r="D161" s="239" t="s">
        <v>161</v>
      </c>
      <c r="E161" s="248" t="s">
        <v>1</v>
      </c>
      <c r="F161" s="249" t="s">
        <v>1201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161</v>
      </c>
      <c r="AU161" s="255" t="s">
        <v>82</v>
      </c>
      <c r="AV161" s="13" t="s">
        <v>80</v>
      </c>
      <c r="AW161" s="13" t="s">
        <v>30</v>
      </c>
      <c r="AX161" s="13" t="s">
        <v>73</v>
      </c>
      <c r="AY161" s="255" t="s">
        <v>147</v>
      </c>
    </row>
    <row r="162" s="14" customFormat="1">
      <c r="A162" s="14"/>
      <c r="B162" s="256"/>
      <c r="C162" s="257"/>
      <c r="D162" s="239" t="s">
        <v>161</v>
      </c>
      <c r="E162" s="258" t="s">
        <v>1</v>
      </c>
      <c r="F162" s="259" t="s">
        <v>1611</v>
      </c>
      <c r="G162" s="257"/>
      <c r="H162" s="260">
        <v>216.47499999999999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161</v>
      </c>
      <c r="AU162" s="266" t="s">
        <v>82</v>
      </c>
      <c r="AV162" s="14" t="s">
        <v>82</v>
      </c>
      <c r="AW162" s="14" t="s">
        <v>30</v>
      </c>
      <c r="AX162" s="14" t="s">
        <v>73</v>
      </c>
      <c r="AY162" s="266" t="s">
        <v>147</v>
      </c>
    </row>
    <row r="163" s="15" customFormat="1">
      <c r="A163" s="15"/>
      <c r="B163" s="267"/>
      <c r="C163" s="268"/>
      <c r="D163" s="239" t="s">
        <v>161</v>
      </c>
      <c r="E163" s="269" t="s">
        <v>1</v>
      </c>
      <c r="F163" s="270" t="s">
        <v>164</v>
      </c>
      <c r="G163" s="268"/>
      <c r="H163" s="271">
        <v>938.05900000000008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161</v>
      </c>
      <c r="AU163" s="277" t="s">
        <v>82</v>
      </c>
      <c r="AV163" s="15" t="s">
        <v>155</v>
      </c>
      <c r="AW163" s="15" t="s">
        <v>30</v>
      </c>
      <c r="AX163" s="15" t="s">
        <v>80</v>
      </c>
      <c r="AY163" s="277" t="s">
        <v>147</v>
      </c>
    </row>
    <row r="164" s="2" customFormat="1" ht="37.8" customHeight="1">
      <c r="A164" s="38"/>
      <c r="B164" s="39"/>
      <c r="C164" s="226" t="s">
        <v>187</v>
      </c>
      <c r="D164" s="226" t="s">
        <v>150</v>
      </c>
      <c r="E164" s="227" t="s">
        <v>234</v>
      </c>
      <c r="F164" s="228" t="s">
        <v>235</v>
      </c>
      <c r="G164" s="229" t="s">
        <v>181</v>
      </c>
      <c r="H164" s="230">
        <v>84425.309999999998</v>
      </c>
      <c r="I164" s="231"/>
      <c r="J164" s="232">
        <f>ROUND(I164*H164,2)</f>
        <v>0</v>
      </c>
      <c r="K164" s="228" t="s">
        <v>154</v>
      </c>
      <c r="L164" s="44"/>
      <c r="M164" s="233" t="s">
        <v>1</v>
      </c>
      <c r="N164" s="234" t="s">
        <v>38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155</v>
      </c>
      <c r="AT164" s="237" t="s">
        <v>150</v>
      </c>
      <c r="AU164" s="237" t="s">
        <v>82</v>
      </c>
      <c r="AY164" s="17" t="s">
        <v>147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80</v>
      </c>
      <c r="BK164" s="238">
        <f>ROUND(I164*H164,2)</f>
        <v>0</v>
      </c>
      <c r="BL164" s="17" t="s">
        <v>155</v>
      </c>
      <c r="BM164" s="237" t="s">
        <v>1612</v>
      </c>
    </row>
    <row r="165" s="2" customFormat="1">
      <c r="A165" s="38"/>
      <c r="B165" s="39"/>
      <c r="C165" s="40"/>
      <c r="D165" s="239" t="s">
        <v>157</v>
      </c>
      <c r="E165" s="40"/>
      <c r="F165" s="240" t="s">
        <v>237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157</v>
      </c>
      <c r="AU165" s="17" t="s">
        <v>82</v>
      </c>
    </row>
    <row r="166" s="2" customFormat="1">
      <c r="A166" s="38"/>
      <c r="B166" s="39"/>
      <c r="C166" s="40"/>
      <c r="D166" s="244" t="s">
        <v>159</v>
      </c>
      <c r="E166" s="40"/>
      <c r="F166" s="245" t="s">
        <v>238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82</v>
      </c>
    </row>
    <row r="167" s="14" customFormat="1">
      <c r="A167" s="14"/>
      <c r="B167" s="256"/>
      <c r="C167" s="257"/>
      <c r="D167" s="239" t="s">
        <v>161</v>
      </c>
      <c r="E167" s="257"/>
      <c r="F167" s="259" t="s">
        <v>1613</v>
      </c>
      <c r="G167" s="257"/>
      <c r="H167" s="260">
        <v>84425.309999999998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161</v>
      </c>
      <c r="AU167" s="266" t="s">
        <v>82</v>
      </c>
      <c r="AV167" s="14" t="s">
        <v>82</v>
      </c>
      <c r="AW167" s="14" t="s">
        <v>4</v>
      </c>
      <c r="AX167" s="14" t="s">
        <v>80</v>
      </c>
      <c r="AY167" s="266" t="s">
        <v>147</v>
      </c>
    </row>
    <row r="168" s="2" customFormat="1" ht="37.8" customHeight="1">
      <c r="A168" s="38"/>
      <c r="B168" s="39"/>
      <c r="C168" s="226" t="s">
        <v>177</v>
      </c>
      <c r="D168" s="226" t="s">
        <v>150</v>
      </c>
      <c r="E168" s="227" t="s">
        <v>241</v>
      </c>
      <c r="F168" s="228" t="s">
        <v>242</v>
      </c>
      <c r="G168" s="229" t="s">
        <v>181</v>
      </c>
      <c r="H168" s="230">
        <v>938.05899999999997</v>
      </c>
      <c r="I168" s="231"/>
      <c r="J168" s="232">
        <f>ROUND(I168*H168,2)</f>
        <v>0</v>
      </c>
      <c r="K168" s="228" t="s">
        <v>154</v>
      </c>
      <c r="L168" s="44"/>
      <c r="M168" s="233" t="s">
        <v>1</v>
      </c>
      <c r="N168" s="234" t="s">
        <v>38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155</v>
      </c>
      <c r="AT168" s="237" t="s">
        <v>150</v>
      </c>
      <c r="AU168" s="237" t="s">
        <v>82</v>
      </c>
      <c r="AY168" s="17" t="s">
        <v>147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80</v>
      </c>
      <c r="BK168" s="238">
        <f>ROUND(I168*H168,2)</f>
        <v>0</v>
      </c>
      <c r="BL168" s="17" t="s">
        <v>155</v>
      </c>
      <c r="BM168" s="237" t="s">
        <v>1614</v>
      </c>
    </row>
    <row r="169" s="2" customFormat="1">
      <c r="A169" s="38"/>
      <c r="B169" s="39"/>
      <c r="C169" s="40"/>
      <c r="D169" s="239" t="s">
        <v>157</v>
      </c>
      <c r="E169" s="40"/>
      <c r="F169" s="240" t="s">
        <v>244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157</v>
      </c>
      <c r="AU169" s="17" t="s">
        <v>82</v>
      </c>
    </row>
    <row r="170" s="2" customFormat="1">
      <c r="A170" s="38"/>
      <c r="B170" s="39"/>
      <c r="C170" s="40"/>
      <c r="D170" s="244" t="s">
        <v>159</v>
      </c>
      <c r="E170" s="40"/>
      <c r="F170" s="245" t="s">
        <v>245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159</v>
      </c>
      <c r="AU170" s="17" t="s">
        <v>82</v>
      </c>
    </row>
    <row r="171" s="2" customFormat="1" ht="44.25" customHeight="1">
      <c r="A171" s="38"/>
      <c r="B171" s="39"/>
      <c r="C171" s="226" t="s">
        <v>201</v>
      </c>
      <c r="D171" s="226" t="s">
        <v>150</v>
      </c>
      <c r="E171" s="227" t="s">
        <v>246</v>
      </c>
      <c r="F171" s="228" t="s">
        <v>247</v>
      </c>
      <c r="G171" s="229" t="s">
        <v>248</v>
      </c>
      <c r="H171" s="230">
        <v>2</v>
      </c>
      <c r="I171" s="231"/>
      <c r="J171" s="232">
        <f>ROUND(I171*H171,2)</f>
        <v>0</v>
      </c>
      <c r="K171" s="228" t="s">
        <v>154</v>
      </c>
      <c r="L171" s="44"/>
      <c r="M171" s="233" t="s">
        <v>1</v>
      </c>
      <c r="N171" s="234" t="s">
        <v>38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155</v>
      </c>
      <c r="AT171" s="237" t="s">
        <v>150</v>
      </c>
      <c r="AU171" s="237" t="s">
        <v>82</v>
      </c>
      <c r="AY171" s="17" t="s">
        <v>147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80</v>
      </c>
      <c r="BK171" s="238">
        <f>ROUND(I171*H171,2)</f>
        <v>0</v>
      </c>
      <c r="BL171" s="17" t="s">
        <v>155</v>
      </c>
      <c r="BM171" s="237" t="s">
        <v>1615</v>
      </c>
    </row>
    <row r="172" s="2" customFormat="1">
      <c r="A172" s="38"/>
      <c r="B172" s="39"/>
      <c r="C172" s="40"/>
      <c r="D172" s="239" t="s">
        <v>157</v>
      </c>
      <c r="E172" s="40"/>
      <c r="F172" s="240" t="s">
        <v>250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157</v>
      </c>
      <c r="AU172" s="17" t="s">
        <v>82</v>
      </c>
    </row>
    <row r="173" s="2" customFormat="1">
      <c r="A173" s="38"/>
      <c r="B173" s="39"/>
      <c r="C173" s="40"/>
      <c r="D173" s="244" t="s">
        <v>159</v>
      </c>
      <c r="E173" s="40"/>
      <c r="F173" s="245" t="s">
        <v>251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82</v>
      </c>
    </row>
    <row r="174" s="2" customFormat="1" ht="37.8" customHeight="1">
      <c r="A174" s="38"/>
      <c r="B174" s="39"/>
      <c r="C174" s="226" t="s">
        <v>207</v>
      </c>
      <c r="D174" s="226" t="s">
        <v>150</v>
      </c>
      <c r="E174" s="227" t="s">
        <v>253</v>
      </c>
      <c r="F174" s="228" t="s">
        <v>254</v>
      </c>
      <c r="G174" s="229" t="s">
        <v>181</v>
      </c>
      <c r="H174" s="230">
        <v>572.45899999999995</v>
      </c>
      <c r="I174" s="231"/>
      <c r="J174" s="232">
        <f>ROUND(I174*H174,2)</f>
        <v>0</v>
      </c>
      <c r="K174" s="228" t="s">
        <v>154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0.00021000000000000001</v>
      </c>
      <c r="R174" s="235">
        <f>Q174*H174</f>
        <v>0.12021638999999999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155</v>
      </c>
      <c r="AT174" s="237" t="s">
        <v>150</v>
      </c>
      <c r="AU174" s="237" t="s">
        <v>82</v>
      </c>
      <c r="AY174" s="17" t="s">
        <v>147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80</v>
      </c>
      <c r="BK174" s="238">
        <f>ROUND(I174*H174,2)</f>
        <v>0</v>
      </c>
      <c r="BL174" s="17" t="s">
        <v>155</v>
      </c>
      <c r="BM174" s="237" t="s">
        <v>1616</v>
      </c>
    </row>
    <row r="175" s="2" customFormat="1">
      <c r="A175" s="38"/>
      <c r="B175" s="39"/>
      <c r="C175" s="40"/>
      <c r="D175" s="239" t="s">
        <v>157</v>
      </c>
      <c r="E175" s="40"/>
      <c r="F175" s="240" t="s">
        <v>256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157</v>
      </c>
      <c r="AU175" s="17" t="s">
        <v>82</v>
      </c>
    </row>
    <row r="176" s="2" customFormat="1">
      <c r="A176" s="38"/>
      <c r="B176" s="39"/>
      <c r="C176" s="40"/>
      <c r="D176" s="244" t="s">
        <v>159</v>
      </c>
      <c r="E176" s="40"/>
      <c r="F176" s="245" t="s">
        <v>257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159</v>
      </c>
      <c r="AU176" s="17" t="s">
        <v>82</v>
      </c>
    </row>
    <row r="177" s="13" customFormat="1">
      <c r="A177" s="13"/>
      <c r="B177" s="246"/>
      <c r="C177" s="247"/>
      <c r="D177" s="239" t="s">
        <v>161</v>
      </c>
      <c r="E177" s="248" t="s">
        <v>1</v>
      </c>
      <c r="F177" s="249" t="s">
        <v>1208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161</v>
      </c>
      <c r="AU177" s="255" t="s">
        <v>82</v>
      </c>
      <c r="AV177" s="13" t="s">
        <v>80</v>
      </c>
      <c r="AW177" s="13" t="s">
        <v>30</v>
      </c>
      <c r="AX177" s="13" t="s">
        <v>73</v>
      </c>
      <c r="AY177" s="255" t="s">
        <v>147</v>
      </c>
    </row>
    <row r="178" s="14" customFormat="1">
      <c r="A178" s="14"/>
      <c r="B178" s="256"/>
      <c r="C178" s="257"/>
      <c r="D178" s="239" t="s">
        <v>161</v>
      </c>
      <c r="E178" s="258" t="s">
        <v>1</v>
      </c>
      <c r="F178" s="259" t="s">
        <v>1617</v>
      </c>
      <c r="G178" s="257"/>
      <c r="H178" s="260">
        <v>572.45899999999995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161</v>
      </c>
      <c r="AU178" s="266" t="s">
        <v>82</v>
      </c>
      <c r="AV178" s="14" t="s">
        <v>82</v>
      </c>
      <c r="AW178" s="14" t="s">
        <v>30</v>
      </c>
      <c r="AX178" s="14" t="s">
        <v>73</v>
      </c>
      <c r="AY178" s="266" t="s">
        <v>147</v>
      </c>
    </row>
    <row r="179" s="15" customFormat="1">
      <c r="A179" s="15"/>
      <c r="B179" s="267"/>
      <c r="C179" s="268"/>
      <c r="D179" s="239" t="s">
        <v>161</v>
      </c>
      <c r="E179" s="269" t="s">
        <v>1</v>
      </c>
      <c r="F179" s="270" t="s">
        <v>164</v>
      </c>
      <c r="G179" s="268"/>
      <c r="H179" s="271">
        <v>572.45899999999995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161</v>
      </c>
      <c r="AU179" s="277" t="s">
        <v>82</v>
      </c>
      <c r="AV179" s="15" t="s">
        <v>155</v>
      </c>
      <c r="AW179" s="15" t="s">
        <v>30</v>
      </c>
      <c r="AX179" s="15" t="s">
        <v>80</v>
      </c>
      <c r="AY179" s="277" t="s">
        <v>147</v>
      </c>
    </row>
    <row r="180" s="2" customFormat="1" ht="16.5" customHeight="1">
      <c r="A180" s="38"/>
      <c r="B180" s="39"/>
      <c r="C180" s="226" t="s">
        <v>215</v>
      </c>
      <c r="D180" s="226" t="s">
        <v>150</v>
      </c>
      <c r="E180" s="227" t="s">
        <v>259</v>
      </c>
      <c r="F180" s="228" t="s">
        <v>260</v>
      </c>
      <c r="G180" s="229" t="s">
        <v>181</v>
      </c>
      <c r="H180" s="230">
        <v>787.89599999999996</v>
      </c>
      <c r="I180" s="231"/>
      <c r="J180" s="232">
        <f>ROUND(I180*H180,2)</f>
        <v>0</v>
      </c>
      <c r="K180" s="228" t="s">
        <v>154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155</v>
      </c>
      <c r="AT180" s="237" t="s">
        <v>150</v>
      </c>
      <c r="AU180" s="237" t="s">
        <v>82</v>
      </c>
      <c r="AY180" s="17" t="s">
        <v>147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80</v>
      </c>
      <c r="BK180" s="238">
        <f>ROUND(I180*H180,2)</f>
        <v>0</v>
      </c>
      <c r="BL180" s="17" t="s">
        <v>155</v>
      </c>
      <c r="BM180" s="237" t="s">
        <v>1618</v>
      </c>
    </row>
    <row r="181" s="2" customFormat="1">
      <c r="A181" s="38"/>
      <c r="B181" s="39"/>
      <c r="C181" s="40"/>
      <c r="D181" s="239" t="s">
        <v>157</v>
      </c>
      <c r="E181" s="40"/>
      <c r="F181" s="240" t="s">
        <v>262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157</v>
      </c>
      <c r="AU181" s="17" t="s">
        <v>82</v>
      </c>
    </row>
    <row r="182" s="2" customFormat="1">
      <c r="A182" s="38"/>
      <c r="B182" s="39"/>
      <c r="C182" s="40"/>
      <c r="D182" s="244" t="s">
        <v>159</v>
      </c>
      <c r="E182" s="40"/>
      <c r="F182" s="245" t="s">
        <v>263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159</v>
      </c>
      <c r="AU182" s="17" t="s">
        <v>82</v>
      </c>
    </row>
    <row r="183" s="13" customFormat="1">
      <c r="A183" s="13"/>
      <c r="B183" s="246"/>
      <c r="C183" s="247"/>
      <c r="D183" s="239" t="s">
        <v>161</v>
      </c>
      <c r="E183" s="248" t="s">
        <v>1</v>
      </c>
      <c r="F183" s="249" t="s">
        <v>264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161</v>
      </c>
      <c r="AU183" s="255" t="s">
        <v>82</v>
      </c>
      <c r="AV183" s="13" t="s">
        <v>80</v>
      </c>
      <c r="AW183" s="13" t="s">
        <v>30</v>
      </c>
      <c r="AX183" s="13" t="s">
        <v>73</v>
      </c>
      <c r="AY183" s="255" t="s">
        <v>147</v>
      </c>
    </row>
    <row r="184" s="14" customFormat="1">
      <c r="A184" s="14"/>
      <c r="B184" s="256"/>
      <c r="C184" s="257"/>
      <c r="D184" s="239" t="s">
        <v>161</v>
      </c>
      <c r="E184" s="258" t="s">
        <v>1</v>
      </c>
      <c r="F184" s="259" t="s">
        <v>1619</v>
      </c>
      <c r="G184" s="257"/>
      <c r="H184" s="260">
        <v>787.89599999999996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161</v>
      </c>
      <c r="AU184" s="266" t="s">
        <v>82</v>
      </c>
      <c r="AV184" s="14" t="s">
        <v>82</v>
      </c>
      <c r="AW184" s="14" t="s">
        <v>30</v>
      </c>
      <c r="AX184" s="14" t="s">
        <v>73</v>
      </c>
      <c r="AY184" s="266" t="s">
        <v>147</v>
      </c>
    </row>
    <row r="185" s="15" customFormat="1">
      <c r="A185" s="15"/>
      <c r="B185" s="267"/>
      <c r="C185" s="268"/>
      <c r="D185" s="239" t="s">
        <v>161</v>
      </c>
      <c r="E185" s="269" t="s">
        <v>1</v>
      </c>
      <c r="F185" s="270" t="s">
        <v>164</v>
      </c>
      <c r="G185" s="268"/>
      <c r="H185" s="271">
        <v>787.89599999999996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161</v>
      </c>
      <c r="AU185" s="277" t="s">
        <v>82</v>
      </c>
      <c r="AV185" s="15" t="s">
        <v>155</v>
      </c>
      <c r="AW185" s="15" t="s">
        <v>30</v>
      </c>
      <c r="AX185" s="15" t="s">
        <v>80</v>
      </c>
      <c r="AY185" s="277" t="s">
        <v>147</v>
      </c>
    </row>
    <row r="186" s="2" customFormat="1" ht="16.5" customHeight="1">
      <c r="A186" s="38"/>
      <c r="B186" s="39"/>
      <c r="C186" s="226" t="s">
        <v>233</v>
      </c>
      <c r="D186" s="226" t="s">
        <v>150</v>
      </c>
      <c r="E186" s="227" t="s">
        <v>267</v>
      </c>
      <c r="F186" s="228" t="s">
        <v>268</v>
      </c>
      <c r="G186" s="229" t="s">
        <v>181</v>
      </c>
      <c r="H186" s="230">
        <v>250</v>
      </c>
      <c r="I186" s="231"/>
      <c r="J186" s="232">
        <f>ROUND(I186*H186,2)</f>
        <v>0</v>
      </c>
      <c r="K186" s="228" t="s">
        <v>154</v>
      </c>
      <c r="L186" s="44"/>
      <c r="M186" s="233" t="s">
        <v>1</v>
      </c>
      <c r="N186" s="234" t="s">
        <v>38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155</v>
      </c>
      <c r="AT186" s="237" t="s">
        <v>150</v>
      </c>
      <c r="AU186" s="237" t="s">
        <v>82</v>
      </c>
      <c r="AY186" s="17" t="s">
        <v>147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80</v>
      </c>
      <c r="BK186" s="238">
        <f>ROUND(I186*H186,2)</f>
        <v>0</v>
      </c>
      <c r="BL186" s="17" t="s">
        <v>155</v>
      </c>
      <c r="BM186" s="237" t="s">
        <v>1620</v>
      </c>
    </row>
    <row r="187" s="2" customFormat="1">
      <c r="A187" s="38"/>
      <c r="B187" s="39"/>
      <c r="C187" s="40"/>
      <c r="D187" s="239" t="s">
        <v>157</v>
      </c>
      <c r="E187" s="40"/>
      <c r="F187" s="240" t="s">
        <v>270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157</v>
      </c>
      <c r="AU187" s="17" t="s">
        <v>82</v>
      </c>
    </row>
    <row r="188" s="2" customFormat="1">
      <c r="A188" s="38"/>
      <c r="B188" s="39"/>
      <c r="C188" s="40"/>
      <c r="D188" s="244" t="s">
        <v>159</v>
      </c>
      <c r="E188" s="40"/>
      <c r="F188" s="245" t="s">
        <v>271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82</v>
      </c>
    </row>
    <row r="189" s="13" customFormat="1">
      <c r="A189" s="13"/>
      <c r="B189" s="246"/>
      <c r="C189" s="247"/>
      <c r="D189" s="239" t="s">
        <v>161</v>
      </c>
      <c r="E189" s="248" t="s">
        <v>1</v>
      </c>
      <c r="F189" s="249" t="s">
        <v>272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161</v>
      </c>
      <c r="AU189" s="255" t="s">
        <v>82</v>
      </c>
      <c r="AV189" s="13" t="s">
        <v>80</v>
      </c>
      <c r="AW189" s="13" t="s">
        <v>30</v>
      </c>
      <c r="AX189" s="13" t="s">
        <v>73</v>
      </c>
      <c r="AY189" s="255" t="s">
        <v>147</v>
      </c>
    </row>
    <row r="190" s="14" customFormat="1">
      <c r="A190" s="14"/>
      <c r="B190" s="256"/>
      <c r="C190" s="257"/>
      <c r="D190" s="239" t="s">
        <v>161</v>
      </c>
      <c r="E190" s="258" t="s">
        <v>1</v>
      </c>
      <c r="F190" s="259" t="s">
        <v>1621</v>
      </c>
      <c r="G190" s="257"/>
      <c r="H190" s="260">
        <v>250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161</v>
      </c>
      <c r="AU190" s="266" t="s">
        <v>82</v>
      </c>
      <c r="AV190" s="14" t="s">
        <v>82</v>
      </c>
      <c r="AW190" s="14" t="s">
        <v>30</v>
      </c>
      <c r="AX190" s="14" t="s">
        <v>73</v>
      </c>
      <c r="AY190" s="266" t="s">
        <v>147</v>
      </c>
    </row>
    <row r="191" s="15" customFormat="1">
      <c r="A191" s="15"/>
      <c r="B191" s="267"/>
      <c r="C191" s="268"/>
      <c r="D191" s="239" t="s">
        <v>161</v>
      </c>
      <c r="E191" s="269" t="s">
        <v>1</v>
      </c>
      <c r="F191" s="270" t="s">
        <v>164</v>
      </c>
      <c r="G191" s="268"/>
      <c r="H191" s="271">
        <v>250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161</v>
      </c>
      <c r="AU191" s="277" t="s">
        <v>82</v>
      </c>
      <c r="AV191" s="15" t="s">
        <v>155</v>
      </c>
      <c r="AW191" s="15" t="s">
        <v>30</v>
      </c>
      <c r="AX191" s="15" t="s">
        <v>80</v>
      </c>
      <c r="AY191" s="277" t="s">
        <v>147</v>
      </c>
    </row>
    <row r="192" s="2" customFormat="1" ht="24.15" customHeight="1">
      <c r="A192" s="38"/>
      <c r="B192" s="39"/>
      <c r="C192" s="226" t="s">
        <v>240</v>
      </c>
      <c r="D192" s="226" t="s">
        <v>150</v>
      </c>
      <c r="E192" s="227" t="s">
        <v>275</v>
      </c>
      <c r="F192" s="228" t="s">
        <v>276</v>
      </c>
      <c r="G192" s="229" t="s">
        <v>181</v>
      </c>
      <c r="H192" s="230">
        <v>100</v>
      </c>
      <c r="I192" s="231"/>
      <c r="J192" s="232">
        <f>ROUND(I192*H192,2)</f>
        <v>0</v>
      </c>
      <c r="K192" s="228" t="s">
        <v>154</v>
      </c>
      <c r="L192" s="44"/>
      <c r="M192" s="233" t="s">
        <v>1</v>
      </c>
      <c r="N192" s="234" t="s">
        <v>38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155</v>
      </c>
      <c r="AT192" s="237" t="s">
        <v>150</v>
      </c>
      <c r="AU192" s="237" t="s">
        <v>82</v>
      </c>
      <c r="AY192" s="17" t="s">
        <v>147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80</v>
      </c>
      <c r="BK192" s="238">
        <f>ROUND(I192*H192,2)</f>
        <v>0</v>
      </c>
      <c r="BL192" s="17" t="s">
        <v>155</v>
      </c>
      <c r="BM192" s="237" t="s">
        <v>1622</v>
      </c>
    </row>
    <row r="193" s="2" customFormat="1">
      <c r="A193" s="38"/>
      <c r="B193" s="39"/>
      <c r="C193" s="40"/>
      <c r="D193" s="239" t="s">
        <v>157</v>
      </c>
      <c r="E193" s="40"/>
      <c r="F193" s="240" t="s">
        <v>278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157</v>
      </c>
      <c r="AU193" s="17" t="s">
        <v>82</v>
      </c>
    </row>
    <row r="194" s="2" customFormat="1">
      <c r="A194" s="38"/>
      <c r="B194" s="39"/>
      <c r="C194" s="40"/>
      <c r="D194" s="244" t="s">
        <v>159</v>
      </c>
      <c r="E194" s="40"/>
      <c r="F194" s="245" t="s">
        <v>279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82</v>
      </c>
    </row>
    <row r="195" s="13" customFormat="1">
      <c r="A195" s="13"/>
      <c r="B195" s="246"/>
      <c r="C195" s="247"/>
      <c r="D195" s="239" t="s">
        <v>161</v>
      </c>
      <c r="E195" s="248" t="s">
        <v>1</v>
      </c>
      <c r="F195" s="249" t="s">
        <v>280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161</v>
      </c>
      <c r="AU195" s="255" t="s">
        <v>82</v>
      </c>
      <c r="AV195" s="13" t="s">
        <v>80</v>
      </c>
      <c r="AW195" s="13" t="s">
        <v>30</v>
      </c>
      <c r="AX195" s="13" t="s">
        <v>73</v>
      </c>
      <c r="AY195" s="255" t="s">
        <v>147</v>
      </c>
    </row>
    <row r="196" s="14" customFormat="1">
      <c r="A196" s="14"/>
      <c r="B196" s="256"/>
      <c r="C196" s="257"/>
      <c r="D196" s="239" t="s">
        <v>161</v>
      </c>
      <c r="E196" s="258" t="s">
        <v>1</v>
      </c>
      <c r="F196" s="259" t="s">
        <v>1623</v>
      </c>
      <c r="G196" s="257"/>
      <c r="H196" s="260">
        <v>100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161</v>
      </c>
      <c r="AU196" s="266" t="s">
        <v>82</v>
      </c>
      <c r="AV196" s="14" t="s">
        <v>82</v>
      </c>
      <c r="AW196" s="14" t="s">
        <v>30</v>
      </c>
      <c r="AX196" s="14" t="s">
        <v>73</v>
      </c>
      <c r="AY196" s="266" t="s">
        <v>147</v>
      </c>
    </row>
    <row r="197" s="15" customFormat="1">
      <c r="A197" s="15"/>
      <c r="B197" s="267"/>
      <c r="C197" s="268"/>
      <c r="D197" s="239" t="s">
        <v>161</v>
      </c>
      <c r="E197" s="269" t="s">
        <v>1</v>
      </c>
      <c r="F197" s="270" t="s">
        <v>164</v>
      </c>
      <c r="G197" s="268"/>
      <c r="H197" s="271">
        <v>100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161</v>
      </c>
      <c r="AU197" s="277" t="s">
        <v>82</v>
      </c>
      <c r="AV197" s="15" t="s">
        <v>155</v>
      </c>
      <c r="AW197" s="15" t="s">
        <v>30</v>
      </c>
      <c r="AX197" s="15" t="s">
        <v>80</v>
      </c>
      <c r="AY197" s="277" t="s">
        <v>147</v>
      </c>
    </row>
    <row r="198" s="2" customFormat="1" ht="24.15" customHeight="1">
      <c r="A198" s="38"/>
      <c r="B198" s="39"/>
      <c r="C198" s="226" t="s">
        <v>8</v>
      </c>
      <c r="D198" s="226" t="s">
        <v>150</v>
      </c>
      <c r="E198" s="227" t="s">
        <v>298</v>
      </c>
      <c r="F198" s="228" t="s">
        <v>299</v>
      </c>
      <c r="G198" s="229" t="s">
        <v>181</v>
      </c>
      <c r="H198" s="230">
        <v>1.44</v>
      </c>
      <c r="I198" s="231"/>
      <c r="J198" s="232">
        <f>ROUND(I198*H198,2)</f>
        <v>0</v>
      </c>
      <c r="K198" s="228" t="s">
        <v>154</v>
      </c>
      <c r="L198" s="44"/>
      <c r="M198" s="233" t="s">
        <v>1</v>
      </c>
      <c r="N198" s="234" t="s">
        <v>38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0.041000000000000002</v>
      </c>
      <c r="T198" s="236">
        <f>S198*H198</f>
        <v>0.059040000000000002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155</v>
      </c>
      <c r="AT198" s="237" t="s">
        <v>150</v>
      </c>
      <c r="AU198" s="237" t="s">
        <v>82</v>
      </c>
      <c r="AY198" s="17" t="s">
        <v>147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80</v>
      </c>
      <c r="BK198" s="238">
        <f>ROUND(I198*H198,2)</f>
        <v>0</v>
      </c>
      <c r="BL198" s="17" t="s">
        <v>155</v>
      </c>
      <c r="BM198" s="237" t="s">
        <v>1624</v>
      </c>
    </row>
    <row r="199" s="2" customFormat="1">
      <c r="A199" s="38"/>
      <c r="B199" s="39"/>
      <c r="C199" s="40"/>
      <c r="D199" s="239" t="s">
        <v>157</v>
      </c>
      <c r="E199" s="40"/>
      <c r="F199" s="240" t="s">
        <v>301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157</v>
      </c>
      <c r="AU199" s="17" t="s">
        <v>82</v>
      </c>
    </row>
    <row r="200" s="2" customFormat="1">
      <c r="A200" s="38"/>
      <c r="B200" s="39"/>
      <c r="C200" s="40"/>
      <c r="D200" s="244" t="s">
        <v>159</v>
      </c>
      <c r="E200" s="40"/>
      <c r="F200" s="245" t="s">
        <v>302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82</v>
      </c>
    </row>
    <row r="201" s="13" customFormat="1">
      <c r="A201" s="13"/>
      <c r="B201" s="246"/>
      <c r="C201" s="247"/>
      <c r="D201" s="239" t="s">
        <v>161</v>
      </c>
      <c r="E201" s="248" t="s">
        <v>1</v>
      </c>
      <c r="F201" s="249" t="s">
        <v>303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161</v>
      </c>
      <c r="AU201" s="255" t="s">
        <v>82</v>
      </c>
      <c r="AV201" s="13" t="s">
        <v>80</v>
      </c>
      <c r="AW201" s="13" t="s">
        <v>30</v>
      </c>
      <c r="AX201" s="13" t="s">
        <v>73</v>
      </c>
      <c r="AY201" s="255" t="s">
        <v>147</v>
      </c>
    </row>
    <row r="202" s="14" customFormat="1">
      <c r="A202" s="14"/>
      <c r="B202" s="256"/>
      <c r="C202" s="257"/>
      <c r="D202" s="239" t="s">
        <v>161</v>
      </c>
      <c r="E202" s="258" t="s">
        <v>1</v>
      </c>
      <c r="F202" s="259" t="s">
        <v>1625</v>
      </c>
      <c r="G202" s="257"/>
      <c r="H202" s="260">
        <v>1.44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161</v>
      </c>
      <c r="AU202" s="266" t="s">
        <v>82</v>
      </c>
      <c r="AV202" s="14" t="s">
        <v>82</v>
      </c>
      <c r="AW202" s="14" t="s">
        <v>30</v>
      </c>
      <c r="AX202" s="14" t="s">
        <v>73</v>
      </c>
      <c r="AY202" s="266" t="s">
        <v>147</v>
      </c>
    </row>
    <row r="203" s="15" customFormat="1">
      <c r="A203" s="15"/>
      <c r="B203" s="267"/>
      <c r="C203" s="268"/>
      <c r="D203" s="239" t="s">
        <v>161</v>
      </c>
      <c r="E203" s="269" t="s">
        <v>1</v>
      </c>
      <c r="F203" s="270" t="s">
        <v>164</v>
      </c>
      <c r="G203" s="268"/>
      <c r="H203" s="271">
        <v>1.44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161</v>
      </c>
      <c r="AU203" s="277" t="s">
        <v>82</v>
      </c>
      <c r="AV203" s="15" t="s">
        <v>155</v>
      </c>
      <c r="AW203" s="15" t="s">
        <v>30</v>
      </c>
      <c r="AX203" s="15" t="s">
        <v>80</v>
      </c>
      <c r="AY203" s="277" t="s">
        <v>147</v>
      </c>
    </row>
    <row r="204" s="2" customFormat="1" ht="37.8" customHeight="1">
      <c r="A204" s="38"/>
      <c r="B204" s="39"/>
      <c r="C204" s="226" t="s">
        <v>252</v>
      </c>
      <c r="D204" s="226" t="s">
        <v>150</v>
      </c>
      <c r="E204" s="227" t="s">
        <v>311</v>
      </c>
      <c r="F204" s="228" t="s">
        <v>312</v>
      </c>
      <c r="G204" s="229" t="s">
        <v>181</v>
      </c>
      <c r="H204" s="230">
        <v>102.22</v>
      </c>
      <c r="I204" s="231"/>
      <c r="J204" s="232">
        <f>ROUND(I204*H204,2)</f>
        <v>0</v>
      </c>
      <c r="K204" s="228" t="s">
        <v>154</v>
      </c>
      <c r="L204" s="44"/>
      <c r="M204" s="233" t="s">
        <v>1</v>
      </c>
      <c r="N204" s="234" t="s">
        <v>38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0.071999999999999995</v>
      </c>
      <c r="T204" s="236">
        <f>S204*H204</f>
        <v>7.3598399999999993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155</v>
      </c>
      <c r="AT204" s="237" t="s">
        <v>150</v>
      </c>
      <c r="AU204" s="237" t="s">
        <v>82</v>
      </c>
      <c r="AY204" s="17" t="s">
        <v>147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80</v>
      </c>
      <c r="BK204" s="238">
        <f>ROUND(I204*H204,2)</f>
        <v>0</v>
      </c>
      <c r="BL204" s="17" t="s">
        <v>155</v>
      </c>
      <c r="BM204" s="237" t="s">
        <v>1626</v>
      </c>
    </row>
    <row r="205" s="2" customFormat="1">
      <c r="A205" s="38"/>
      <c r="B205" s="39"/>
      <c r="C205" s="40"/>
      <c r="D205" s="239" t="s">
        <v>157</v>
      </c>
      <c r="E205" s="40"/>
      <c r="F205" s="240" t="s">
        <v>314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157</v>
      </c>
      <c r="AU205" s="17" t="s">
        <v>82</v>
      </c>
    </row>
    <row r="206" s="2" customFormat="1">
      <c r="A206" s="38"/>
      <c r="B206" s="39"/>
      <c r="C206" s="40"/>
      <c r="D206" s="244" t="s">
        <v>159</v>
      </c>
      <c r="E206" s="40"/>
      <c r="F206" s="245" t="s">
        <v>315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82</v>
      </c>
    </row>
    <row r="207" s="13" customFormat="1">
      <c r="A207" s="13"/>
      <c r="B207" s="246"/>
      <c r="C207" s="247"/>
      <c r="D207" s="239" t="s">
        <v>161</v>
      </c>
      <c r="E207" s="248" t="s">
        <v>1</v>
      </c>
      <c r="F207" s="249" t="s">
        <v>185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161</v>
      </c>
      <c r="AU207" s="255" t="s">
        <v>82</v>
      </c>
      <c r="AV207" s="13" t="s">
        <v>80</v>
      </c>
      <c r="AW207" s="13" t="s">
        <v>30</v>
      </c>
      <c r="AX207" s="13" t="s">
        <v>73</v>
      </c>
      <c r="AY207" s="255" t="s">
        <v>147</v>
      </c>
    </row>
    <row r="208" s="14" customFormat="1">
      <c r="A208" s="14"/>
      <c r="B208" s="256"/>
      <c r="C208" s="257"/>
      <c r="D208" s="239" t="s">
        <v>161</v>
      </c>
      <c r="E208" s="258" t="s">
        <v>1</v>
      </c>
      <c r="F208" s="259" t="s">
        <v>1607</v>
      </c>
      <c r="G208" s="257"/>
      <c r="H208" s="260">
        <v>102.22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161</v>
      </c>
      <c r="AU208" s="266" t="s">
        <v>82</v>
      </c>
      <c r="AV208" s="14" t="s">
        <v>82</v>
      </c>
      <c r="AW208" s="14" t="s">
        <v>30</v>
      </c>
      <c r="AX208" s="14" t="s">
        <v>73</v>
      </c>
      <c r="AY208" s="266" t="s">
        <v>147</v>
      </c>
    </row>
    <row r="209" s="15" customFormat="1">
      <c r="A209" s="15"/>
      <c r="B209" s="267"/>
      <c r="C209" s="268"/>
      <c r="D209" s="239" t="s">
        <v>161</v>
      </c>
      <c r="E209" s="269" t="s">
        <v>1</v>
      </c>
      <c r="F209" s="270" t="s">
        <v>164</v>
      </c>
      <c r="G209" s="268"/>
      <c r="H209" s="271">
        <v>102.22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161</v>
      </c>
      <c r="AU209" s="277" t="s">
        <v>82</v>
      </c>
      <c r="AV209" s="15" t="s">
        <v>155</v>
      </c>
      <c r="AW209" s="15" t="s">
        <v>30</v>
      </c>
      <c r="AX209" s="15" t="s">
        <v>80</v>
      </c>
      <c r="AY209" s="277" t="s">
        <v>147</v>
      </c>
    </row>
    <row r="210" s="2" customFormat="1" ht="24.15" customHeight="1">
      <c r="A210" s="38"/>
      <c r="B210" s="39"/>
      <c r="C210" s="226" t="s">
        <v>258</v>
      </c>
      <c r="D210" s="226" t="s">
        <v>150</v>
      </c>
      <c r="E210" s="227" t="s">
        <v>319</v>
      </c>
      <c r="F210" s="228" t="s">
        <v>320</v>
      </c>
      <c r="G210" s="229" t="s">
        <v>153</v>
      </c>
      <c r="H210" s="230">
        <v>7.6669999999999998</v>
      </c>
      <c r="I210" s="231"/>
      <c r="J210" s="232">
        <f>ROUND(I210*H210,2)</f>
        <v>0</v>
      </c>
      <c r="K210" s="228" t="s">
        <v>154</v>
      </c>
      <c r="L210" s="44"/>
      <c r="M210" s="233" t="s">
        <v>1</v>
      </c>
      <c r="N210" s="234" t="s">
        <v>38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1.95</v>
      </c>
      <c r="T210" s="236">
        <f>S210*H210</f>
        <v>14.95065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155</v>
      </c>
      <c r="AT210" s="237" t="s">
        <v>150</v>
      </c>
      <c r="AU210" s="237" t="s">
        <v>82</v>
      </c>
      <c r="AY210" s="17" t="s">
        <v>147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80</v>
      </c>
      <c r="BK210" s="238">
        <f>ROUND(I210*H210,2)</f>
        <v>0</v>
      </c>
      <c r="BL210" s="17" t="s">
        <v>155</v>
      </c>
      <c r="BM210" s="237" t="s">
        <v>1627</v>
      </c>
    </row>
    <row r="211" s="2" customFormat="1">
      <c r="A211" s="38"/>
      <c r="B211" s="39"/>
      <c r="C211" s="40"/>
      <c r="D211" s="239" t="s">
        <v>157</v>
      </c>
      <c r="E211" s="40"/>
      <c r="F211" s="240" t="s">
        <v>322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157</v>
      </c>
      <c r="AU211" s="17" t="s">
        <v>82</v>
      </c>
    </row>
    <row r="212" s="2" customFormat="1">
      <c r="A212" s="38"/>
      <c r="B212" s="39"/>
      <c r="C212" s="40"/>
      <c r="D212" s="244" t="s">
        <v>159</v>
      </c>
      <c r="E212" s="40"/>
      <c r="F212" s="245" t="s">
        <v>323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82</v>
      </c>
    </row>
    <row r="213" s="13" customFormat="1">
      <c r="A213" s="13"/>
      <c r="B213" s="246"/>
      <c r="C213" s="247"/>
      <c r="D213" s="239" t="s">
        <v>161</v>
      </c>
      <c r="E213" s="248" t="s">
        <v>1</v>
      </c>
      <c r="F213" s="249" t="s">
        <v>1628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161</v>
      </c>
      <c r="AU213" s="255" t="s">
        <v>82</v>
      </c>
      <c r="AV213" s="13" t="s">
        <v>80</v>
      </c>
      <c r="AW213" s="13" t="s">
        <v>30</v>
      </c>
      <c r="AX213" s="13" t="s">
        <v>73</v>
      </c>
      <c r="AY213" s="255" t="s">
        <v>147</v>
      </c>
    </row>
    <row r="214" s="14" customFormat="1">
      <c r="A214" s="14"/>
      <c r="B214" s="256"/>
      <c r="C214" s="257"/>
      <c r="D214" s="239" t="s">
        <v>161</v>
      </c>
      <c r="E214" s="258" t="s">
        <v>1</v>
      </c>
      <c r="F214" s="259" t="s">
        <v>1629</v>
      </c>
      <c r="G214" s="257"/>
      <c r="H214" s="260">
        <v>7.6665000000000001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161</v>
      </c>
      <c r="AU214" s="266" t="s">
        <v>82</v>
      </c>
      <c r="AV214" s="14" t="s">
        <v>82</v>
      </c>
      <c r="AW214" s="14" t="s">
        <v>30</v>
      </c>
      <c r="AX214" s="14" t="s">
        <v>73</v>
      </c>
      <c r="AY214" s="266" t="s">
        <v>147</v>
      </c>
    </row>
    <row r="215" s="15" customFormat="1">
      <c r="A215" s="15"/>
      <c r="B215" s="267"/>
      <c r="C215" s="268"/>
      <c r="D215" s="239" t="s">
        <v>161</v>
      </c>
      <c r="E215" s="269" t="s">
        <v>1</v>
      </c>
      <c r="F215" s="270" t="s">
        <v>164</v>
      </c>
      <c r="G215" s="268"/>
      <c r="H215" s="271">
        <v>7.6665000000000001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161</v>
      </c>
      <c r="AU215" s="277" t="s">
        <v>82</v>
      </c>
      <c r="AV215" s="15" t="s">
        <v>155</v>
      </c>
      <c r="AW215" s="15" t="s">
        <v>30</v>
      </c>
      <c r="AX215" s="15" t="s">
        <v>80</v>
      </c>
      <c r="AY215" s="277" t="s">
        <v>147</v>
      </c>
    </row>
    <row r="216" s="2" customFormat="1" ht="24.15" customHeight="1">
      <c r="A216" s="38"/>
      <c r="B216" s="39"/>
      <c r="C216" s="226" t="s">
        <v>266</v>
      </c>
      <c r="D216" s="226" t="s">
        <v>150</v>
      </c>
      <c r="E216" s="227" t="s">
        <v>341</v>
      </c>
      <c r="F216" s="228" t="s">
        <v>342</v>
      </c>
      <c r="G216" s="229" t="s">
        <v>181</v>
      </c>
      <c r="H216" s="230">
        <v>938.05899999999997</v>
      </c>
      <c r="I216" s="231"/>
      <c r="J216" s="232">
        <f>ROUND(I216*H216,2)</f>
        <v>0</v>
      </c>
      <c r="K216" s="228" t="s">
        <v>154</v>
      </c>
      <c r="L216" s="44"/>
      <c r="M216" s="233" t="s">
        <v>1</v>
      </c>
      <c r="N216" s="234" t="s">
        <v>38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155</v>
      </c>
      <c r="AT216" s="237" t="s">
        <v>150</v>
      </c>
      <c r="AU216" s="237" t="s">
        <v>82</v>
      </c>
      <c r="AY216" s="17" t="s">
        <v>147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80</v>
      </c>
      <c r="BK216" s="238">
        <f>ROUND(I216*H216,2)</f>
        <v>0</v>
      </c>
      <c r="BL216" s="17" t="s">
        <v>155</v>
      </c>
      <c r="BM216" s="237" t="s">
        <v>1630</v>
      </c>
    </row>
    <row r="217" s="2" customFormat="1">
      <c r="A217" s="38"/>
      <c r="B217" s="39"/>
      <c r="C217" s="40"/>
      <c r="D217" s="239" t="s">
        <v>157</v>
      </c>
      <c r="E217" s="40"/>
      <c r="F217" s="240" t="s">
        <v>344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157</v>
      </c>
      <c r="AU217" s="17" t="s">
        <v>82</v>
      </c>
    </row>
    <row r="218" s="2" customFormat="1">
      <c r="A218" s="38"/>
      <c r="B218" s="39"/>
      <c r="C218" s="40"/>
      <c r="D218" s="244" t="s">
        <v>159</v>
      </c>
      <c r="E218" s="40"/>
      <c r="F218" s="245" t="s">
        <v>345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82</v>
      </c>
    </row>
    <row r="219" s="2" customFormat="1" ht="24.15" customHeight="1">
      <c r="A219" s="38"/>
      <c r="B219" s="39"/>
      <c r="C219" s="226" t="s">
        <v>274</v>
      </c>
      <c r="D219" s="226" t="s">
        <v>150</v>
      </c>
      <c r="E219" s="227" t="s">
        <v>347</v>
      </c>
      <c r="F219" s="228" t="s">
        <v>348</v>
      </c>
      <c r="G219" s="229" t="s">
        <v>181</v>
      </c>
      <c r="H219" s="230">
        <v>938.05899999999997</v>
      </c>
      <c r="I219" s="231"/>
      <c r="J219" s="232">
        <f>ROUND(I219*H219,2)</f>
        <v>0</v>
      </c>
      <c r="K219" s="228" t="s">
        <v>154</v>
      </c>
      <c r="L219" s="44"/>
      <c r="M219" s="233" t="s">
        <v>1</v>
      </c>
      <c r="N219" s="234" t="s">
        <v>38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155</v>
      </c>
      <c r="AT219" s="237" t="s">
        <v>150</v>
      </c>
      <c r="AU219" s="237" t="s">
        <v>82</v>
      </c>
      <c r="AY219" s="17" t="s">
        <v>147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80</v>
      </c>
      <c r="BK219" s="238">
        <f>ROUND(I219*H219,2)</f>
        <v>0</v>
      </c>
      <c r="BL219" s="17" t="s">
        <v>155</v>
      </c>
      <c r="BM219" s="237" t="s">
        <v>1631</v>
      </c>
    </row>
    <row r="220" s="2" customFormat="1">
      <c r="A220" s="38"/>
      <c r="B220" s="39"/>
      <c r="C220" s="40"/>
      <c r="D220" s="239" t="s">
        <v>157</v>
      </c>
      <c r="E220" s="40"/>
      <c r="F220" s="240" t="s">
        <v>350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157</v>
      </c>
      <c r="AU220" s="17" t="s">
        <v>82</v>
      </c>
    </row>
    <row r="221" s="2" customFormat="1">
      <c r="A221" s="38"/>
      <c r="B221" s="39"/>
      <c r="C221" s="40"/>
      <c r="D221" s="244" t="s">
        <v>159</v>
      </c>
      <c r="E221" s="40"/>
      <c r="F221" s="245" t="s">
        <v>351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82</v>
      </c>
    </row>
    <row r="222" s="12" customFormat="1" ht="22.8" customHeight="1">
      <c r="A222" s="12"/>
      <c r="B222" s="210"/>
      <c r="C222" s="211"/>
      <c r="D222" s="212" t="s">
        <v>72</v>
      </c>
      <c r="E222" s="224" t="s">
        <v>352</v>
      </c>
      <c r="F222" s="224" t="s">
        <v>353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SUM(P223:P265)</f>
        <v>0</v>
      </c>
      <c r="Q222" s="218"/>
      <c r="R222" s="219">
        <f>SUM(R223:R265)</f>
        <v>0</v>
      </c>
      <c r="S222" s="218"/>
      <c r="T222" s="220">
        <f>SUM(T223:T265)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80</v>
      </c>
      <c r="AT222" s="222" t="s">
        <v>72</v>
      </c>
      <c r="AU222" s="222" t="s">
        <v>80</v>
      </c>
      <c r="AY222" s="221" t="s">
        <v>147</v>
      </c>
      <c r="BK222" s="223">
        <f>SUM(BK223:BK265)</f>
        <v>0</v>
      </c>
    </row>
    <row r="223" s="2" customFormat="1" ht="24.15" customHeight="1">
      <c r="A223" s="38"/>
      <c r="B223" s="39"/>
      <c r="C223" s="226" t="s">
        <v>282</v>
      </c>
      <c r="D223" s="226" t="s">
        <v>150</v>
      </c>
      <c r="E223" s="227" t="s">
        <v>355</v>
      </c>
      <c r="F223" s="228" t="s">
        <v>356</v>
      </c>
      <c r="G223" s="229" t="s">
        <v>357</v>
      </c>
      <c r="H223" s="230">
        <v>61.802999999999997</v>
      </c>
      <c r="I223" s="231"/>
      <c r="J223" s="232">
        <f>ROUND(I223*H223,2)</f>
        <v>0</v>
      </c>
      <c r="K223" s="228" t="s">
        <v>154</v>
      </c>
      <c r="L223" s="44"/>
      <c r="M223" s="233" t="s">
        <v>1</v>
      </c>
      <c r="N223" s="234" t="s">
        <v>38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155</v>
      </c>
      <c r="AT223" s="237" t="s">
        <v>150</v>
      </c>
      <c r="AU223" s="237" t="s">
        <v>82</v>
      </c>
      <c r="AY223" s="17" t="s">
        <v>147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80</v>
      </c>
      <c r="BK223" s="238">
        <f>ROUND(I223*H223,2)</f>
        <v>0</v>
      </c>
      <c r="BL223" s="17" t="s">
        <v>155</v>
      </c>
      <c r="BM223" s="237" t="s">
        <v>1632</v>
      </c>
    </row>
    <row r="224" s="2" customFormat="1">
      <c r="A224" s="38"/>
      <c r="B224" s="39"/>
      <c r="C224" s="40"/>
      <c r="D224" s="239" t="s">
        <v>157</v>
      </c>
      <c r="E224" s="40"/>
      <c r="F224" s="240" t="s">
        <v>359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157</v>
      </c>
      <c r="AU224" s="17" t="s">
        <v>82</v>
      </c>
    </row>
    <row r="225" s="2" customFormat="1">
      <c r="A225" s="38"/>
      <c r="B225" s="39"/>
      <c r="C225" s="40"/>
      <c r="D225" s="244" t="s">
        <v>159</v>
      </c>
      <c r="E225" s="40"/>
      <c r="F225" s="245" t="s">
        <v>360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159</v>
      </c>
      <c r="AU225" s="17" t="s">
        <v>82</v>
      </c>
    </row>
    <row r="226" s="2" customFormat="1" ht="33" customHeight="1">
      <c r="A226" s="38"/>
      <c r="B226" s="39"/>
      <c r="C226" s="226" t="s">
        <v>290</v>
      </c>
      <c r="D226" s="226" t="s">
        <v>150</v>
      </c>
      <c r="E226" s="227" t="s">
        <v>362</v>
      </c>
      <c r="F226" s="228" t="s">
        <v>363</v>
      </c>
      <c r="G226" s="229" t="s">
        <v>357</v>
      </c>
      <c r="H226" s="230">
        <v>123.606</v>
      </c>
      <c r="I226" s="231"/>
      <c r="J226" s="232">
        <f>ROUND(I226*H226,2)</f>
        <v>0</v>
      </c>
      <c r="K226" s="228" t="s">
        <v>154</v>
      </c>
      <c r="L226" s="44"/>
      <c r="M226" s="233" t="s">
        <v>1</v>
      </c>
      <c r="N226" s="234" t="s">
        <v>38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155</v>
      </c>
      <c r="AT226" s="237" t="s">
        <v>150</v>
      </c>
      <c r="AU226" s="237" t="s">
        <v>82</v>
      </c>
      <c r="AY226" s="17" t="s">
        <v>147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80</v>
      </c>
      <c r="BK226" s="238">
        <f>ROUND(I226*H226,2)</f>
        <v>0</v>
      </c>
      <c r="BL226" s="17" t="s">
        <v>155</v>
      </c>
      <c r="BM226" s="237" t="s">
        <v>1633</v>
      </c>
    </row>
    <row r="227" s="2" customFormat="1">
      <c r="A227" s="38"/>
      <c r="B227" s="39"/>
      <c r="C227" s="40"/>
      <c r="D227" s="239" t="s">
        <v>157</v>
      </c>
      <c r="E227" s="40"/>
      <c r="F227" s="240" t="s">
        <v>365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157</v>
      </c>
      <c r="AU227" s="17" t="s">
        <v>82</v>
      </c>
    </row>
    <row r="228" s="2" customFormat="1">
      <c r="A228" s="38"/>
      <c r="B228" s="39"/>
      <c r="C228" s="40"/>
      <c r="D228" s="244" t="s">
        <v>159</v>
      </c>
      <c r="E228" s="40"/>
      <c r="F228" s="245" t="s">
        <v>366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82</v>
      </c>
    </row>
    <row r="229" s="14" customFormat="1">
      <c r="A229" s="14"/>
      <c r="B229" s="256"/>
      <c r="C229" s="257"/>
      <c r="D229" s="239" t="s">
        <v>161</v>
      </c>
      <c r="E229" s="257"/>
      <c r="F229" s="259" t="s">
        <v>1634</v>
      </c>
      <c r="G229" s="257"/>
      <c r="H229" s="260">
        <v>123.606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161</v>
      </c>
      <c r="AU229" s="266" t="s">
        <v>82</v>
      </c>
      <c r="AV229" s="14" t="s">
        <v>82</v>
      </c>
      <c r="AW229" s="14" t="s">
        <v>4</v>
      </c>
      <c r="AX229" s="14" t="s">
        <v>80</v>
      </c>
      <c r="AY229" s="266" t="s">
        <v>147</v>
      </c>
    </row>
    <row r="230" s="2" customFormat="1" ht="21.75" customHeight="1">
      <c r="A230" s="38"/>
      <c r="B230" s="39"/>
      <c r="C230" s="226" t="s">
        <v>297</v>
      </c>
      <c r="D230" s="226" t="s">
        <v>150</v>
      </c>
      <c r="E230" s="227" t="s">
        <v>369</v>
      </c>
      <c r="F230" s="228" t="s">
        <v>370</v>
      </c>
      <c r="G230" s="229" t="s">
        <v>167</v>
      </c>
      <c r="H230" s="230">
        <v>12</v>
      </c>
      <c r="I230" s="231"/>
      <c r="J230" s="232">
        <f>ROUND(I230*H230,2)</f>
        <v>0</v>
      </c>
      <c r="K230" s="228" t="s">
        <v>154</v>
      </c>
      <c r="L230" s="44"/>
      <c r="M230" s="233" t="s">
        <v>1</v>
      </c>
      <c r="N230" s="234" t="s">
        <v>38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155</v>
      </c>
      <c r="AT230" s="237" t="s">
        <v>150</v>
      </c>
      <c r="AU230" s="237" t="s">
        <v>82</v>
      </c>
      <c r="AY230" s="17" t="s">
        <v>147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80</v>
      </c>
      <c r="BK230" s="238">
        <f>ROUND(I230*H230,2)</f>
        <v>0</v>
      </c>
      <c r="BL230" s="17" t="s">
        <v>155</v>
      </c>
      <c r="BM230" s="237" t="s">
        <v>1635</v>
      </c>
    </row>
    <row r="231" s="2" customFormat="1">
      <c r="A231" s="38"/>
      <c r="B231" s="39"/>
      <c r="C231" s="40"/>
      <c r="D231" s="239" t="s">
        <v>157</v>
      </c>
      <c r="E231" s="40"/>
      <c r="F231" s="240" t="s">
        <v>372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157</v>
      </c>
      <c r="AU231" s="17" t="s">
        <v>82</v>
      </c>
    </row>
    <row r="232" s="2" customFormat="1">
      <c r="A232" s="38"/>
      <c r="B232" s="39"/>
      <c r="C232" s="40"/>
      <c r="D232" s="244" t="s">
        <v>159</v>
      </c>
      <c r="E232" s="40"/>
      <c r="F232" s="245" t="s">
        <v>373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159</v>
      </c>
      <c r="AU232" s="17" t="s">
        <v>82</v>
      </c>
    </row>
    <row r="233" s="2" customFormat="1" ht="24.15" customHeight="1">
      <c r="A233" s="38"/>
      <c r="B233" s="39"/>
      <c r="C233" s="226" t="s">
        <v>305</v>
      </c>
      <c r="D233" s="226" t="s">
        <v>150</v>
      </c>
      <c r="E233" s="227" t="s">
        <v>375</v>
      </c>
      <c r="F233" s="228" t="s">
        <v>376</v>
      </c>
      <c r="G233" s="229" t="s">
        <v>167</v>
      </c>
      <c r="H233" s="230">
        <v>720</v>
      </c>
      <c r="I233" s="231"/>
      <c r="J233" s="232">
        <f>ROUND(I233*H233,2)</f>
        <v>0</v>
      </c>
      <c r="K233" s="228" t="s">
        <v>154</v>
      </c>
      <c r="L233" s="44"/>
      <c r="M233" s="233" t="s">
        <v>1</v>
      </c>
      <c r="N233" s="234" t="s">
        <v>38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155</v>
      </c>
      <c r="AT233" s="237" t="s">
        <v>150</v>
      </c>
      <c r="AU233" s="237" t="s">
        <v>82</v>
      </c>
      <c r="AY233" s="17" t="s">
        <v>147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80</v>
      </c>
      <c r="BK233" s="238">
        <f>ROUND(I233*H233,2)</f>
        <v>0</v>
      </c>
      <c r="BL233" s="17" t="s">
        <v>155</v>
      </c>
      <c r="BM233" s="237" t="s">
        <v>1636</v>
      </c>
    </row>
    <row r="234" s="2" customFormat="1">
      <c r="A234" s="38"/>
      <c r="B234" s="39"/>
      <c r="C234" s="40"/>
      <c r="D234" s="239" t="s">
        <v>157</v>
      </c>
      <c r="E234" s="40"/>
      <c r="F234" s="240" t="s">
        <v>378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157</v>
      </c>
      <c r="AU234" s="17" t="s">
        <v>82</v>
      </c>
    </row>
    <row r="235" s="2" customFormat="1">
      <c r="A235" s="38"/>
      <c r="B235" s="39"/>
      <c r="C235" s="40"/>
      <c r="D235" s="244" t="s">
        <v>159</v>
      </c>
      <c r="E235" s="40"/>
      <c r="F235" s="245" t="s">
        <v>379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159</v>
      </c>
      <c r="AU235" s="17" t="s">
        <v>82</v>
      </c>
    </row>
    <row r="236" s="14" customFormat="1">
      <c r="A236" s="14"/>
      <c r="B236" s="256"/>
      <c r="C236" s="257"/>
      <c r="D236" s="239" t="s">
        <v>161</v>
      </c>
      <c r="E236" s="257"/>
      <c r="F236" s="259" t="s">
        <v>380</v>
      </c>
      <c r="G236" s="257"/>
      <c r="H236" s="260">
        <v>720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161</v>
      </c>
      <c r="AU236" s="266" t="s">
        <v>82</v>
      </c>
      <c r="AV236" s="14" t="s">
        <v>82</v>
      </c>
      <c r="AW236" s="14" t="s">
        <v>4</v>
      </c>
      <c r="AX236" s="14" t="s">
        <v>80</v>
      </c>
      <c r="AY236" s="266" t="s">
        <v>147</v>
      </c>
    </row>
    <row r="237" s="2" customFormat="1" ht="24.15" customHeight="1">
      <c r="A237" s="38"/>
      <c r="B237" s="39"/>
      <c r="C237" s="226" t="s">
        <v>7</v>
      </c>
      <c r="D237" s="226" t="s">
        <v>150</v>
      </c>
      <c r="E237" s="227" t="s">
        <v>382</v>
      </c>
      <c r="F237" s="228" t="s">
        <v>383</v>
      </c>
      <c r="G237" s="229" t="s">
        <v>357</v>
      </c>
      <c r="H237" s="230">
        <v>61.802999999999997</v>
      </c>
      <c r="I237" s="231"/>
      <c r="J237" s="232">
        <f>ROUND(I237*H237,2)</f>
        <v>0</v>
      </c>
      <c r="K237" s="228" t="s">
        <v>154</v>
      </c>
      <c r="L237" s="44"/>
      <c r="M237" s="233" t="s">
        <v>1</v>
      </c>
      <c r="N237" s="234" t="s">
        <v>38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155</v>
      </c>
      <c r="AT237" s="237" t="s">
        <v>150</v>
      </c>
      <c r="AU237" s="237" t="s">
        <v>82</v>
      </c>
      <c r="AY237" s="17" t="s">
        <v>147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80</v>
      </c>
      <c r="BK237" s="238">
        <f>ROUND(I237*H237,2)</f>
        <v>0</v>
      </c>
      <c r="BL237" s="17" t="s">
        <v>155</v>
      </c>
      <c r="BM237" s="237" t="s">
        <v>1637</v>
      </c>
    </row>
    <row r="238" s="2" customFormat="1">
      <c r="A238" s="38"/>
      <c r="B238" s="39"/>
      <c r="C238" s="40"/>
      <c r="D238" s="239" t="s">
        <v>157</v>
      </c>
      <c r="E238" s="40"/>
      <c r="F238" s="240" t="s">
        <v>385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157</v>
      </c>
      <c r="AU238" s="17" t="s">
        <v>82</v>
      </c>
    </row>
    <row r="239" s="2" customFormat="1">
      <c r="A239" s="38"/>
      <c r="B239" s="39"/>
      <c r="C239" s="40"/>
      <c r="D239" s="244" t="s">
        <v>159</v>
      </c>
      <c r="E239" s="40"/>
      <c r="F239" s="245" t="s">
        <v>386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82</v>
      </c>
    </row>
    <row r="240" s="2" customFormat="1" ht="24.15" customHeight="1">
      <c r="A240" s="38"/>
      <c r="B240" s="39"/>
      <c r="C240" s="226" t="s">
        <v>318</v>
      </c>
      <c r="D240" s="226" t="s">
        <v>150</v>
      </c>
      <c r="E240" s="227" t="s">
        <v>388</v>
      </c>
      <c r="F240" s="228" t="s">
        <v>389</v>
      </c>
      <c r="G240" s="229" t="s">
        <v>357</v>
      </c>
      <c r="H240" s="230">
        <v>927.04499999999996</v>
      </c>
      <c r="I240" s="231"/>
      <c r="J240" s="232">
        <f>ROUND(I240*H240,2)</f>
        <v>0</v>
      </c>
      <c r="K240" s="228" t="s">
        <v>154</v>
      </c>
      <c r="L240" s="44"/>
      <c r="M240" s="233" t="s">
        <v>1</v>
      </c>
      <c r="N240" s="234" t="s">
        <v>38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155</v>
      </c>
      <c r="AT240" s="237" t="s">
        <v>150</v>
      </c>
      <c r="AU240" s="237" t="s">
        <v>82</v>
      </c>
      <c r="AY240" s="17" t="s">
        <v>147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80</v>
      </c>
      <c r="BK240" s="238">
        <f>ROUND(I240*H240,2)</f>
        <v>0</v>
      </c>
      <c r="BL240" s="17" t="s">
        <v>155</v>
      </c>
      <c r="BM240" s="237" t="s">
        <v>1638</v>
      </c>
    </row>
    <row r="241" s="2" customFormat="1">
      <c r="A241" s="38"/>
      <c r="B241" s="39"/>
      <c r="C241" s="40"/>
      <c r="D241" s="239" t="s">
        <v>157</v>
      </c>
      <c r="E241" s="40"/>
      <c r="F241" s="240" t="s">
        <v>391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157</v>
      </c>
      <c r="AU241" s="17" t="s">
        <v>82</v>
      </c>
    </row>
    <row r="242" s="2" customFormat="1">
      <c r="A242" s="38"/>
      <c r="B242" s="39"/>
      <c r="C242" s="40"/>
      <c r="D242" s="244" t="s">
        <v>159</v>
      </c>
      <c r="E242" s="40"/>
      <c r="F242" s="245" t="s">
        <v>392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159</v>
      </c>
      <c r="AU242" s="17" t="s">
        <v>82</v>
      </c>
    </row>
    <row r="243" s="14" customFormat="1">
      <c r="A243" s="14"/>
      <c r="B243" s="256"/>
      <c r="C243" s="257"/>
      <c r="D243" s="239" t="s">
        <v>161</v>
      </c>
      <c r="E243" s="257"/>
      <c r="F243" s="259" t="s">
        <v>1639</v>
      </c>
      <c r="G243" s="257"/>
      <c r="H243" s="260">
        <v>927.04499999999996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161</v>
      </c>
      <c r="AU243" s="266" t="s">
        <v>82</v>
      </c>
      <c r="AV243" s="14" t="s">
        <v>82</v>
      </c>
      <c r="AW243" s="14" t="s">
        <v>4</v>
      </c>
      <c r="AX243" s="14" t="s">
        <v>80</v>
      </c>
      <c r="AY243" s="266" t="s">
        <v>147</v>
      </c>
    </row>
    <row r="244" s="2" customFormat="1" ht="24.15" customHeight="1">
      <c r="A244" s="38"/>
      <c r="B244" s="39"/>
      <c r="C244" s="278" t="s">
        <v>327</v>
      </c>
      <c r="D244" s="278" t="s">
        <v>335</v>
      </c>
      <c r="E244" s="279" t="s">
        <v>395</v>
      </c>
      <c r="F244" s="280" t="s">
        <v>396</v>
      </c>
      <c r="G244" s="281" t="s">
        <v>357</v>
      </c>
      <c r="H244" s="282">
        <v>5.7000000000000002</v>
      </c>
      <c r="I244" s="283"/>
      <c r="J244" s="284">
        <f>ROUND(I244*H244,2)</f>
        <v>0</v>
      </c>
      <c r="K244" s="280" t="s">
        <v>154</v>
      </c>
      <c r="L244" s="285"/>
      <c r="M244" s="286" t="s">
        <v>1</v>
      </c>
      <c r="N244" s="287" t="s">
        <v>38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207</v>
      </c>
      <c r="AT244" s="237" t="s">
        <v>335</v>
      </c>
      <c r="AU244" s="237" t="s">
        <v>82</v>
      </c>
      <c r="AY244" s="17" t="s">
        <v>147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80</v>
      </c>
      <c r="BK244" s="238">
        <f>ROUND(I244*H244,2)</f>
        <v>0</v>
      </c>
      <c r="BL244" s="17" t="s">
        <v>155</v>
      </c>
      <c r="BM244" s="237" t="s">
        <v>1640</v>
      </c>
    </row>
    <row r="245" s="2" customFormat="1">
      <c r="A245" s="38"/>
      <c r="B245" s="39"/>
      <c r="C245" s="40"/>
      <c r="D245" s="239" t="s">
        <v>157</v>
      </c>
      <c r="E245" s="40"/>
      <c r="F245" s="240" t="s">
        <v>396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157</v>
      </c>
      <c r="AU245" s="17" t="s">
        <v>82</v>
      </c>
    </row>
    <row r="246" s="14" customFormat="1">
      <c r="A246" s="14"/>
      <c r="B246" s="256"/>
      <c r="C246" s="257"/>
      <c r="D246" s="239" t="s">
        <v>161</v>
      </c>
      <c r="E246" s="258" t="s">
        <v>1</v>
      </c>
      <c r="F246" s="259" t="s">
        <v>1641</v>
      </c>
      <c r="G246" s="257"/>
      <c r="H246" s="260">
        <v>5.7000000000000002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161</v>
      </c>
      <c r="AU246" s="266" t="s">
        <v>82</v>
      </c>
      <c r="AV246" s="14" t="s">
        <v>82</v>
      </c>
      <c r="AW246" s="14" t="s">
        <v>30</v>
      </c>
      <c r="AX246" s="14" t="s">
        <v>73</v>
      </c>
      <c r="AY246" s="266" t="s">
        <v>147</v>
      </c>
    </row>
    <row r="247" s="15" customFormat="1">
      <c r="A247" s="15"/>
      <c r="B247" s="267"/>
      <c r="C247" s="268"/>
      <c r="D247" s="239" t="s">
        <v>161</v>
      </c>
      <c r="E247" s="269" t="s">
        <v>1</v>
      </c>
      <c r="F247" s="270" t="s">
        <v>164</v>
      </c>
      <c r="G247" s="268"/>
      <c r="H247" s="271">
        <v>5.7000000000000002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7" t="s">
        <v>161</v>
      </c>
      <c r="AU247" s="277" t="s">
        <v>82</v>
      </c>
      <c r="AV247" s="15" t="s">
        <v>155</v>
      </c>
      <c r="AW247" s="15" t="s">
        <v>30</v>
      </c>
      <c r="AX247" s="15" t="s">
        <v>80</v>
      </c>
      <c r="AY247" s="277" t="s">
        <v>147</v>
      </c>
    </row>
    <row r="248" s="2" customFormat="1" ht="33" customHeight="1">
      <c r="A248" s="38"/>
      <c r="B248" s="39"/>
      <c r="C248" s="278" t="s">
        <v>334</v>
      </c>
      <c r="D248" s="278" t="s">
        <v>335</v>
      </c>
      <c r="E248" s="279" t="s">
        <v>400</v>
      </c>
      <c r="F248" s="280" t="s">
        <v>401</v>
      </c>
      <c r="G248" s="281" t="s">
        <v>357</v>
      </c>
      <c r="H248" s="282">
        <v>2.2080000000000002</v>
      </c>
      <c r="I248" s="283"/>
      <c r="J248" s="284">
        <f>ROUND(I248*H248,2)</f>
        <v>0</v>
      </c>
      <c r="K248" s="280" t="s">
        <v>154</v>
      </c>
      <c r="L248" s="285"/>
      <c r="M248" s="286" t="s">
        <v>1</v>
      </c>
      <c r="N248" s="287" t="s">
        <v>38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207</v>
      </c>
      <c r="AT248" s="237" t="s">
        <v>335</v>
      </c>
      <c r="AU248" s="237" t="s">
        <v>82</v>
      </c>
      <c r="AY248" s="17" t="s">
        <v>147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80</v>
      </c>
      <c r="BK248" s="238">
        <f>ROUND(I248*H248,2)</f>
        <v>0</v>
      </c>
      <c r="BL248" s="17" t="s">
        <v>155</v>
      </c>
      <c r="BM248" s="237" t="s">
        <v>1642</v>
      </c>
    </row>
    <row r="249" s="2" customFormat="1">
      <c r="A249" s="38"/>
      <c r="B249" s="39"/>
      <c r="C249" s="40"/>
      <c r="D249" s="239" t="s">
        <v>157</v>
      </c>
      <c r="E249" s="40"/>
      <c r="F249" s="240" t="s">
        <v>401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157</v>
      </c>
      <c r="AU249" s="17" t="s">
        <v>82</v>
      </c>
    </row>
    <row r="250" s="14" customFormat="1">
      <c r="A250" s="14"/>
      <c r="B250" s="256"/>
      <c r="C250" s="257"/>
      <c r="D250" s="239" t="s">
        <v>161</v>
      </c>
      <c r="E250" s="258" t="s">
        <v>1</v>
      </c>
      <c r="F250" s="259" t="s">
        <v>1643</v>
      </c>
      <c r="G250" s="257"/>
      <c r="H250" s="260">
        <v>2.2080000000000002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161</v>
      </c>
      <c r="AU250" s="266" t="s">
        <v>82</v>
      </c>
      <c r="AV250" s="14" t="s">
        <v>82</v>
      </c>
      <c r="AW250" s="14" t="s">
        <v>30</v>
      </c>
      <c r="AX250" s="14" t="s">
        <v>73</v>
      </c>
      <c r="AY250" s="266" t="s">
        <v>147</v>
      </c>
    </row>
    <row r="251" s="15" customFormat="1">
      <c r="A251" s="15"/>
      <c r="B251" s="267"/>
      <c r="C251" s="268"/>
      <c r="D251" s="239" t="s">
        <v>161</v>
      </c>
      <c r="E251" s="269" t="s">
        <v>1</v>
      </c>
      <c r="F251" s="270" t="s">
        <v>164</v>
      </c>
      <c r="G251" s="268"/>
      <c r="H251" s="271">
        <v>2.2080000000000002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161</v>
      </c>
      <c r="AU251" s="277" t="s">
        <v>82</v>
      </c>
      <c r="AV251" s="15" t="s">
        <v>155</v>
      </c>
      <c r="AW251" s="15" t="s">
        <v>30</v>
      </c>
      <c r="AX251" s="15" t="s">
        <v>80</v>
      </c>
      <c r="AY251" s="277" t="s">
        <v>147</v>
      </c>
    </row>
    <row r="252" s="2" customFormat="1" ht="24.15" customHeight="1">
      <c r="A252" s="38"/>
      <c r="B252" s="39"/>
      <c r="C252" s="278" t="s">
        <v>340</v>
      </c>
      <c r="D252" s="278" t="s">
        <v>335</v>
      </c>
      <c r="E252" s="279" t="s">
        <v>405</v>
      </c>
      <c r="F252" s="280" t="s">
        <v>406</v>
      </c>
      <c r="G252" s="281" t="s">
        <v>357</v>
      </c>
      <c r="H252" s="282">
        <v>14.531000000000001</v>
      </c>
      <c r="I252" s="283"/>
      <c r="J252" s="284">
        <f>ROUND(I252*H252,2)</f>
        <v>0</v>
      </c>
      <c r="K252" s="280" t="s">
        <v>154</v>
      </c>
      <c r="L252" s="285"/>
      <c r="M252" s="286" t="s">
        <v>1</v>
      </c>
      <c r="N252" s="287" t="s">
        <v>38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207</v>
      </c>
      <c r="AT252" s="237" t="s">
        <v>335</v>
      </c>
      <c r="AU252" s="237" t="s">
        <v>82</v>
      </c>
      <c r="AY252" s="17" t="s">
        <v>147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80</v>
      </c>
      <c r="BK252" s="238">
        <f>ROUND(I252*H252,2)</f>
        <v>0</v>
      </c>
      <c r="BL252" s="17" t="s">
        <v>155</v>
      </c>
      <c r="BM252" s="237" t="s">
        <v>1644</v>
      </c>
    </row>
    <row r="253" s="2" customFormat="1">
      <c r="A253" s="38"/>
      <c r="B253" s="39"/>
      <c r="C253" s="40"/>
      <c r="D253" s="239" t="s">
        <v>157</v>
      </c>
      <c r="E253" s="40"/>
      <c r="F253" s="240" t="s">
        <v>406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157</v>
      </c>
      <c r="AU253" s="17" t="s">
        <v>82</v>
      </c>
    </row>
    <row r="254" s="14" customFormat="1">
      <c r="A254" s="14"/>
      <c r="B254" s="256"/>
      <c r="C254" s="257"/>
      <c r="D254" s="239" t="s">
        <v>161</v>
      </c>
      <c r="E254" s="258" t="s">
        <v>1</v>
      </c>
      <c r="F254" s="259" t="s">
        <v>1645</v>
      </c>
      <c r="G254" s="257"/>
      <c r="H254" s="260">
        <v>14.531000000000001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161</v>
      </c>
      <c r="AU254" s="266" t="s">
        <v>82</v>
      </c>
      <c r="AV254" s="14" t="s">
        <v>82</v>
      </c>
      <c r="AW254" s="14" t="s">
        <v>30</v>
      </c>
      <c r="AX254" s="14" t="s">
        <v>73</v>
      </c>
      <c r="AY254" s="266" t="s">
        <v>147</v>
      </c>
    </row>
    <row r="255" s="15" customFormat="1">
      <c r="A255" s="15"/>
      <c r="B255" s="267"/>
      <c r="C255" s="268"/>
      <c r="D255" s="239" t="s">
        <v>161</v>
      </c>
      <c r="E255" s="269" t="s">
        <v>1</v>
      </c>
      <c r="F255" s="270" t="s">
        <v>164</v>
      </c>
      <c r="G255" s="268"/>
      <c r="H255" s="271">
        <v>14.531000000000001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161</v>
      </c>
      <c r="AU255" s="277" t="s">
        <v>82</v>
      </c>
      <c r="AV255" s="15" t="s">
        <v>155</v>
      </c>
      <c r="AW255" s="15" t="s">
        <v>30</v>
      </c>
      <c r="AX255" s="15" t="s">
        <v>80</v>
      </c>
      <c r="AY255" s="277" t="s">
        <v>147</v>
      </c>
    </row>
    <row r="256" s="2" customFormat="1" ht="33" customHeight="1">
      <c r="A256" s="38"/>
      <c r="B256" s="39"/>
      <c r="C256" s="278" t="s">
        <v>346</v>
      </c>
      <c r="D256" s="278" t="s">
        <v>335</v>
      </c>
      <c r="E256" s="279" t="s">
        <v>410</v>
      </c>
      <c r="F256" s="280" t="s">
        <v>411</v>
      </c>
      <c r="G256" s="281" t="s">
        <v>357</v>
      </c>
      <c r="H256" s="282">
        <v>33.906999999999996</v>
      </c>
      <c r="I256" s="283"/>
      <c r="J256" s="284">
        <f>ROUND(I256*H256,2)</f>
        <v>0</v>
      </c>
      <c r="K256" s="280" t="s">
        <v>154</v>
      </c>
      <c r="L256" s="285"/>
      <c r="M256" s="286" t="s">
        <v>1</v>
      </c>
      <c r="N256" s="287" t="s">
        <v>38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207</v>
      </c>
      <c r="AT256" s="237" t="s">
        <v>335</v>
      </c>
      <c r="AU256" s="237" t="s">
        <v>82</v>
      </c>
      <c r="AY256" s="17" t="s">
        <v>147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80</v>
      </c>
      <c r="BK256" s="238">
        <f>ROUND(I256*H256,2)</f>
        <v>0</v>
      </c>
      <c r="BL256" s="17" t="s">
        <v>155</v>
      </c>
      <c r="BM256" s="237" t="s">
        <v>1646</v>
      </c>
    </row>
    <row r="257" s="2" customFormat="1">
      <c r="A257" s="38"/>
      <c r="B257" s="39"/>
      <c r="C257" s="40"/>
      <c r="D257" s="239" t="s">
        <v>157</v>
      </c>
      <c r="E257" s="40"/>
      <c r="F257" s="240" t="s">
        <v>411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157</v>
      </c>
      <c r="AU257" s="17" t="s">
        <v>82</v>
      </c>
    </row>
    <row r="258" s="14" customFormat="1">
      <c r="A258" s="14"/>
      <c r="B258" s="256"/>
      <c r="C258" s="257"/>
      <c r="D258" s="239" t="s">
        <v>161</v>
      </c>
      <c r="E258" s="258" t="s">
        <v>1</v>
      </c>
      <c r="F258" s="259" t="s">
        <v>1647</v>
      </c>
      <c r="G258" s="257"/>
      <c r="H258" s="260">
        <v>33.906999999999996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161</v>
      </c>
      <c r="AU258" s="266" t="s">
        <v>82</v>
      </c>
      <c r="AV258" s="14" t="s">
        <v>82</v>
      </c>
      <c r="AW258" s="14" t="s">
        <v>30</v>
      </c>
      <c r="AX258" s="14" t="s">
        <v>73</v>
      </c>
      <c r="AY258" s="266" t="s">
        <v>147</v>
      </c>
    </row>
    <row r="259" s="15" customFormat="1">
      <c r="A259" s="15"/>
      <c r="B259" s="267"/>
      <c r="C259" s="268"/>
      <c r="D259" s="239" t="s">
        <v>161</v>
      </c>
      <c r="E259" s="269" t="s">
        <v>1</v>
      </c>
      <c r="F259" s="270" t="s">
        <v>164</v>
      </c>
      <c r="G259" s="268"/>
      <c r="H259" s="271">
        <v>33.906999999999996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7" t="s">
        <v>161</v>
      </c>
      <c r="AU259" s="277" t="s">
        <v>82</v>
      </c>
      <c r="AV259" s="15" t="s">
        <v>155</v>
      </c>
      <c r="AW259" s="15" t="s">
        <v>30</v>
      </c>
      <c r="AX259" s="15" t="s">
        <v>80</v>
      </c>
      <c r="AY259" s="277" t="s">
        <v>147</v>
      </c>
    </row>
    <row r="260" s="2" customFormat="1" ht="37.8" customHeight="1">
      <c r="A260" s="38"/>
      <c r="B260" s="39"/>
      <c r="C260" s="278" t="s">
        <v>354</v>
      </c>
      <c r="D260" s="278" t="s">
        <v>335</v>
      </c>
      <c r="E260" s="279" t="s">
        <v>415</v>
      </c>
      <c r="F260" s="280" t="s">
        <v>416</v>
      </c>
      <c r="G260" s="281" t="s">
        <v>357</v>
      </c>
      <c r="H260" s="282">
        <v>5.1520000000000001</v>
      </c>
      <c r="I260" s="283"/>
      <c r="J260" s="284">
        <f>ROUND(I260*H260,2)</f>
        <v>0</v>
      </c>
      <c r="K260" s="280" t="s">
        <v>154</v>
      </c>
      <c r="L260" s="285"/>
      <c r="M260" s="286" t="s">
        <v>1</v>
      </c>
      <c r="N260" s="287" t="s">
        <v>38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207</v>
      </c>
      <c r="AT260" s="237" t="s">
        <v>335</v>
      </c>
      <c r="AU260" s="237" t="s">
        <v>82</v>
      </c>
      <c r="AY260" s="17" t="s">
        <v>147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80</v>
      </c>
      <c r="BK260" s="238">
        <f>ROUND(I260*H260,2)</f>
        <v>0</v>
      </c>
      <c r="BL260" s="17" t="s">
        <v>155</v>
      </c>
      <c r="BM260" s="237" t="s">
        <v>1648</v>
      </c>
    </row>
    <row r="261" s="2" customFormat="1">
      <c r="A261" s="38"/>
      <c r="B261" s="39"/>
      <c r="C261" s="40"/>
      <c r="D261" s="239" t="s">
        <v>157</v>
      </c>
      <c r="E261" s="40"/>
      <c r="F261" s="240" t="s">
        <v>416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157</v>
      </c>
      <c r="AU261" s="17" t="s">
        <v>82</v>
      </c>
    </row>
    <row r="262" s="14" customFormat="1">
      <c r="A262" s="14"/>
      <c r="B262" s="256"/>
      <c r="C262" s="257"/>
      <c r="D262" s="239" t="s">
        <v>161</v>
      </c>
      <c r="E262" s="258" t="s">
        <v>1</v>
      </c>
      <c r="F262" s="259" t="s">
        <v>1649</v>
      </c>
      <c r="G262" s="257"/>
      <c r="H262" s="260">
        <v>5.1520000000000001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161</v>
      </c>
      <c r="AU262" s="266" t="s">
        <v>82</v>
      </c>
      <c r="AV262" s="14" t="s">
        <v>82</v>
      </c>
      <c r="AW262" s="14" t="s">
        <v>30</v>
      </c>
      <c r="AX262" s="14" t="s">
        <v>73</v>
      </c>
      <c r="AY262" s="266" t="s">
        <v>147</v>
      </c>
    </row>
    <row r="263" s="15" customFormat="1">
      <c r="A263" s="15"/>
      <c r="B263" s="267"/>
      <c r="C263" s="268"/>
      <c r="D263" s="239" t="s">
        <v>161</v>
      </c>
      <c r="E263" s="269" t="s">
        <v>1</v>
      </c>
      <c r="F263" s="270" t="s">
        <v>164</v>
      </c>
      <c r="G263" s="268"/>
      <c r="H263" s="271">
        <v>5.1520000000000001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161</v>
      </c>
      <c r="AU263" s="277" t="s">
        <v>82</v>
      </c>
      <c r="AV263" s="15" t="s">
        <v>155</v>
      </c>
      <c r="AW263" s="15" t="s">
        <v>30</v>
      </c>
      <c r="AX263" s="15" t="s">
        <v>80</v>
      </c>
      <c r="AY263" s="277" t="s">
        <v>147</v>
      </c>
    </row>
    <row r="264" s="2" customFormat="1" ht="16.5" customHeight="1">
      <c r="A264" s="38"/>
      <c r="B264" s="39"/>
      <c r="C264" s="278" t="s">
        <v>361</v>
      </c>
      <c r="D264" s="278" t="s">
        <v>335</v>
      </c>
      <c r="E264" s="279" t="s">
        <v>420</v>
      </c>
      <c r="F264" s="280" t="s">
        <v>421</v>
      </c>
      <c r="G264" s="281" t="s">
        <v>357</v>
      </c>
      <c r="H264" s="282">
        <v>0.30499999999999999</v>
      </c>
      <c r="I264" s="283"/>
      <c r="J264" s="284">
        <f>ROUND(I264*H264,2)</f>
        <v>0</v>
      </c>
      <c r="K264" s="280" t="s">
        <v>1</v>
      </c>
      <c r="L264" s="285"/>
      <c r="M264" s="286" t="s">
        <v>1</v>
      </c>
      <c r="N264" s="287" t="s">
        <v>38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207</v>
      </c>
      <c r="AT264" s="237" t="s">
        <v>335</v>
      </c>
      <c r="AU264" s="237" t="s">
        <v>82</v>
      </c>
      <c r="AY264" s="17" t="s">
        <v>147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80</v>
      </c>
      <c r="BK264" s="238">
        <f>ROUND(I264*H264,2)</f>
        <v>0</v>
      </c>
      <c r="BL264" s="17" t="s">
        <v>155</v>
      </c>
      <c r="BM264" s="237" t="s">
        <v>1650</v>
      </c>
    </row>
    <row r="265" s="2" customFormat="1">
      <c r="A265" s="38"/>
      <c r="B265" s="39"/>
      <c r="C265" s="40"/>
      <c r="D265" s="239" t="s">
        <v>157</v>
      </c>
      <c r="E265" s="40"/>
      <c r="F265" s="240" t="s">
        <v>421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157</v>
      </c>
      <c r="AU265" s="17" t="s">
        <v>82</v>
      </c>
    </row>
    <row r="266" s="12" customFormat="1" ht="22.8" customHeight="1">
      <c r="A266" s="12"/>
      <c r="B266" s="210"/>
      <c r="C266" s="211"/>
      <c r="D266" s="212" t="s">
        <v>72</v>
      </c>
      <c r="E266" s="224" t="s">
        <v>423</v>
      </c>
      <c r="F266" s="224" t="s">
        <v>424</v>
      </c>
      <c r="G266" s="211"/>
      <c r="H266" s="211"/>
      <c r="I266" s="214"/>
      <c r="J266" s="225">
        <f>BK266</f>
        <v>0</v>
      </c>
      <c r="K266" s="211"/>
      <c r="L266" s="216"/>
      <c r="M266" s="217"/>
      <c r="N266" s="218"/>
      <c r="O266" s="218"/>
      <c r="P266" s="219">
        <f>SUM(P267:P269)</f>
        <v>0</v>
      </c>
      <c r="Q266" s="218"/>
      <c r="R266" s="219">
        <f>SUM(R267:R269)</f>
        <v>0</v>
      </c>
      <c r="S266" s="218"/>
      <c r="T266" s="22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1" t="s">
        <v>80</v>
      </c>
      <c r="AT266" s="222" t="s">
        <v>72</v>
      </c>
      <c r="AU266" s="222" t="s">
        <v>80</v>
      </c>
      <c r="AY266" s="221" t="s">
        <v>147</v>
      </c>
      <c r="BK266" s="223">
        <f>SUM(BK267:BK269)</f>
        <v>0</v>
      </c>
    </row>
    <row r="267" s="2" customFormat="1" ht="24.15" customHeight="1">
      <c r="A267" s="38"/>
      <c r="B267" s="39"/>
      <c r="C267" s="226" t="s">
        <v>368</v>
      </c>
      <c r="D267" s="226" t="s">
        <v>150</v>
      </c>
      <c r="E267" s="227" t="s">
        <v>426</v>
      </c>
      <c r="F267" s="228" t="s">
        <v>427</v>
      </c>
      <c r="G267" s="229" t="s">
        <v>357</v>
      </c>
      <c r="H267" s="230">
        <v>36.619</v>
      </c>
      <c r="I267" s="231"/>
      <c r="J267" s="232">
        <f>ROUND(I267*H267,2)</f>
        <v>0</v>
      </c>
      <c r="K267" s="228" t="s">
        <v>154</v>
      </c>
      <c r="L267" s="44"/>
      <c r="M267" s="233" t="s">
        <v>1</v>
      </c>
      <c r="N267" s="234" t="s">
        <v>38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155</v>
      </c>
      <c r="AT267" s="237" t="s">
        <v>150</v>
      </c>
      <c r="AU267" s="237" t="s">
        <v>82</v>
      </c>
      <c r="AY267" s="17" t="s">
        <v>147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80</v>
      </c>
      <c r="BK267" s="238">
        <f>ROUND(I267*H267,2)</f>
        <v>0</v>
      </c>
      <c r="BL267" s="17" t="s">
        <v>155</v>
      </c>
      <c r="BM267" s="237" t="s">
        <v>1651</v>
      </c>
    </row>
    <row r="268" s="2" customFormat="1">
      <c r="A268" s="38"/>
      <c r="B268" s="39"/>
      <c r="C268" s="40"/>
      <c r="D268" s="239" t="s">
        <v>157</v>
      </c>
      <c r="E268" s="40"/>
      <c r="F268" s="240" t="s">
        <v>429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157</v>
      </c>
      <c r="AU268" s="17" t="s">
        <v>82</v>
      </c>
    </row>
    <row r="269" s="2" customFormat="1">
      <c r="A269" s="38"/>
      <c r="B269" s="39"/>
      <c r="C269" s="40"/>
      <c r="D269" s="244" t="s">
        <v>159</v>
      </c>
      <c r="E269" s="40"/>
      <c r="F269" s="245" t="s">
        <v>430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159</v>
      </c>
      <c r="AU269" s="17" t="s">
        <v>82</v>
      </c>
    </row>
    <row r="270" s="12" customFormat="1" ht="25.92" customHeight="1">
      <c r="A270" s="12"/>
      <c r="B270" s="210"/>
      <c r="C270" s="211"/>
      <c r="D270" s="212" t="s">
        <v>72</v>
      </c>
      <c r="E270" s="213" t="s">
        <v>431</v>
      </c>
      <c r="F270" s="213" t="s">
        <v>432</v>
      </c>
      <c r="G270" s="211"/>
      <c r="H270" s="211"/>
      <c r="I270" s="214"/>
      <c r="J270" s="215">
        <f>BK270</f>
        <v>0</v>
      </c>
      <c r="K270" s="211"/>
      <c r="L270" s="216"/>
      <c r="M270" s="217"/>
      <c r="N270" s="218"/>
      <c r="O270" s="218"/>
      <c r="P270" s="219">
        <f>P271+P608+P652+P733+P748</f>
        <v>0</v>
      </c>
      <c r="Q270" s="218"/>
      <c r="R270" s="219">
        <f>R271+R608+R652+R733+R748</f>
        <v>49.958969799999998</v>
      </c>
      <c r="S270" s="218"/>
      <c r="T270" s="220">
        <f>T271+T608+T652+T733+T748</f>
        <v>39.433287200000002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1" t="s">
        <v>82</v>
      </c>
      <c r="AT270" s="222" t="s">
        <v>72</v>
      </c>
      <c r="AU270" s="222" t="s">
        <v>73</v>
      </c>
      <c r="AY270" s="221" t="s">
        <v>147</v>
      </c>
      <c r="BK270" s="223">
        <f>BK271+BK608+BK652+BK733+BK748</f>
        <v>0</v>
      </c>
    </row>
    <row r="271" s="12" customFormat="1" ht="22.8" customHeight="1">
      <c r="A271" s="12"/>
      <c r="B271" s="210"/>
      <c r="C271" s="211"/>
      <c r="D271" s="212" t="s">
        <v>72</v>
      </c>
      <c r="E271" s="224" t="s">
        <v>433</v>
      </c>
      <c r="F271" s="224" t="s">
        <v>434</v>
      </c>
      <c r="G271" s="211"/>
      <c r="H271" s="211"/>
      <c r="I271" s="214"/>
      <c r="J271" s="225">
        <f>BK271</f>
        <v>0</v>
      </c>
      <c r="K271" s="211"/>
      <c r="L271" s="216"/>
      <c r="M271" s="217"/>
      <c r="N271" s="218"/>
      <c r="O271" s="218"/>
      <c r="P271" s="219">
        <f>SUM(P272:P607)</f>
        <v>0</v>
      </c>
      <c r="Q271" s="218"/>
      <c r="R271" s="219">
        <f>SUM(R272:R607)</f>
        <v>14.927739960000002</v>
      </c>
      <c r="S271" s="218"/>
      <c r="T271" s="220">
        <f>SUM(T272:T607)</f>
        <v>5.6408152000000005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1" t="s">
        <v>82</v>
      </c>
      <c r="AT271" s="222" t="s">
        <v>72</v>
      </c>
      <c r="AU271" s="222" t="s">
        <v>80</v>
      </c>
      <c r="AY271" s="221" t="s">
        <v>147</v>
      </c>
      <c r="BK271" s="223">
        <f>SUM(BK272:BK607)</f>
        <v>0</v>
      </c>
    </row>
    <row r="272" s="2" customFormat="1" ht="33" customHeight="1">
      <c r="A272" s="38"/>
      <c r="B272" s="39"/>
      <c r="C272" s="226" t="s">
        <v>374</v>
      </c>
      <c r="D272" s="226" t="s">
        <v>150</v>
      </c>
      <c r="E272" s="227" t="s">
        <v>436</v>
      </c>
      <c r="F272" s="228" t="s">
        <v>437</v>
      </c>
      <c r="G272" s="229" t="s">
        <v>153</v>
      </c>
      <c r="H272" s="230">
        <v>9.1319999999999997</v>
      </c>
      <c r="I272" s="231"/>
      <c r="J272" s="232">
        <f>ROUND(I272*H272,2)</f>
        <v>0</v>
      </c>
      <c r="K272" s="228" t="s">
        <v>154</v>
      </c>
      <c r="L272" s="44"/>
      <c r="M272" s="233" t="s">
        <v>1</v>
      </c>
      <c r="N272" s="234" t="s">
        <v>38</v>
      </c>
      <c r="O272" s="91"/>
      <c r="P272" s="235">
        <f>O272*H272</f>
        <v>0</v>
      </c>
      <c r="Q272" s="235">
        <v>0.00108</v>
      </c>
      <c r="R272" s="235">
        <f>Q272*H272</f>
        <v>0.0098625599999999994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274</v>
      </c>
      <c r="AT272" s="237" t="s">
        <v>150</v>
      </c>
      <c r="AU272" s="237" t="s">
        <v>82</v>
      </c>
      <c r="AY272" s="17" t="s">
        <v>147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80</v>
      </c>
      <c r="BK272" s="238">
        <f>ROUND(I272*H272,2)</f>
        <v>0</v>
      </c>
      <c r="BL272" s="17" t="s">
        <v>274</v>
      </c>
      <c r="BM272" s="237" t="s">
        <v>1652</v>
      </c>
    </row>
    <row r="273" s="2" customFormat="1">
      <c r="A273" s="38"/>
      <c r="B273" s="39"/>
      <c r="C273" s="40"/>
      <c r="D273" s="239" t="s">
        <v>157</v>
      </c>
      <c r="E273" s="40"/>
      <c r="F273" s="240" t="s">
        <v>439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157</v>
      </c>
      <c r="AU273" s="17" t="s">
        <v>82</v>
      </c>
    </row>
    <row r="274" s="2" customFormat="1">
      <c r="A274" s="38"/>
      <c r="B274" s="39"/>
      <c r="C274" s="40"/>
      <c r="D274" s="244" t="s">
        <v>159</v>
      </c>
      <c r="E274" s="40"/>
      <c r="F274" s="245" t="s">
        <v>440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82</v>
      </c>
    </row>
    <row r="275" s="13" customFormat="1">
      <c r="A275" s="13"/>
      <c r="B275" s="246"/>
      <c r="C275" s="247"/>
      <c r="D275" s="239" t="s">
        <v>161</v>
      </c>
      <c r="E275" s="248" t="s">
        <v>1</v>
      </c>
      <c r="F275" s="249" t="s">
        <v>441</v>
      </c>
      <c r="G275" s="247"/>
      <c r="H275" s="248" t="s">
        <v>1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161</v>
      </c>
      <c r="AU275" s="255" t="s">
        <v>82</v>
      </c>
      <c r="AV275" s="13" t="s">
        <v>80</v>
      </c>
      <c r="AW275" s="13" t="s">
        <v>30</v>
      </c>
      <c r="AX275" s="13" t="s">
        <v>73</v>
      </c>
      <c r="AY275" s="255" t="s">
        <v>147</v>
      </c>
    </row>
    <row r="276" s="14" customFormat="1">
      <c r="A276" s="14"/>
      <c r="B276" s="256"/>
      <c r="C276" s="257"/>
      <c r="D276" s="239" t="s">
        <v>161</v>
      </c>
      <c r="E276" s="258" t="s">
        <v>1</v>
      </c>
      <c r="F276" s="259" t="s">
        <v>1653</v>
      </c>
      <c r="G276" s="257"/>
      <c r="H276" s="260">
        <v>9.1319999999999997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161</v>
      </c>
      <c r="AU276" s="266" t="s">
        <v>82</v>
      </c>
      <c r="AV276" s="14" t="s">
        <v>82</v>
      </c>
      <c r="AW276" s="14" t="s">
        <v>30</v>
      </c>
      <c r="AX276" s="14" t="s">
        <v>73</v>
      </c>
      <c r="AY276" s="266" t="s">
        <v>147</v>
      </c>
    </row>
    <row r="277" s="15" customFormat="1">
      <c r="A277" s="15"/>
      <c r="B277" s="267"/>
      <c r="C277" s="268"/>
      <c r="D277" s="239" t="s">
        <v>161</v>
      </c>
      <c r="E277" s="269" t="s">
        <v>1</v>
      </c>
      <c r="F277" s="270" t="s">
        <v>164</v>
      </c>
      <c r="G277" s="268"/>
      <c r="H277" s="271">
        <v>9.1319999999999997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161</v>
      </c>
      <c r="AU277" s="277" t="s">
        <v>82</v>
      </c>
      <c r="AV277" s="15" t="s">
        <v>155</v>
      </c>
      <c r="AW277" s="15" t="s">
        <v>30</v>
      </c>
      <c r="AX277" s="15" t="s">
        <v>80</v>
      </c>
      <c r="AY277" s="277" t="s">
        <v>147</v>
      </c>
    </row>
    <row r="278" s="2" customFormat="1" ht="24.15" customHeight="1">
      <c r="A278" s="38"/>
      <c r="B278" s="39"/>
      <c r="C278" s="226" t="s">
        <v>381</v>
      </c>
      <c r="D278" s="226" t="s">
        <v>150</v>
      </c>
      <c r="E278" s="227" t="s">
        <v>1654</v>
      </c>
      <c r="F278" s="228" t="s">
        <v>1655</v>
      </c>
      <c r="G278" s="229" t="s">
        <v>248</v>
      </c>
      <c r="H278" s="230">
        <v>2</v>
      </c>
      <c r="I278" s="231"/>
      <c r="J278" s="232">
        <f>ROUND(I278*H278,2)</f>
        <v>0</v>
      </c>
      <c r="K278" s="228" t="s">
        <v>154</v>
      </c>
      <c r="L278" s="44"/>
      <c r="M278" s="233" t="s">
        <v>1</v>
      </c>
      <c r="N278" s="234" t="s">
        <v>38</v>
      </c>
      <c r="O278" s="91"/>
      <c r="P278" s="235">
        <f>O278*H278</f>
        <v>0</v>
      </c>
      <c r="Q278" s="235">
        <v>0.00029999999999999997</v>
      </c>
      <c r="R278" s="235">
        <f>Q278*H278</f>
        <v>0.00059999999999999995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274</v>
      </c>
      <c r="AT278" s="237" t="s">
        <v>150</v>
      </c>
      <c r="AU278" s="237" t="s">
        <v>82</v>
      </c>
      <c r="AY278" s="17" t="s">
        <v>147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80</v>
      </c>
      <c r="BK278" s="238">
        <f>ROUND(I278*H278,2)</f>
        <v>0</v>
      </c>
      <c r="BL278" s="17" t="s">
        <v>274</v>
      </c>
      <c r="BM278" s="237" t="s">
        <v>1656</v>
      </c>
    </row>
    <row r="279" s="2" customFormat="1">
      <c r="A279" s="38"/>
      <c r="B279" s="39"/>
      <c r="C279" s="40"/>
      <c r="D279" s="239" t="s">
        <v>157</v>
      </c>
      <c r="E279" s="40"/>
      <c r="F279" s="240" t="s">
        <v>1657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157</v>
      </c>
      <c r="AU279" s="17" t="s">
        <v>82</v>
      </c>
    </row>
    <row r="280" s="2" customFormat="1">
      <c r="A280" s="38"/>
      <c r="B280" s="39"/>
      <c r="C280" s="40"/>
      <c r="D280" s="244" t="s">
        <v>159</v>
      </c>
      <c r="E280" s="40"/>
      <c r="F280" s="245" t="s">
        <v>1658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82</v>
      </c>
    </row>
    <row r="281" s="14" customFormat="1">
      <c r="A281" s="14"/>
      <c r="B281" s="256"/>
      <c r="C281" s="257"/>
      <c r="D281" s="239" t="s">
        <v>161</v>
      </c>
      <c r="E281" s="258" t="s">
        <v>1</v>
      </c>
      <c r="F281" s="259" t="s">
        <v>1169</v>
      </c>
      <c r="G281" s="257"/>
      <c r="H281" s="260">
        <v>2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161</v>
      </c>
      <c r="AU281" s="266" t="s">
        <v>82</v>
      </c>
      <c r="AV281" s="14" t="s">
        <v>82</v>
      </c>
      <c r="AW281" s="14" t="s">
        <v>30</v>
      </c>
      <c r="AX281" s="14" t="s">
        <v>73</v>
      </c>
      <c r="AY281" s="266" t="s">
        <v>147</v>
      </c>
    </row>
    <row r="282" s="15" customFormat="1">
      <c r="A282" s="15"/>
      <c r="B282" s="267"/>
      <c r="C282" s="268"/>
      <c r="D282" s="239" t="s">
        <v>161</v>
      </c>
      <c r="E282" s="269" t="s">
        <v>1</v>
      </c>
      <c r="F282" s="270" t="s">
        <v>164</v>
      </c>
      <c r="G282" s="268"/>
      <c r="H282" s="271">
        <v>2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161</v>
      </c>
      <c r="AU282" s="277" t="s">
        <v>82</v>
      </c>
      <c r="AV282" s="15" t="s">
        <v>155</v>
      </c>
      <c r="AW282" s="15" t="s">
        <v>30</v>
      </c>
      <c r="AX282" s="15" t="s">
        <v>80</v>
      </c>
      <c r="AY282" s="277" t="s">
        <v>147</v>
      </c>
    </row>
    <row r="283" s="2" customFormat="1" ht="24.15" customHeight="1">
      <c r="A283" s="38"/>
      <c r="B283" s="39"/>
      <c r="C283" s="226" t="s">
        <v>387</v>
      </c>
      <c r="D283" s="226" t="s">
        <v>150</v>
      </c>
      <c r="E283" s="227" t="s">
        <v>983</v>
      </c>
      <c r="F283" s="228" t="s">
        <v>984</v>
      </c>
      <c r="G283" s="229" t="s">
        <v>248</v>
      </c>
      <c r="H283" s="230">
        <v>6</v>
      </c>
      <c r="I283" s="231"/>
      <c r="J283" s="232">
        <f>ROUND(I283*H283,2)</f>
        <v>0</v>
      </c>
      <c r="K283" s="228" t="s">
        <v>154</v>
      </c>
      <c r="L283" s="44"/>
      <c r="M283" s="233" t="s">
        <v>1</v>
      </c>
      <c r="N283" s="234" t="s">
        <v>38</v>
      </c>
      <c r="O283" s="91"/>
      <c r="P283" s="235">
        <f>O283*H283</f>
        <v>0</v>
      </c>
      <c r="Q283" s="235">
        <v>0.00029999999999999997</v>
      </c>
      <c r="R283" s="235">
        <f>Q283*H283</f>
        <v>0.0018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274</v>
      </c>
      <c r="AT283" s="237" t="s">
        <v>150</v>
      </c>
      <c r="AU283" s="237" t="s">
        <v>82</v>
      </c>
      <c r="AY283" s="17" t="s">
        <v>147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80</v>
      </c>
      <c r="BK283" s="238">
        <f>ROUND(I283*H283,2)</f>
        <v>0</v>
      </c>
      <c r="BL283" s="17" t="s">
        <v>274</v>
      </c>
      <c r="BM283" s="237" t="s">
        <v>1659</v>
      </c>
    </row>
    <row r="284" s="2" customFormat="1">
      <c r="A284" s="38"/>
      <c r="B284" s="39"/>
      <c r="C284" s="40"/>
      <c r="D284" s="239" t="s">
        <v>157</v>
      </c>
      <c r="E284" s="40"/>
      <c r="F284" s="240" t="s">
        <v>986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157</v>
      </c>
      <c r="AU284" s="17" t="s">
        <v>82</v>
      </c>
    </row>
    <row r="285" s="2" customFormat="1">
      <c r="A285" s="38"/>
      <c r="B285" s="39"/>
      <c r="C285" s="40"/>
      <c r="D285" s="244" t="s">
        <v>159</v>
      </c>
      <c r="E285" s="40"/>
      <c r="F285" s="245" t="s">
        <v>987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159</v>
      </c>
      <c r="AU285" s="17" t="s">
        <v>82</v>
      </c>
    </row>
    <row r="286" s="14" customFormat="1">
      <c r="A286" s="14"/>
      <c r="B286" s="256"/>
      <c r="C286" s="257"/>
      <c r="D286" s="239" t="s">
        <v>161</v>
      </c>
      <c r="E286" s="258" t="s">
        <v>1</v>
      </c>
      <c r="F286" s="259" t="s">
        <v>1660</v>
      </c>
      <c r="G286" s="257"/>
      <c r="H286" s="260">
        <v>6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161</v>
      </c>
      <c r="AU286" s="266" t="s">
        <v>82</v>
      </c>
      <c r="AV286" s="14" t="s">
        <v>82</v>
      </c>
      <c r="AW286" s="14" t="s">
        <v>30</v>
      </c>
      <c r="AX286" s="14" t="s">
        <v>73</v>
      </c>
      <c r="AY286" s="266" t="s">
        <v>147</v>
      </c>
    </row>
    <row r="287" s="15" customFormat="1">
      <c r="A287" s="15"/>
      <c r="B287" s="267"/>
      <c r="C287" s="268"/>
      <c r="D287" s="239" t="s">
        <v>161</v>
      </c>
      <c r="E287" s="269" t="s">
        <v>1</v>
      </c>
      <c r="F287" s="270" t="s">
        <v>164</v>
      </c>
      <c r="G287" s="268"/>
      <c r="H287" s="271">
        <v>6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161</v>
      </c>
      <c r="AU287" s="277" t="s">
        <v>82</v>
      </c>
      <c r="AV287" s="15" t="s">
        <v>155</v>
      </c>
      <c r="AW287" s="15" t="s">
        <v>30</v>
      </c>
      <c r="AX287" s="15" t="s">
        <v>80</v>
      </c>
      <c r="AY287" s="277" t="s">
        <v>147</v>
      </c>
    </row>
    <row r="288" s="2" customFormat="1" ht="24.15" customHeight="1">
      <c r="A288" s="38"/>
      <c r="B288" s="39"/>
      <c r="C288" s="226" t="s">
        <v>394</v>
      </c>
      <c r="D288" s="226" t="s">
        <v>150</v>
      </c>
      <c r="E288" s="227" t="s">
        <v>1248</v>
      </c>
      <c r="F288" s="228" t="s">
        <v>1249</v>
      </c>
      <c r="G288" s="229" t="s">
        <v>248</v>
      </c>
      <c r="H288" s="230">
        <v>12</v>
      </c>
      <c r="I288" s="231"/>
      <c r="J288" s="232">
        <f>ROUND(I288*H288,2)</f>
        <v>0</v>
      </c>
      <c r="K288" s="228" t="s">
        <v>154</v>
      </c>
      <c r="L288" s="44"/>
      <c r="M288" s="233" t="s">
        <v>1</v>
      </c>
      <c r="N288" s="234" t="s">
        <v>38</v>
      </c>
      <c r="O288" s="91"/>
      <c r="P288" s="235">
        <f>O288*H288</f>
        <v>0</v>
      </c>
      <c r="Q288" s="235">
        <v>0.00029999999999999997</v>
      </c>
      <c r="R288" s="235">
        <f>Q288*H288</f>
        <v>0.0035999999999999999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274</v>
      </c>
      <c r="AT288" s="237" t="s">
        <v>150</v>
      </c>
      <c r="AU288" s="237" t="s">
        <v>82</v>
      </c>
      <c r="AY288" s="17" t="s">
        <v>147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80</v>
      </c>
      <c r="BK288" s="238">
        <f>ROUND(I288*H288,2)</f>
        <v>0</v>
      </c>
      <c r="BL288" s="17" t="s">
        <v>274</v>
      </c>
      <c r="BM288" s="237" t="s">
        <v>1661</v>
      </c>
    </row>
    <row r="289" s="2" customFormat="1">
      <c r="A289" s="38"/>
      <c r="B289" s="39"/>
      <c r="C289" s="40"/>
      <c r="D289" s="239" t="s">
        <v>157</v>
      </c>
      <c r="E289" s="40"/>
      <c r="F289" s="240" t="s">
        <v>1251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157</v>
      </c>
      <c r="AU289" s="17" t="s">
        <v>82</v>
      </c>
    </row>
    <row r="290" s="2" customFormat="1">
      <c r="A290" s="38"/>
      <c r="B290" s="39"/>
      <c r="C290" s="40"/>
      <c r="D290" s="244" t="s">
        <v>159</v>
      </c>
      <c r="E290" s="40"/>
      <c r="F290" s="245" t="s">
        <v>1252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82</v>
      </c>
    </row>
    <row r="291" s="14" customFormat="1">
      <c r="A291" s="14"/>
      <c r="B291" s="256"/>
      <c r="C291" s="257"/>
      <c r="D291" s="239" t="s">
        <v>161</v>
      </c>
      <c r="E291" s="258" t="s">
        <v>1</v>
      </c>
      <c r="F291" s="259" t="s">
        <v>1662</v>
      </c>
      <c r="G291" s="257"/>
      <c r="H291" s="260">
        <v>12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161</v>
      </c>
      <c r="AU291" s="266" t="s">
        <v>82</v>
      </c>
      <c r="AV291" s="14" t="s">
        <v>82</v>
      </c>
      <c r="AW291" s="14" t="s">
        <v>30</v>
      </c>
      <c r="AX291" s="14" t="s">
        <v>73</v>
      </c>
      <c r="AY291" s="266" t="s">
        <v>147</v>
      </c>
    </row>
    <row r="292" s="15" customFormat="1">
      <c r="A292" s="15"/>
      <c r="B292" s="267"/>
      <c r="C292" s="268"/>
      <c r="D292" s="239" t="s">
        <v>161</v>
      </c>
      <c r="E292" s="269" t="s">
        <v>1</v>
      </c>
      <c r="F292" s="270" t="s">
        <v>164</v>
      </c>
      <c r="G292" s="268"/>
      <c r="H292" s="271">
        <v>12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7" t="s">
        <v>161</v>
      </c>
      <c r="AU292" s="277" t="s">
        <v>82</v>
      </c>
      <c r="AV292" s="15" t="s">
        <v>155</v>
      </c>
      <c r="AW292" s="15" t="s">
        <v>30</v>
      </c>
      <c r="AX292" s="15" t="s">
        <v>80</v>
      </c>
      <c r="AY292" s="277" t="s">
        <v>147</v>
      </c>
    </row>
    <row r="293" s="2" customFormat="1" ht="16.5" customHeight="1">
      <c r="A293" s="38"/>
      <c r="B293" s="39"/>
      <c r="C293" s="226" t="s">
        <v>399</v>
      </c>
      <c r="D293" s="226" t="s">
        <v>150</v>
      </c>
      <c r="E293" s="227" t="s">
        <v>458</v>
      </c>
      <c r="F293" s="228" t="s">
        <v>459</v>
      </c>
      <c r="G293" s="229" t="s">
        <v>460</v>
      </c>
      <c r="H293" s="230">
        <v>12</v>
      </c>
      <c r="I293" s="231"/>
      <c r="J293" s="232">
        <f>ROUND(I293*H293,2)</f>
        <v>0</v>
      </c>
      <c r="K293" s="228" t="s">
        <v>1</v>
      </c>
      <c r="L293" s="44"/>
      <c r="M293" s="233" t="s">
        <v>1</v>
      </c>
      <c r="N293" s="234" t="s">
        <v>38</v>
      </c>
      <c r="O293" s="91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274</v>
      </c>
      <c r="AT293" s="237" t="s">
        <v>150</v>
      </c>
      <c r="AU293" s="237" t="s">
        <v>82</v>
      </c>
      <c r="AY293" s="17" t="s">
        <v>147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80</v>
      </c>
      <c r="BK293" s="238">
        <f>ROUND(I293*H293,2)</f>
        <v>0</v>
      </c>
      <c r="BL293" s="17" t="s">
        <v>274</v>
      </c>
      <c r="BM293" s="237" t="s">
        <v>1663</v>
      </c>
    </row>
    <row r="294" s="2" customFormat="1">
      <c r="A294" s="38"/>
      <c r="B294" s="39"/>
      <c r="C294" s="40"/>
      <c r="D294" s="239" t="s">
        <v>157</v>
      </c>
      <c r="E294" s="40"/>
      <c r="F294" s="240" t="s">
        <v>459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157</v>
      </c>
      <c r="AU294" s="17" t="s">
        <v>82</v>
      </c>
    </row>
    <row r="295" s="14" customFormat="1">
      <c r="A295" s="14"/>
      <c r="B295" s="256"/>
      <c r="C295" s="257"/>
      <c r="D295" s="239" t="s">
        <v>161</v>
      </c>
      <c r="E295" s="258" t="s">
        <v>1</v>
      </c>
      <c r="F295" s="259" t="s">
        <v>462</v>
      </c>
      <c r="G295" s="257"/>
      <c r="H295" s="260">
        <v>12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161</v>
      </c>
      <c r="AU295" s="266" t="s">
        <v>82</v>
      </c>
      <c r="AV295" s="14" t="s">
        <v>82</v>
      </c>
      <c r="AW295" s="14" t="s">
        <v>30</v>
      </c>
      <c r="AX295" s="14" t="s">
        <v>73</v>
      </c>
      <c r="AY295" s="266" t="s">
        <v>147</v>
      </c>
    </row>
    <row r="296" s="15" customFormat="1">
      <c r="A296" s="15"/>
      <c r="B296" s="267"/>
      <c r="C296" s="268"/>
      <c r="D296" s="239" t="s">
        <v>161</v>
      </c>
      <c r="E296" s="269" t="s">
        <v>1</v>
      </c>
      <c r="F296" s="270" t="s">
        <v>164</v>
      </c>
      <c r="G296" s="268"/>
      <c r="H296" s="271">
        <v>12</v>
      </c>
      <c r="I296" s="272"/>
      <c r="J296" s="268"/>
      <c r="K296" s="268"/>
      <c r="L296" s="273"/>
      <c r="M296" s="274"/>
      <c r="N296" s="275"/>
      <c r="O296" s="275"/>
      <c r="P296" s="275"/>
      <c r="Q296" s="275"/>
      <c r="R296" s="275"/>
      <c r="S296" s="275"/>
      <c r="T296" s="27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7" t="s">
        <v>161</v>
      </c>
      <c r="AU296" s="277" t="s">
        <v>82</v>
      </c>
      <c r="AV296" s="15" t="s">
        <v>155</v>
      </c>
      <c r="AW296" s="15" t="s">
        <v>30</v>
      </c>
      <c r="AX296" s="15" t="s">
        <v>80</v>
      </c>
      <c r="AY296" s="277" t="s">
        <v>147</v>
      </c>
    </row>
    <row r="297" s="2" customFormat="1" ht="24.15" customHeight="1">
      <c r="A297" s="38"/>
      <c r="B297" s="39"/>
      <c r="C297" s="226" t="s">
        <v>404</v>
      </c>
      <c r="D297" s="226" t="s">
        <v>150</v>
      </c>
      <c r="E297" s="227" t="s">
        <v>1664</v>
      </c>
      <c r="F297" s="228" t="s">
        <v>1665</v>
      </c>
      <c r="G297" s="229" t="s">
        <v>167</v>
      </c>
      <c r="H297" s="230">
        <v>80.5</v>
      </c>
      <c r="I297" s="231"/>
      <c r="J297" s="232">
        <f>ROUND(I297*H297,2)</f>
        <v>0</v>
      </c>
      <c r="K297" s="228" t="s">
        <v>154</v>
      </c>
      <c r="L297" s="44"/>
      <c r="M297" s="233" t="s">
        <v>1</v>
      </c>
      <c r="N297" s="234" t="s">
        <v>38</v>
      </c>
      <c r="O297" s="91"/>
      <c r="P297" s="235">
        <f>O297*H297</f>
        <v>0</v>
      </c>
      <c r="Q297" s="235">
        <v>0</v>
      </c>
      <c r="R297" s="235">
        <f>Q297*H297</f>
        <v>0</v>
      </c>
      <c r="S297" s="235">
        <v>0.0066</v>
      </c>
      <c r="T297" s="236">
        <f>S297*H297</f>
        <v>0.53129999999999999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274</v>
      </c>
      <c r="AT297" s="237" t="s">
        <v>150</v>
      </c>
      <c r="AU297" s="237" t="s">
        <v>82</v>
      </c>
      <c r="AY297" s="17" t="s">
        <v>147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80</v>
      </c>
      <c r="BK297" s="238">
        <f>ROUND(I297*H297,2)</f>
        <v>0</v>
      </c>
      <c r="BL297" s="17" t="s">
        <v>274</v>
      </c>
      <c r="BM297" s="237" t="s">
        <v>1666</v>
      </c>
    </row>
    <row r="298" s="2" customFormat="1">
      <c r="A298" s="38"/>
      <c r="B298" s="39"/>
      <c r="C298" s="40"/>
      <c r="D298" s="239" t="s">
        <v>157</v>
      </c>
      <c r="E298" s="40"/>
      <c r="F298" s="240" t="s">
        <v>1667</v>
      </c>
      <c r="G298" s="40"/>
      <c r="H298" s="40"/>
      <c r="I298" s="241"/>
      <c r="J298" s="40"/>
      <c r="K298" s="40"/>
      <c r="L298" s="44"/>
      <c r="M298" s="242"/>
      <c r="N298" s="243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157</v>
      </c>
      <c r="AU298" s="17" t="s">
        <v>82</v>
      </c>
    </row>
    <row r="299" s="2" customFormat="1">
      <c r="A299" s="38"/>
      <c r="B299" s="39"/>
      <c r="C299" s="40"/>
      <c r="D299" s="244" t="s">
        <v>159</v>
      </c>
      <c r="E299" s="40"/>
      <c r="F299" s="245" t="s">
        <v>1668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82</v>
      </c>
    </row>
    <row r="300" s="13" customFormat="1">
      <c r="A300" s="13"/>
      <c r="B300" s="246"/>
      <c r="C300" s="247"/>
      <c r="D300" s="239" t="s">
        <v>161</v>
      </c>
      <c r="E300" s="248" t="s">
        <v>1</v>
      </c>
      <c r="F300" s="249" t="s">
        <v>1669</v>
      </c>
      <c r="G300" s="247"/>
      <c r="H300" s="248" t="s">
        <v>1</v>
      </c>
      <c r="I300" s="250"/>
      <c r="J300" s="247"/>
      <c r="K300" s="247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161</v>
      </c>
      <c r="AU300" s="255" t="s">
        <v>82</v>
      </c>
      <c r="AV300" s="13" t="s">
        <v>80</v>
      </c>
      <c r="AW300" s="13" t="s">
        <v>30</v>
      </c>
      <c r="AX300" s="13" t="s">
        <v>73</v>
      </c>
      <c r="AY300" s="255" t="s">
        <v>147</v>
      </c>
    </row>
    <row r="301" s="14" customFormat="1">
      <c r="A301" s="14"/>
      <c r="B301" s="256"/>
      <c r="C301" s="257"/>
      <c r="D301" s="239" t="s">
        <v>161</v>
      </c>
      <c r="E301" s="258" t="s">
        <v>1</v>
      </c>
      <c r="F301" s="259" t="s">
        <v>1670</v>
      </c>
      <c r="G301" s="257"/>
      <c r="H301" s="260">
        <v>4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161</v>
      </c>
      <c r="AU301" s="266" t="s">
        <v>82</v>
      </c>
      <c r="AV301" s="14" t="s">
        <v>82</v>
      </c>
      <c r="AW301" s="14" t="s">
        <v>30</v>
      </c>
      <c r="AX301" s="14" t="s">
        <v>73</v>
      </c>
      <c r="AY301" s="266" t="s">
        <v>147</v>
      </c>
    </row>
    <row r="302" s="14" customFormat="1">
      <c r="A302" s="14"/>
      <c r="B302" s="256"/>
      <c r="C302" s="257"/>
      <c r="D302" s="239" t="s">
        <v>161</v>
      </c>
      <c r="E302" s="258" t="s">
        <v>1</v>
      </c>
      <c r="F302" s="259" t="s">
        <v>1671</v>
      </c>
      <c r="G302" s="257"/>
      <c r="H302" s="260">
        <v>2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161</v>
      </c>
      <c r="AU302" s="266" t="s">
        <v>82</v>
      </c>
      <c r="AV302" s="14" t="s">
        <v>82</v>
      </c>
      <c r="AW302" s="14" t="s">
        <v>30</v>
      </c>
      <c r="AX302" s="14" t="s">
        <v>73</v>
      </c>
      <c r="AY302" s="266" t="s">
        <v>147</v>
      </c>
    </row>
    <row r="303" s="14" customFormat="1">
      <c r="A303" s="14"/>
      <c r="B303" s="256"/>
      <c r="C303" s="257"/>
      <c r="D303" s="239" t="s">
        <v>161</v>
      </c>
      <c r="E303" s="258" t="s">
        <v>1</v>
      </c>
      <c r="F303" s="259" t="s">
        <v>1672</v>
      </c>
      <c r="G303" s="257"/>
      <c r="H303" s="260">
        <v>4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161</v>
      </c>
      <c r="AU303" s="266" t="s">
        <v>82</v>
      </c>
      <c r="AV303" s="14" t="s">
        <v>82</v>
      </c>
      <c r="AW303" s="14" t="s">
        <v>30</v>
      </c>
      <c r="AX303" s="14" t="s">
        <v>73</v>
      </c>
      <c r="AY303" s="266" t="s">
        <v>147</v>
      </c>
    </row>
    <row r="304" s="14" customFormat="1">
      <c r="A304" s="14"/>
      <c r="B304" s="256"/>
      <c r="C304" s="257"/>
      <c r="D304" s="239" t="s">
        <v>161</v>
      </c>
      <c r="E304" s="258" t="s">
        <v>1</v>
      </c>
      <c r="F304" s="259" t="s">
        <v>1673</v>
      </c>
      <c r="G304" s="257"/>
      <c r="H304" s="260">
        <v>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161</v>
      </c>
      <c r="AU304" s="266" t="s">
        <v>82</v>
      </c>
      <c r="AV304" s="14" t="s">
        <v>82</v>
      </c>
      <c r="AW304" s="14" t="s">
        <v>30</v>
      </c>
      <c r="AX304" s="14" t="s">
        <v>73</v>
      </c>
      <c r="AY304" s="266" t="s">
        <v>147</v>
      </c>
    </row>
    <row r="305" s="14" customFormat="1">
      <c r="A305" s="14"/>
      <c r="B305" s="256"/>
      <c r="C305" s="257"/>
      <c r="D305" s="239" t="s">
        <v>161</v>
      </c>
      <c r="E305" s="258" t="s">
        <v>1</v>
      </c>
      <c r="F305" s="259" t="s">
        <v>1674</v>
      </c>
      <c r="G305" s="257"/>
      <c r="H305" s="260">
        <v>4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161</v>
      </c>
      <c r="AU305" s="266" t="s">
        <v>82</v>
      </c>
      <c r="AV305" s="14" t="s">
        <v>82</v>
      </c>
      <c r="AW305" s="14" t="s">
        <v>30</v>
      </c>
      <c r="AX305" s="14" t="s">
        <v>73</v>
      </c>
      <c r="AY305" s="266" t="s">
        <v>147</v>
      </c>
    </row>
    <row r="306" s="14" customFormat="1">
      <c r="A306" s="14"/>
      <c r="B306" s="256"/>
      <c r="C306" s="257"/>
      <c r="D306" s="239" t="s">
        <v>161</v>
      </c>
      <c r="E306" s="258" t="s">
        <v>1</v>
      </c>
      <c r="F306" s="259" t="s">
        <v>1675</v>
      </c>
      <c r="G306" s="257"/>
      <c r="H306" s="260">
        <v>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161</v>
      </c>
      <c r="AU306" s="266" t="s">
        <v>82</v>
      </c>
      <c r="AV306" s="14" t="s">
        <v>82</v>
      </c>
      <c r="AW306" s="14" t="s">
        <v>30</v>
      </c>
      <c r="AX306" s="14" t="s">
        <v>73</v>
      </c>
      <c r="AY306" s="266" t="s">
        <v>147</v>
      </c>
    </row>
    <row r="307" s="14" customFormat="1">
      <c r="A307" s="14"/>
      <c r="B307" s="256"/>
      <c r="C307" s="257"/>
      <c r="D307" s="239" t="s">
        <v>161</v>
      </c>
      <c r="E307" s="258" t="s">
        <v>1</v>
      </c>
      <c r="F307" s="259" t="s">
        <v>1676</v>
      </c>
      <c r="G307" s="257"/>
      <c r="H307" s="260">
        <v>4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161</v>
      </c>
      <c r="AU307" s="266" t="s">
        <v>82</v>
      </c>
      <c r="AV307" s="14" t="s">
        <v>82</v>
      </c>
      <c r="AW307" s="14" t="s">
        <v>30</v>
      </c>
      <c r="AX307" s="14" t="s">
        <v>73</v>
      </c>
      <c r="AY307" s="266" t="s">
        <v>147</v>
      </c>
    </row>
    <row r="308" s="14" customFormat="1">
      <c r="A308" s="14"/>
      <c r="B308" s="256"/>
      <c r="C308" s="257"/>
      <c r="D308" s="239" t="s">
        <v>161</v>
      </c>
      <c r="E308" s="258" t="s">
        <v>1</v>
      </c>
      <c r="F308" s="259" t="s">
        <v>1677</v>
      </c>
      <c r="G308" s="257"/>
      <c r="H308" s="260">
        <v>4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161</v>
      </c>
      <c r="AU308" s="266" t="s">
        <v>82</v>
      </c>
      <c r="AV308" s="14" t="s">
        <v>82</v>
      </c>
      <c r="AW308" s="14" t="s">
        <v>30</v>
      </c>
      <c r="AX308" s="14" t="s">
        <v>73</v>
      </c>
      <c r="AY308" s="266" t="s">
        <v>147</v>
      </c>
    </row>
    <row r="309" s="14" customFormat="1">
      <c r="A309" s="14"/>
      <c r="B309" s="256"/>
      <c r="C309" s="257"/>
      <c r="D309" s="239" t="s">
        <v>161</v>
      </c>
      <c r="E309" s="258" t="s">
        <v>1</v>
      </c>
      <c r="F309" s="259" t="s">
        <v>1678</v>
      </c>
      <c r="G309" s="257"/>
      <c r="H309" s="260">
        <v>4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161</v>
      </c>
      <c r="AU309" s="266" t="s">
        <v>82</v>
      </c>
      <c r="AV309" s="14" t="s">
        <v>82</v>
      </c>
      <c r="AW309" s="14" t="s">
        <v>30</v>
      </c>
      <c r="AX309" s="14" t="s">
        <v>73</v>
      </c>
      <c r="AY309" s="266" t="s">
        <v>147</v>
      </c>
    </row>
    <row r="310" s="14" customFormat="1">
      <c r="A310" s="14"/>
      <c r="B310" s="256"/>
      <c r="C310" s="257"/>
      <c r="D310" s="239" t="s">
        <v>161</v>
      </c>
      <c r="E310" s="258" t="s">
        <v>1</v>
      </c>
      <c r="F310" s="259" t="s">
        <v>1679</v>
      </c>
      <c r="G310" s="257"/>
      <c r="H310" s="260">
        <v>4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161</v>
      </c>
      <c r="AU310" s="266" t="s">
        <v>82</v>
      </c>
      <c r="AV310" s="14" t="s">
        <v>82</v>
      </c>
      <c r="AW310" s="14" t="s">
        <v>30</v>
      </c>
      <c r="AX310" s="14" t="s">
        <v>73</v>
      </c>
      <c r="AY310" s="266" t="s">
        <v>147</v>
      </c>
    </row>
    <row r="311" s="14" customFormat="1">
      <c r="A311" s="14"/>
      <c r="B311" s="256"/>
      <c r="C311" s="257"/>
      <c r="D311" s="239" t="s">
        <v>161</v>
      </c>
      <c r="E311" s="258" t="s">
        <v>1</v>
      </c>
      <c r="F311" s="259" t="s">
        <v>1680</v>
      </c>
      <c r="G311" s="257"/>
      <c r="H311" s="260">
        <v>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161</v>
      </c>
      <c r="AU311" s="266" t="s">
        <v>82</v>
      </c>
      <c r="AV311" s="14" t="s">
        <v>82</v>
      </c>
      <c r="AW311" s="14" t="s">
        <v>30</v>
      </c>
      <c r="AX311" s="14" t="s">
        <v>73</v>
      </c>
      <c r="AY311" s="266" t="s">
        <v>147</v>
      </c>
    </row>
    <row r="312" s="14" customFormat="1">
      <c r="A312" s="14"/>
      <c r="B312" s="256"/>
      <c r="C312" s="257"/>
      <c r="D312" s="239" t="s">
        <v>161</v>
      </c>
      <c r="E312" s="258" t="s">
        <v>1</v>
      </c>
      <c r="F312" s="259" t="s">
        <v>1681</v>
      </c>
      <c r="G312" s="257"/>
      <c r="H312" s="260">
        <v>4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161</v>
      </c>
      <c r="AU312" s="266" t="s">
        <v>82</v>
      </c>
      <c r="AV312" s="14" t="s">
        <v>82</v>
      </c>
      <c r="AW312" s="14" t="s">
        <v>30</v>
      </c>
      <c r="AX312" s="14" t="s">
        <v>73</v>
      </c>
      <c r="AY312" s="266" t="s">
        <v>147</v>
      </c>
    </row>
    <row r="313" s="14" customFormat="1">
      <c r="A313" s="14"/>
      <c r="B313" s="256"/>
      <c r="C313" s="257"/>
      <c r="D313" s="239" t="s">
        <v>161</v>
      </c>
      <c r="E313" s="258" t="s">
        <v>1</v>
      </c>
      <c r="F313" s="259" t="s">
        <v>1682</v>
      </c>
      <c r="G313" s="257"/>
      <c r="H313" s="260">
        <v>4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161</v>
      </c>
      <c r="AU313" s="266" t="s">
        <v>82</v>
      </c>
      <c r="AV313" s="14" t="s">
        <v>82</v>
      </c>
      <c r="AW313" s="14" t="s">
        <v>30</v>
      </c>
      <c r="AX313" s="14" t="s">
        <v>73</v>
      </c>
      <c r="AY313" s="266" t="s">
        <v>147</v>
      </c>
    </row>
    <row r="314" s="14" customFormat="1">
      <c r="A314" s="14"/>
      <c r="B314" s="256"/>
      <c r="C314" s="257"/>
      <c r="D314" s="239" t="s">
        <v>161</v>
      </c>
      <c r="E314" s="258" t="s">
        <v>1</v>
      </c>
      <c r="F314" s="259" t="s">
        <v>1683</v>
      </c>
      <c r="G314" s="257"/>
      <c r="H314" s="260">
        <v>4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161</v>
      </c>
      <c r="AU314" s="266" t="s">
        <v>82</v>
      </c>
      <c r="AV314" s="14" t="s">
        <v>82</v>
      </c>
      <c r="AW314" s="14" t="s">
        <v>30</v>
      </c>
      <c r="AX314" s="14" t="s">
        <v>73</v>
      </c>
      <c r="AY314" s="266" t="s">
        <v>147</v>
      </c>
    </row>
    <row r="315" s="14" customFormat="1">
      <c r="A315" s="14"/>
      <c r="B315" s="256"/>
      <c r="C315" s="257"/>
      <c r="D315" s="239" t="s">
        <v>161</v>
      </c>
      <c r="E315" s="258" t="s">
        <v>1</v>
      </c>
      <c r="F315" s="259" t="s">
        <v>1684</v>
      </c>
      <c r="G315" s="257"/>
      <c r="H315" s="260">
        <v>4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161</v>
      </c>
      <c r="AU315" s="266" t="s">
        <v>82</v>
      </c>
      <c r="AV315" s="14" t="s">
        <v>82</v>
      </c>
      <c r="AW315" s="14" t="s">
        <v>30</v>
      </c>
      <c r="AX315" s="14" t="s">
        <v>73</v>
      </c>
      <c r="AY315" s="266" t="s">
        <v>147</v>
      </c>
    </row>
    <row r="316" s="14" customFormat="1">
      <c r="A316" s="14"/>
      <c r="B316" s="256"/>
      <c r="C316" s="257"/>
      <c r="D316" s="239" t="s">
        <v>161</v>
      </c>
      <c r="E316" s="258" t="s">
        <v>1</v>
      </c>
      <c r="F316" s="259" t="s">
        <v>1685</v>
      </c>
      <c r="G316" s="257"/>
      <c r="H316" s="260">
        <v>4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161</v>
      </c>
      <c r="AU316" s="266" t="s">
        <v>82</v>
      </c>
      <c r="AV316" s="14" t="s">
        <v>82</v>
      </c>
      <c r="AW316" s="14" t="s">
        <v>30</v>
      </c>
      <c r="AX316" s="14" t="s">
        <v>73</v>
      </c>
      <c r="AY316" s="266" t="s">
        <v>147</v>
      </c>
    </row>
    <row r="317" s="14" customFormat="1">
      <c r="A317" s="14"/>
      <c r="B317" s="256"/>
      <c r="C317" s="257"/>
      <c r="D317" s="239" t="s">
        <v>161</v>
      </c>
      <c r="E317" s="258" t="s">
        <v>1</v>
      </c>
      <c r="F317" s="259" t="s">
        <v>1686</v>
      </c>
      <c r="G317" s="257"/>
      <c r="H317" s="260">
        <v>4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161</v>
      </c>
      <c r="AU317" s="266" t="s">
        <v>82</v>
      </c>
      <c r="AV317" s="14" t="s">
        <v>82</v>
      </c>
      <c r="AW317" s="14" t="s">
        <v>30</v>
      </c>
      <c r="AX317" s="14" t="s">
        <v>73</v>
      </c>
      <c r="AY317" s="266" t="s">
        <v>147</v>
      </c>
    </row>
    <row r="318" s="14" customFormat="1">
      <c r="A318" s="14"/>
      <c r="B318" s="256"/>
      <c r="C318" s="257"/>
      <c r="D318" s="239" t="s">
        <v>161</v>
      </c>
      <c r="E318" s="258" t="s">
        <v>1</v>
      </c>
      <c r="F318" s="259" t="s">
        <v>1687</v>
      </c>
      <c r="G318" s="257"/>
      <c r="H318" s="260">
        <v>4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161</v>
      </c>
      <c r="AU318" s="266" t="s">
        <v>82</v>
      </c>
      <c r="AV318" s="14" t="s">
        <v>82</v>
      </c>
      <c r="AW318" s="14" t="s">
        <v>30</v>
      </c>
      <c r="AX318" s="14" t="s">
        <v>73</v>
      </c>
      <c r="AY318" s="266" t="s">
        <v>147</v>
      </c>
    </row>
    <row r="319" s="14" customFormat="1">
      <c r="A319" s="14"/>
      <c r="B319" s="256"/>
      <c r="C319" s="257"/>
      <c r="D319" s="239" t="s">
        <v>161</v>
      </c>
      <c r="E319" s="258" t="s">
        <v>1</v>
      </c>
      <c r="F319" s="259" t="s">
        <v>1688</v>
      </c>
      <c r="G319" s="257"/>
      <c r="H319" s="260">
        <v>4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161</v>
      </c>
      <c r="AU319" s="266" t="s">
        <v>82</v>
      </c>
      <c r="AV319" s="14" t="s">
        <v>82</v>
      </c>
      <c r="AW319" s="14" t="s">
        <v>30</v>
      </c>
      <c r="AX319" s="14" t="s">
        <v>73</v>
      </c>
      <c r="AY319" s="266" t="s">
        <v>147</v>
      </c>
    </row>
    <row r="320" s="14" customFormat="1">
      <c r="A320" s="14"/>
      <c r="B320" s="256"/>
      <c r="C320" s="257"/>
      <c r="D320" s="239" t="s">
        <v>161</v>
      </c>
      <c r="E320" s="258" t="s">
        <v>1</v>
      </c>
      <c r="F320" s="259" t="s">
        <v>1689</v>
      </c>
      <c r="G320" s="257"/>
      <c r="H320" s="260">
        <v>4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161</v>
      </c>
      <c r="AU320" s="266" t="s">
        <v>82</v>
      </c>
      <c r="AV320" s="14" t="s">
        <v>82</v>
      </c>
      <c r="AW320" s="14" t="s">
        <v>30</v>
      </c>
      <c r="AX320" s="14" t="s">
        <v>73</v>
      </c>
      <c r="AY320" s="266" t="s">
        <v>147</v>
      </c>
    </row>
    <row r="321" s="13" customFormat="1">
      <c r="A321" s="13"/>
      <c r="B321" s="246"/>
      <c r="C321" s="247"/>
      <c r="D321" s="239" t="s">
        <v>161</v>
      </c>
      <c r="E321" s="248" t="s">
        <v>1</v>
      </c>
      <c r="F321" s="249" t="s">
        <v>1690</v>
      </c>
      <c r="G321" s="247"/>
      <c r="H321" s="248" t="s">
        <v>1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161</v>
      </c>
      <c r="AU321" s="255" t="s">
        <v>82</v>
      </c>
      <c r="AV321" s="13" t="s">
        <v>80</v>
      </c>
      <c r="AW321" s="13" t="s">
        <v>30</v>
      </c>
      <c r="AX321" s="13" t="s">
        <v>73</v>
      </c>
      <c r="AY321" s="255" t="s">
        <v>147</v>
      </c>
    </row>
    <row r="322" s="14" customFormat="1">
      <c r="A322" s="14"/>
      <c r="B322" s="256"/>
      <c r="C322" s="257"/>
      <c r="D322" s="239" t="s">
        <v>161</v>
      </c>
      <c r="E322" s="258" t="s">
        <v>1</v>
      </c>
      <c r="F322" s="259" t="s">
        <v>1691</v>
      </c>
      <c r="G322" s="257"/>
      <c r="H322" s="260">
        <v>2.5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161</v>
      </c>
      <c r="AU322" s="266" t="s">
        <v>82</v>
      </c>
      <c r="AV322" s="14" t="s">
        <v>82</v>
      </c>
      <c r="AW322" s="14" t="s">
        <v>30</v>
      </c>
      <c r="AX322" s="14" t="s">
        <v>73</v>
      </c>
      <c r="AY322" s="266" t="s">
        <v>147</v>
      </c>
    </row>
    <row r="323" s="15" customFormat="1">
      <c r="A323" s="15"/>
      <c r="B323" s="267"/>
      <c r="C323" s="268"/>
      <c r="D323" s="239" t="s">
        <v>161</v>
      </c>
      <c r="E323" s="269" t="s">
        <v>1</v>
      </c>
      <c r="F323" s="270" t="s">
        <v>164</v>
      </c>
      <c r="G323" s="268"/>
      <c r="H323" s="271">
        <v>80.5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7" t="s">
        <v>161</v>
      </c>
      <c r="AU323" s="277" t="s">
        <v>82</v>
      </c>
      <c r="AV323" s="15" t="s">
        <v>155</v>
      </c>
      <c r="AW323" s="15" t="s">
        <v>30</v>
      </c>
      <c r="AX323" s="15" t="s">
        <v>80</v>
      </c>
      <c r="AY323" s="277" t="s">
        <v>147</v>
      </c>
    </row>
    <row r="324" s="2" customFormat="1" ht="24.15" customHeight="1">
      <c r="A324" s="38"/>
      <c r="B324" s="39"/>
      <c r="C324" s="226" t="s">
        <v>409</v>
      </c>
      <c r="D324" s="226" t="s">
        <v>150</v>
      </c>
      <c r="E324" s="227" t="s">
        <v>492</v>
      </c>
      <c r="F324" s="228" t="s">
        <v>493</v>
      </c>
      <c r="G324" s="229" t="s">
        <v>167</v>
      </c>
      <c r="H324" s="230">
        <v>29.780000000000001</v>
      </c>
      <c r="I324" s="231"/>
      <c r="J324" s="232">
        <f>ROUND(I324*H324,2)</f>
        <v>0</v>
      </c>
      <c r="K324" s="228" t="s">
        <v>154</v>
      </c>
      <c r="L324" s="44"/>
      <c r="M324" s="233" t="s">
        <v>1</v>
      </c>
      <c r="N324" s="234" t="s">
        <v>38</v>
      </c>
      <c r="O324" s="91"/>
      <c r="P324" s="235">
        <f>O324*H324</f>
        <v>0</v>
      </c>
      <c r="Q324" s="235">
        <v>0</v>
      </c>
      <c r="R324" s="235">
        <f>Q324*H324</f>
        <v>0</v>
      </c>
      <c r="S324" s="235">
        <v>0.01584</v>
      </c>
      <c r="T324" s="236">
        <f>S324*H324</f>
        <v>0.4717152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274</v>
      </c>
      <c r="AT324" s="237" t="s">
        <v>150</v>
      </c>
      <c r="AU324" s="237" t="s">
        <v>82</v>
      </c>
      <c r="AY324" s="17" t="s">
        <v>147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80</v>
      </c>
      <c r="BK324" s="238">
        <f>ROUND(I324*H324,2)</f>
        <v>0</v>
      </c>
      <c r="BL324" s="17" t="s">
        <v>274</v>
      </c>
      <c r="BM324" s="237" t="s">
        <v>1692</v>
      </c>
    </row>
    <row r="325" s="2" customFormat="1">
      <c r="A325" s="38"/>
      <c r="B325" s="39"/>
      <c r="C325" s="40"/>
      <c r="D325" s="239" t="s">
        <v>157</v>
      </c>
      <c r="E325" s="40"/>
      <c r="F325" s="240" t="s">
        <v>495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157</v>
      </c>
      <c r="AU325" s="17" t="s">
        <v>82</v>
      </c>
    </row>
    <row r="326" s="2" customFormat="1">
      <c r="A326" s="38"/>
      <c r="B326" s="39"/>
      <c r="C326" s="40"/>
      <c r="D326" s="244" t="s">
        <v>159</v>
      </c>
      <c r="E326" s="40"/>
      <c r="F326" s="245" t="s">
        <v>496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159</v>
      </c>
      <c r="AU326" s="17" t="s">
        <v>82</v>
      </c>
    </row>
    <row r="327" s="13" customFormat="1">
      <c r="A327" s="13"/>
      <c r="B327" s="246"/>
      <c r="C327" s="247"/>
      <c r="D327" s="239" t="s">
        <v>161</v>
      </c>
      <c r="E327" s="248" t="s">
        <v>1</v>
      </c>
      <c r="F327" s="249" t="s">
        <v>1429</v>
      </c>
      <c r="G327" s="247"/>
      <c r="H327" s="248" t="s">
        <v>1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161</v>
      </c>
      <c r="AU327" s="255" t="s">
        <v>82</v>
      </c>
      <c r="AV327" s="13" t="s">
        <v>80</v>
      </c>
      <c r="AW327" s="13" t="s">
        <v>30</v>
      </c>
      <c r="AX327" s="13" t="s">
        <v>73</v>
      </c>
      <c r="AY327" s="255" t="s">
        <v>147</v>
      </c>
    </row>
    <row r="328" s="14" customFormat="1">
      <c r="A328" s="14"/>
      <c r="B328" s="256"/>
      <c r="C328" s="257"/>
      <c r="D328" s="239" t="s">
        <v>161</v>
      </c>
      <c r="E328" s="258" t="s">
        <v>1</v>
      </c>
      <c r="F328" s="259" t="s">
        <v>1693</v>
      </c>
      <c r="G328" s="257"/>
      <c r="H328" s="260">
        <v>8.2799999999999994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161</v>
      </c>
      <c r="AU328" s="266" t="s">
        <v>82</v>
      </c>
      <c r="AV328" s="14" t="s">
        <v>82</v>
      </c>
      <c r="AW328" s="14" t="s">
        <v>30</v>
      </c>
      <c r="AX328" s="14" t="s">
        <v>73</v>
      </c>
      <c r="AY328" s="266" t="s">
        <v>147</v>
      </c>
    </row>
    <row r="329" s="14" customFormat="1">
      <c r="A329" s="14"/>
      <c r="B329" s="256"/>
      <c r="C329" s="257"/>
      <c r="D329" s="239" t="s">
        <v>161</v>
      </c>
      <c r="E329" s="258" t="s">
        <v>1</v>
      </c>
      <c r="F329" s="259" t="s">
        <v>1694</v>
      </c>
      <c r="G329" s="257"/>
      <c r="H329" s="260">
        <v>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161</v>
      </c>
      <c r="AU329" s="266" t="s">
        <v>82</v>
      </c>
      <c r="AV329" s="14" t="s">
        <v>82</v>
      </c>
      <c r="AW329" s="14" t="s">
        <v>30</v>
      </c>
      <c r="AX329" s="14" t="s">
        <v>73</v>
      </c>
      <c r="AY329" s="266" t="s">
        <v>147</v>
      </c>
    </row>
    <row r="330" s="14" customFormat="1">
      <c r="A330" s="14"/>
      <c r="B330" s="256"/>
      <c r="C330" s="257"/>
      <c r="D330" s="239" t="s">
        <v>161</v>
      </c>
      <c r="E330" s="258" t="s">
        <v>1</v>
      </c>
      <c r="F330" s="259" t="s">
        <v>1695</v>
      </c>
      <c r="G330" s="257"/>
      <c r="H330" s="260">
        <v>1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161</v>
      </c>
      <c r="AU330" s="266" t="s">
        <v>82</v>
      </c>
      <c r="AV330" s="14" t="s">
        <v>82</v>
      </c>
      <c r="AW330" s="14" t="s">
        <v>30</v>
      </c>
      <c r="AX330" s="14" t="s">
        <v>73</v>
      </c>
      <c r="AY330" s="266" t="s">
        <v>147</v>
      </c>
    </row>
    <row r="331" s="14" customFormat="1">
      <c r="A331" s="14"/>
      <c r="B331" s="256"/>
      <c r="C331" s="257"/>
      <c r="D331" s="239" t="s">
        <v>161</v>
      </c>
      <c r="E331" s="258" t="s">
        <v>1</v>
      </c>
      <c r="F331" s="259" t="s">
        <v>1696</v>
      </c>
      <c r="G331" s="257"/>
      <c r="H331" s="260">
        <v>1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161</v>
      </c>
      <c r="AU331" s="266" t="s">
        <v>82</v>
      </c>
      <c r="AV331" s="14" t="s">
        <v>82</v>
      </c>
      <c r="AW331" s="14" t="s">
        <v>30</v>
      </c>
      <c r="AX331" s="14" t="s">
        <v>73</v>
      </c>
      <c r="AY331" s="266" t="s">
        <v>147</v>
      </c>
    </row>
    <row r="332" s="14" customFormat="1">
      <c r="A332" s="14"/>
      <c r="B332" s="256"/>
      <c r="C332" s="257"/>
      <c r="D332" s="239" t="s">
        <v>161</v>
      </c>
      <c r="E332" s="258" t="s">
        <v>1</v>
      </c>
      <c r="F332" s="259" t="s">
        <v>1697</v>
      </c>
      <c r="G332" s="257"/>
      <c r="H332" s="260">
        <v>5.0999999999999996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161</v>
      </c>
      <c r="AU332" s="266" t="s">
        <v>82</v>
      </c>
      <c r="AV332" s="14" t="s">
        <v>82</v>
      </c>
      <c r="AW332" s="14" t="s">
        <v>30</v>
      </c>
      <c r="AX332" s="14" t="s">
        <v>73</v>
      </c>
      <c r="AY332" s="266" t="s">
        <v>147</v>
      </c>
    </row>
    <row r="333" s="14" customFormat="1">
      <c r="A333" s="14"/>
      <c r="B333" s="256"/>
      <c r="C333" s="257"/>
      <c r="D333" s="239" t="s">
        <v>161</v>
      </c>
      <c r="E333" s="258" t="s">
        <v>1</v>
      </c>
      <c r="F333" s="259" t="s">
        <v>1698</v>
      </c>
      <c r="G333" s="257"/>
      <c r="H333" s="260">
        <v>5.0999999999999996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161</v>
      </c>
      <c r="AU333" s="266" t="s">
        <v>82</v>
      </c>
      <c r="AV333" s="14" t="s">
        <v>82</v>
      </c>
      <c r="AW333" s="14" t="s">
        <v>30</v>
      </c>
      <c r="AX333" s="14" t="s">
        <v>73</v>
      </c>
      <c r="AY333" s="266" t="s">
        <v>147</v>
      </c>
    </row>
    <row r="334" s="13" customFormat="1">
      <c r="A334" s="13"/>
      <c r="B334" s="246"/>
      <c r="C334" s="247"/>
      <c r="D334" s="239" t="s">
        <v>161</v>
      </c>
      <c r="E334" s="248" t="s">
        <v>1</v>
      </c>
      <c r="F334" s="249" t="s">
        <v>1699</v>
      </c>
      <c r="G334" s="247"/>
      <c r="H334" s="248" t="s">
        <v>1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161</v>
      </c>
      <c r="AU334" s="255" t="s">
        <v>82</v>
      </c>
      <c r="AV334" s="13" t="s">
        <v>80</v>
      </c>
      <c r="AW334" s="13" t="s">
        <v>30</v>
      </c>
      <c r="AX334" s="13" t="s">
        <v>73</v>
      </c>
      <c r="AY334" s="255" t="s">
        <v>147</v>
      </c>
    </row>
    <row r="335" s="14" customFormat="1">
      <c r="A335" s="14"/>
      <c r="B335" s="256"/>
      <c r="C335" s="257"/>
      <c r="D335" s="239" t="s">
        <v>161</v>
      </c>
      <c r="E335" s="258" t="s">
        <v>1</v>
      </c>
      <c r="F335" s="259" t="s">
        <v>1700</v>
      </c>
      <c r="G335" s="257"/>
      <c r="H335" s="260">
        <v>3.5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161</v>
      </c>
      <c r="AU335" s="266" t="s">
        <v>82</v>
      </c>
      <c r="AV335" s="14" t="s">
        <v>82</v>
      </c>
      <c r="AW335" s="14" t="s">
        <v>30</v>
      </c>
      <c r="AX335" s="14" t="s">
        <v>73</v>
      </c>
      <c r="AY335" s="266" t="s">
        <v>147</v>
      </c>
    </row>
    <row r="336" s="13" customFormat="1">
      <c r="A336" s="13"/>
      <c r="B336" s="246"/>
      <c r="C336" s="247"/>
      <c r="D336" s="239" t="s">
        <v>161</v>
      </c>
      <c r="E336" s="248" t="s">
        <v>1</v>
      </c>
      <c r="F336" s="249" t="s">
        <v>1701</v>
      </c>
      <c r="G336" s="247"/>
      <c r="H336" s="248" t="s">
        <v>1</v>
      </c>
      <c r="I336" s="250"/>
      <c r="J336" s="247"/>
      <c r="K336" s="247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161</v>
      </c>
      <c r="AU336" s="255" t="s">
        <v>82</v>
      </c>
      <c r="AV336" s="13" t="s">
        <v>80</v>
      </c>
      <c r="AW336" s="13" t="s">
        <v>30</v>
      </c>
      <c r="AX336" s="13" t="s">
        <v>73</v>
      </c>
      <c r="AY336" s="255" t="s">
        <v>147</v>
      </c>
    </row>
    <row r="337" s="14" customFormat="1">
      <c r="A337" s="14"/>
      <c r="B337" s="256"/>
      <c r="C337" s="257"/>
      <c r="D337" s="239" t="s">
        <v>161</v>
      </c>
      <c r="E337" s="258" t="s">
        <v>1</v>
      </c>
      <c r="F337" s="259" t="s">
        <v>1702</v>
      </c>
      <c r="G337" s="257"/>
      <c r="H337" s="260">
        <v>2.7999999999999998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161</v>
      </c>
      <c r="AU337" s="266" t="s">
        <v>82</v>
      </c>
      <c r="AV337" s="14" t="s">
        <v>82</v>
      </c>
      <c r="AW337" s="14" t="s">
        <v>30</v>
      </c>
      <c r="AX337" s="14" t="s">
        <v>73</v>
      </c>
      <c r="AY337" s="266" t="s">
        <v>147</v>
      </c>
    </row>
    <row r="338" s="14" customFormat="1">
      <c r="A338" s="14"/>
      <c r="B338" s="256"/>
      <c r="C338" s="257"/>
      <c r="D338" s="239" t="s">
        <v>161</v>
      </c>
      <c r="E338" s="258" t="s">
        <v>1</v>
      </c>
      <c r="F338" s="259" t="s">
        <v>1703</v>
      </c>
      <c r="G338" s="257"/>
      <c r="H338" s="260">
        <v>2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161</v>
      </c>
      <c r="AU338" s="266" t="s">
        <v>82</v>
      </c>
      <c r="AV338" s="14" t="s">
        <v>82</v>
      </c>
      <c r="AW338" s="14" t="s">
        <v>30</v>
      </c>
      <c r="AX338" s="14" t="s">
        <v>73</v>
      </c>
      <c r="AY338" s="266" t="s">
        <v>147</v>
      </c>
    </row>
    <row r="339" s="15" customFormat="1">
      <c r="A339" s="15"/>
      <c r="B339" s="267"/>
      <c r="C339" s="268"/>
      <c r="D339" s="239" t="s">
        <v>161</v>
      </c>
      <c r="E339" s="269" t="s">
        <v>1</v>
      </c>
      <c r="F339" s="270" t="s">
        <v>164</v>
      </c>
      <c r="G339" s="268"/>
      <c r="H339" s="271">
        <v>29.780000000000001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7" t="s">
        <v>161</v>
      </c>
      <c r="AU339" s="277" t="s">
        <v>82</v>
      </c>
      <c r="AV339" s="15" t="s">
        <v>155</v>
      </c>
      <c r="AW339" s="15" t="s">
        <v>30</v>
      </c>
      <c r="AX339" s="15" t="s">
        <v>80</v>
      </c>
      <c r="AY339" s="277" t="s">
        <v>147</v>
      </c>
    </row>
    <row r="340" s="2" customFormat="1" ht="24.15" customHeight="1">
      <c r="A340" s="38"/>
      <c r="B340" s="39"/>
      <c r="C340" s="226" t="s">
        <v>414</v>
      </c>
      <c r="D340" s="226" t="s">
        <v>150</v>
      </c>
      <c r="E340" s="227" t="s">
        <v>1704</v>
      </c>
      <c r="F340" s="228" t="s">
        <v>1705</v>
      </c>
      <c r="G340" s="229" t="s">
        <v>167</v>
      </c>
      <c r="H340" s="230">
        <v>23.600000000000001</v>
      </c>
      <c r="I340" s="231"/>
      <c r="J340" s="232">
        <f>ROUND(I340*H340,2)</f>
        <v>0</v>
      </c>
      <c r="K340" s="228" t="s">
        <v>154</v>
      </c>
      <c r="L340" s="44"/>
      <c r="M340" s="233" t="s">
        <v>1</v>
      </c>
      <c r="N340" s="234" t="s">
        <v>38</v>
      </c>
      <c r="O340" s="91"/>
      <c r="P340" s="235">
        <f>O340*H340</f>
        <v>0</v>
      </c>
      <c r="Q340" s="235">
        <v>0</v>
      </c>
      <c r="R340" s="235">
        <f>Q340*H340</f>
        <v>0</v>
      </c>
      <c r="S340" s="235">
        <v>0.033000000000000002</v>
      </c>
      <c r="T340" s="236">
        <f>S340*H340</f>
        <v>0.77880000000000005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7" t="s">
        <v>274</v>
      </c>
      <c r="AT340" s="237" t="s">
        <v>150</v>
      </c>
      <c r="AU340" s="237" t="s">
        <v>82</v>
      </c>
      <c r="AY340" s="17" t="s">
        <v>147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7" t="s">
        <v>80</v>
      </c>
      <c r="BK340" s="238">
        <f>ROUND(I340*H340,2)</f>
        <v>0</v>
      </c>
      <c r="BL340" s="17" t="s">
        <v>274</v>
      </c>
      <c r="BM340" s="237" t="s">
        <v>1706</v>
      </c>
    </row>
    <row r="341" s="2" customFormat="1">
      <c r="A341" s="38"/>
      <c r="B341" s="39"/>
      <c r="C341" s="40"/>
      <c r="D341" s="239" t="s">
        <v>157</v>
      </c>
      <c r="E341" s="40"/>
      <c r="F341" s="240" t="s">
        <v>1707</v>
      </c>
      <c r="G341" s="40"/>
      <c r="H341" s="40"/>
      <c r="I341" s="241"/>
      <c r="J341" s="40"/>
      <c r="K341" s="40"/>
      <c r="L341" s="44"/>
      <c r="M341" s="242"/>
      <c r="N341" s="243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157</v>
      </c>
      <c r="AU341" s="17" t="s">
        <v>82</v>
      </c>
    </row>
    <row r="342" s="2" customFormat="1">
      <c r="A342" s="38"/>
      <c r="B342" s="39"/>
      <c r="C342" s="40"/>
      <c r="D342" s="244" t="s">
        <v>159</v>
      </c>
      <c r="E342" s="40"/>
      <c r="F342" s="245" t="s">
        <v>1708</v>
      </c>
      <c r="G342" s="40"/>
      <c r="H342" s="40"/>
      <c r="I342" s="241"/>
      <c r="J342" s="40"/>
      <c r="K342" s="40"/>
      <c r="L342" s="44"/>
      <c r="M342" s="242"/>
      <c r="N342" s="243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159</v>
      </c>
      <c r="AU342" s="17" t="s">
        <v>82</v>
      </c>
    </row>
    <row r="343" s="13" customFormat="1">
      <c r="A343" s="13"/>
      <c r="B343" s="246"/>
      <c r="C343" s="247"/>
      <c r="D343" s="239" t="s">
        <v>161</v>
      </c>
      <c r="E343" s="248" t="s">
        <v>1</v>
      </c>
      <c r="F343" s="249" t="s">
        <v>1709</v>
      </c>
      <c r="G343" s="247"/>
      <c r="H343" s="248" t="s">
        <v>1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161</v>
      </c>
      <c r="AU343" s="255" t="s">
        <v>82</v>
      </c>
      <c r="AV343" s="13" t="s">
        <v>80</v>
      </c>
      <c r="AW343" s="13" t="s">
        <v>30</v>
      </c>
      <c r="AX343" s="13" t="s">
        <v>73</v>
      </c>
      <c r="AY343" s="255" t="s">
        <v>147</v>
      </c>
    </row>
    <row r="344" s="14" customFormat="1">
      <c r="A344" s="14"/>
      <c r="B344" s="256"/>
      <c r="C344" s="257"/>
      <c r="D344" s="239" t="s">
        <v>161</v>
      </c>
      <c r="E344" s="258" t="s">
        <v>1</v>
      </c>
      <c r="F344" s="259" t="s">
        <v>1710</v>
      </c>
      <c r="G344" s="257"/>
      <c r="H344" s="260">
        <v>1.6000000000000001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161</v>
      </c>
      <c r="AU344" s="266" t="s">
        <v>82</v>
      </c>
      <c r="AV344" s="14" t="s">
        <v>82</v>
      </c>
      <c r="AW344" s="14" t="s">
        <v>30</v>
      </c>
      <c r="AX344" s="14" t="s">
        <v>73</v>
      </c>
      <c r="AY344" s="266" t="s">
        <v>147</v>
      </c>
    </row>
    <row r="345" s="14" customFormat="1">
      <c r="A345" s="14"/>
      <c r="B345" s="256"/>
      <c r="C345" s="257"/>
      <c r="D345" s="239" t="s">
        <v>161</v>
      </c>
      <c r="E345" s="258" t="s">
        <v>1</v>
      </c>
      <c r="F345" s="259" t="s">
        <v>1711</v>
      </c>
      <c r="G345" s="257"/>
      <c r="H345" s="260">
        <v>2.5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161</v>
      </c>
      <c r="AU345" s="266" t="s">
        <v>82</v>
      </c>
      <c r="AV345" s="14" t="s">
        <v>82</v>
      </c>
      <c r="AW345" s="14" t="s">
        <v>30</v>
      </c>
      <c r="AX345" s="14" t="s">
        <v>73</v>
      </c>
      <c r="AY345" s="266" t="s">
        <v>147</v>
      </c>
    </row>
    <row r="346" s="14" customFormat="1">
      <c r="A346" s="14"/>
      <c r="B346" s="256"/>
      <c r="C346" s="257"/>
      <c r="D346" s="239" t="s">
        <v>161</v>
      </c>
      <c r="E346" s="258" t="s">
        <v>1</v>
      </c>
      <c r="F346" s="259" t="s">
        <v>1712</v>
      </c>
      <c r="G346" s="257"/>
      <c r="H346" s="260">
        <v>2.5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161</v>
      </c>
      <c r="AU346" s="266" t="s">
        <v>82</v>
      </c>
      <c r="AV346" s="14" t="s">
        <v>82</v>
      </c>
      <c r="AW346" s="14" t="s">
        <v>30</v>
      </c>
      <c r="AX346" s="14" t="s">
        <v>73</v>
      </c>
      <c r="AY346" s="266" t="s">
        <v>147</v>
      </c>
    </row>
    <row r="347" s="14" customFormat="1">
      <c r="A347" s="14"/>
      <c r="B347" s="256"/>
      <c r="C347" s="257"/>
      <c r="D347" s="239" t="s">
        <v>161</v>
      </c>
      <c r="E347" s="258" t="s">
        <v>1</v>
      </c>
      <c r="F347" s="259" t="s">
        <v>1713</v>
      </c>
      <c r="G347" s="257"/>
      <c r="H347" s="260">
        <v>2.5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161</v>
      </c>
      <c r="AU347" s="266" t="s">
        <v>82</v>
      </c>
      <c r="AV347" s="14" t="s">
        <v>82</v>
      </c>
      <c r="AW347" s="14" t="s">
        <v>30</v>
      </c>
      <c r="AX347" s="14" t="s">
        <v>73</v>
      </c>
      <c r="AY347" s="266" t="s">
        <v>147</v>
      </c>
    </row>
    <row r="348" s="14" customFormat="1">
      <c r="A348" s="14"/>
      <c r="B348" s="256"/>
      <c r="C348" s="257"/>
      <c r="D348" s="239" t="s">
        <v>161</v>
      </c>
      <c r="E348" s="258" t="s">
        <v>1</v>
      </c>
      <c r="F348" s="259" t="s">
        <v>1714</v>
      </c>
      <c r="G348" s="257"/>
      <c r="H348" s="260">
        <v>2.5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161</v>
      </c>
      <c r="AU348" s="266" t="s">
        <v>82</v>
      </c>
      <c r="AV348" s="14" t="s">
        <v>82</v>
      </c>
      <c r="AW348" s="14" t="s">
        <v>30</v>
      </c>
      <c r="AX348" s="14" t="s">
        <v>73</v>
      </c>
      <c r="AY348" s="266" t="s">
        <v>147</v>
      </c>
    </row>
    <row r="349" s="14" customFormat="1">
      <c r="A349" s="14"/>
      <c r="B349" s="256"/>
      <c r="C349" s="257"/>
      <c r="D349" s="239" t="s">
        <v>161</v>
      </c>
      <c r="E349" s="258" t="s">
        <v>1</v>
      </c>
      <c r="F349" s="259" t="s">
        <v>1715</v>
      </c>
      <c r="G349" s="257"/>
      <c r="H349" s="260">
        <v>3.5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161</v>
      </c>
      <c r="AU349" s="266" t="s">
        <v>82</v>
      </c>
      <c r="AV349" s="14" t="s">
        <v>82</v>
      </c>
      <c r="AW349" s="14" t="s">
        <v>30</v>
      </c>
      <c r="AX349" s="14" t="s">
        <v>73</v>
      </c>
      <c r="AY349" s="266" t="s">
        <v>147</v>
      </c>
    </row>
    <row r="350" s="14" customFormat="1">
      <c r="A350" s="14"/>
      <c r="B350" s="256"/>
      <c r="C350" s="257"/>
      <c r="D350" s="239" t="s">
        <v>161</v>
      </c>
      <c r="E350" s="258" t="s">
        <v>1</v>
      </c>
      <c r="F350" s="259" t="s">
        <v>1716</v>
      </c>
      <c r="G350" s="257"/>
      <c r="H350" s="260">
        <v>2.5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161</v>
      </c>
      <c r="AU350" s="266" t="s">
        <v>82</v>
      </c>
      <c r="AV350" s="14" t="s">
        <v>82</v>
      </c>
      <c r="AW350" s="14" t="s">
        <v>30</v>
      </c>
      <c r="AX350" s="14" t="s">
        <v>73</v>
      </c>
      <c r="AY350" s="266" t="s">
        <v>147</v>
      </c>
    </row>
    <row r="351" s="13" customFormat="1">
      <c r="A351" s="13"/>
      <c r="B351" s="246"/>
      <c r="C351" s="247"/>
      <c r="D351" s="239" t="s">
        <v>161</v>
      </c>
      <c r="E351" s="248" t="s">
        <v>1</v>
      </c>
      <c r="F351" s="249" t="s">
        <v>1717</v>
      </c>
      <c r="G351" s="247"/>
      <c r="H351" s="248" t="s">
        <v>1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161</v>
      </c>
      <c r="AU351" s="255" t="s">
        <v>82</v>
      </c>
      <c r="AV351" s="13" t="s">
        <v>80</v>
      </c>
      <c r="AW351" s="13" t="s">
        <v>30</v>
      </c>
      <c r="AX351" s="13" t="s">
        <v>73</v>
      </c>
      <c r="AY351" s="255" t="s">
        <v>147</v>
      </c>
    </row>
    <row r="352" s="14" customFormat="1">
      <c r="A352" s="14"/>
      <c r="B352" s="256"/>
      <c r="C352" s="257"/>
      <c r="D352" s="239" t="s">
        <v>161</v>
      </c>
      <c r="E352" s="258" t="s">
        <v>1</v>
      </c>
      <c r="F352" s="259" t="s">
        <v>1718</v>
      </c>
      <c r="G352" s="257"/>
      <c r="H352" s="260">
        <v>6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161</v>
      </c>
      <c r="AU352" s="266" t="s">
        <v>82</v>
      </c>
      <c r="AV352" s="14" t="s">
        <v>82</v>
      </c>
      <c r="AW352" s="14" t="s">
        <v>30</v>
      </c>
      <c r="AX352" s="14" t="s">
        <v>73</v>
      </c>
      <c r="AY352" s="266" t="s">
        <v>147</v>
      </c>
    </row>
    <row r="353" s="15" customFormat="1">
      <c r="A353" s="15"/>
      <c r="B353" s="267"/>
      <c r="C353" s="268"/>
      <c r="D353" s="239" t="s">
        <v>161</v>
      </c>
      <c r="E353" s="269" t="s">
        <v>1</v>
      </c>
      <c r="F353" s="270" t="s">
        <v>164</v>
      </c>
      <c r="G353" s="268"/>
      <c r="H353" s="271">
        <v>23.600000000000001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7" t="s">
        <v>161</v>
      </c>
      <c r="AU353" s="277" t="s">
        <v>82</v>
      </c>
      <c r="AV353" s="15" t="s">
        <v>155</v>
      </c>
      <c r="AW353" s="15" t="s">
        <v>30</v>
      </c>
      <c r="AX353" s="15" t="s">
        <v>80</v>
      </c>
      <c r="AY353" s="277" t="s">
        <v>147</v>
      </c>
    </row>
    <row r="354" s="2" customFormat="1" ht="24.15" customHeight="1">
      <c r="A354" s="38"/>
      <c r="B354" s="39"/>
      <c r="C354" s="226" t="s">
        <v>419</v>
      </c>
      <c r="D354" s="226" t="s">
        <v>150</v>
      </c>
      <c r="E354" s="227" t="s">
        <v>1719</v>
      </c>
      <c r="F354" s="228" t="s">
        <v>1720</v>
      </c>
      <c r="G354" s="229" t="s">
        <v>167</v>
      </c>
      <c r="H354" s="230">
        <v>161</v>
      </c>
      <c r="I354" s="231"/>
      <c r="J354" s="232">
        <f>ROUND(I354*H354,2)</f>
        <v>0</v>
      </c>
      <c r="K354" s="228" t="s">
        <v>154</v>
      </c>
      <c r="L354" s="44"/>
      <c r="M354" s="233" t="s">
        <v>1</v>
      </c>
      <c r="N354" s="234" t="s">
        <v>38</v>
      </c>
      <c r="O354" s="91"/>
      <c r="P354" s="235">
        <f>O354*H354</f>
        <v>0</v>
      </c>
      <c r="Q354" s="235">
        <v>6.0000000000000002E-05</v>
      </c>
      <c r="R354" s="235">
        <f>Q354*H354</f>
        <v>0.0096600000000000002</v>
      </c>
      <c r="S354" s="235">
        <v>0</v>
      </c>
      <c r="T354" s="23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7" t="s">
        <v>274</v>
      </c>
      <c r="AT354" s="237" t="s">
        <v>150</v>
      </c>
      <c r="AU354" s="237" t="s">
        <v>82</v>
      </c>
      <c r="AY354" s="17" t="s">
        <v>147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7" t="s">
        <v>80</v>
      </c>
      <c r="BK354" s="238">
        <f>ROUND(I354*H354,2)</f>
        <v>0</v>
      </c>
      <c r="BL354" s="17" t="s">
        <v>274</v>
      </c>
      <c r="BM354" s="237" t="s">
        <v>1721</v>
      </c>
    </row>
    <row r="355" s="2" customFormat="1">
      <c r="A355" s="38"/>
      <c r="B355" s="39"/>
      <c r="C355" s="40"/>
      <c r="D355" s="239" t="s">
        <v>157</v>
      </c>
      <c r="E355" s="40"/>
      <c r="F355" s="240" t="s">
        <v>1722</v>
      </c>
      <c r="G355" s="40"/>
      <c r="H355" s="40"/>
      <c r="I355" s="241"/>
      <c r="J355" s="40"/>
      <c r="K355" s="40"/>
      <c r="L355" s="44"/>
      <c r="M355" s="242"/>
      <c r="N355" s="243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157</v>
      </c>
      <c r="AU355" s="17" t="s">
        <v>82</v>
      </c>
    </row>
    <row r="356" s="2" customFormat="1">
      <c r="A356" s="38"/>
      <c r="B356" s="39"/>
      <c r="C356" s="40"/>
      <c r="D356" s="244" t="s">
        <v>159</v>
      </c>
      <c r="E356" s="40"/>
      <c r="F356" s="245" t="s">
        <v>1723</v>
      </c>
      <c r="G356" s="40"/>
      <c r="H356" s="40"/>
      <c r="I356" s="241"/>
      <c r="J356" s="40"/>
      <c r="K356" s="40"/>
      <c r="L356" s="44"/>
      <c r="M356" s="242"/>
      <c r="N356" s="243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159</v>
      </c>
      <c r="AU356" s="17" t="s">
        <v>82</v>
      </c>
    </row>
    <row r="357" s="13" customFormat="1">
      <c r="A357" s="13"/>
      <c r="B357" s="246"/>
      <c r="C357" s="247"/>
      <c r="D357" s="239" t="s">
        <v>161</v>
      </c>
      <c r="E357" s="248" t="s">
        <v>1</v>
      </c>
      <c r="F357" s="249" t="s">
        <v>1669</v>
      </c>
      <c r="G357" s="247"/>
      <c r="H357" s="248" t="s">
        <v>1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161</v>
      </c>
      <c r="AU357" s="255" t="s">
        <v>82</v>
      </c>
      <c r="AV357" s="13" t="s">
        <v>80</v>
      </c>
      <c r="AW357" s="13" t="s">
        <v>30</v>
      </c>
      <c r="AX357" s="13" t="s">
        <v>73</v>
      </c>
      <c r="AY357" s="255" t="s">
        <v>147</v>
      </c>
    </row>
    <row r="358" s="14" customFormat="1">
      <c r="A358" s="14"/>
      <c r="B358" s="256"/>
      <c r="C358" s="257"/>
      <c r="D358" s="239" t="s">
        <v>161</v>
      </c>
      <c r="E358" s="258" t="s">
        <v>1</v>
      </c>
      <c r="F358" s="259" t="s">
        <v>1670</v>
      </c>
      <c r="G358" s="257"/>
      <c r="H358" s="260">
        <v>4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161</v>
      </c>
      <c r="AU358" s="266" t="s">
        <v>82</v>
      </c>
      <c r="AV358" s="14" t="s">
        <v>82</v>
      </c>
      <c r="AW358" s="14" t="s">
        <v>30</v>
      </c>
      <c r="AX358" s="14" t="s">
        <v>73</v>
      </c>
      <c r="AY358" s="266" t="s">
        <v>147</v>
      </c>
    </row>
    <row r="359" s="14" customFormat="1">
      <c r="A359" s="14"/>
      <c r="B359" s="256"/>
      <c r="C359" s="257"/>
      <c r="D359" s="239" t="s">
        <v>161</v>
      </c>
      <c r="E359" s="258" t="s">
        <v>1</v>
      </c>
      <c r="F359" s="259" t="s">
        <v>1671</v>
      </c>
      <c r="G359" s="257"/>
      <c r="H359" s="260">
        <v>2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161</v>
      </c>
      <c r="AU359" s="266" t="s">
        <v>82</v>
      </c>
      <c r="AV359" s="14" t="s">
        <v>82</v>
      </c>
      <c r="AW359" s="14" t="s">
        <v>30</v>
      </c>
      <c r="AX359" s="14" t="s">
        <v>73</v>
      </c>
      <c r="AY359" s="266" t="s">
        <v>147</v>
      </c>
    </row>
    <row r="360" s="14" customFormat="1">
      <c r="A360" s="14"/>
      <c r="B360" s="256"/>
      <c r="C360" s="257"/>
      <c r="D360" s="239" t="s">
        <v>161</v>
      </c>
      <c r="E360" s="258" t="s">
        <v>1</v>
      </c>
      <c r="F360" s="259" t="s">
        <v>1672</v>
      </c>
      <c r="G360" s="257"/>
      <c r="H360" s="260">
        <v>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161</v>
      </c>
      <c r="AU360" s="266" t="s">
        <v>82</v>
      </c>
      <c r="AV360" s="14" t="s">
        <v>82</v>
      </c>
      <c r="AW360" s="14" t="s">
        <v>30</v>
      </c>
      <c r="AX360" s="14" t="s">
        <v>73</v>
      </c>
      <c r="AY360" s="266" t="s">
        <v>147</v>
      </c>
    </row>
    <row r="361" s="14" customFormat="1">
      <c r="A361" s="14"/>
      <c r="B361" s="256"/>
      <c r="C361" s="257"/>
      <c r="D361" s="239" t="s">
        <v>161</v>
      </c>
      <c r="E361" s="258" t="s">
        <v>1</v>
      </c>
      <c r="F361" s="259" t="s">
        <v>1673</v>
      </c>
      <c r="G361" s="257"/>
      <c r="H361" s="260">
        <v>4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161</v>
      </c>
      <c r="AU361" s="266" t="s">
        <v>82</v>
      </c>
      <c r="AV361" s="14" t="s">
        <v>82</v>
      </c>
      <c r="AW361" s="14" t="s">
        <v>30</v>
      </c>
      <c r="AX361" s="14" t="s">
        <v>73</v>
      </c>
      <c r="AY361" s="266" t="s">
        <v>147</v>
      </c>
    </row>
    <row r="362" s="14" customFormat="1">
      <c r="A362" s="14"/>
      <c r="B362" s="256"/>
      <c r="C362" s="257"/>
      <c r="D362" s="239" t="s">
        <v>161</v>
      </c>
      <c r="E362" s="258" t="s">
        <v>1</v>
      </c>
      <c r="F362" s="259" t="s">
        <v>1674</v>
      </c>
      <c r="G362" s="257"/>
      <c r="H362" s="260">
        <v>4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161</v>
      </c>
      <c r="AU362" s="266" t="s">
        <v>82</v>
      </c>
      <c r="AV362" s="14" t="s">
        <v>82</v>
      </c>
      <c r="AW362" s="14" t="s">
        <v>30</v>
      </c>
      <c r="AX362" s="14" t="s">
        <v>73</v>
      </c>
      <c r="AY362" s="266" t="s">
        <v>147</v>
      </c>
    </row>
    <row r="363" s="14" customFormat="1">
      <c r="A363" s="14"/>
      <c r="B363" s="256"/>
      <c r="C363" s="257"/>
      <c r="D363" s="239" t="s">
        <v>161</v>
      </c>
      <c r="E363" s="258" t="s">
        <v>1</v>
      </c>
      <c r="F363" s="259" t="s">
        <v>1675</v>
      </c>
      <c r="G363" s="257"/>
      <c r="H363" s="260">
        <v>4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161</v>
      </c>
      <c r="AU363" s="266" t="s">
        <v>82</v>
      </c>
      <c r="AV363" s="14" t="s">
        <v>82</v>
      </c>
      <c r="AW363" s="14" t="s">
        <v>30</v>
      </c>
      <c r="AX363" s="14" t="s">
        <v>73</v>
      </c>
      <c r="AY363" s="266" t="s">
        <v>147</v>
      </c>
    </row>
    <row r="364" s="14" customFormat="1">
      <c r="A364" s="14"/>
      <c r="B364" s="256"/>
      <c r="C364" s="257"/>
      <c r="D364" s="239" t="s">
        <v>161</v>
      </c>
      <c r="E364" s="258" t="s">
        <v>1</v>
      </c>
      <c r="F364" s="259" t="s">
        <v>1676</v>
      </c>
      <c r="G364" s="257"/>
      <c r="H364" s="260">
        <v>4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161</v>
      </c>
      <c r="AU364" s="266" t="s">
        <v>82</v>
      </c>
      <c r="AV364" s="14" t="s">
        <v>82</v>
      </c>
      <c r="AW364" s="14" t="s">
        <v>30</v>
      </c>
      <c r="AX364" s="14" t="s">
        <v>73</v>
      </c>
      <c r="AY364" s="266" t="s">
        <v>147</v>
      </c>
    </row>
    <row r="365" s="14" customFormat="1">
      <c r="A365" s="14"/>
      <c r="B365" s="256"/>
      <c r="C365" s="257"/>
      <c r="D365" s="239" t="s">
        <v>161</v>
      </c>
      <c r="E365" s="258" t="s">
        <v>1</v>
      </c>
      <c r="F365" s="259" t="s">
        <v>1677</v>
      </c>
      <c r="G365" s="257"/>
      <c r="H365" s="260">
        <v>4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161</v>
      </c>
      <c r="AU365" s="266" t="s">
        <v>82</v>
      </c>
      <c r="AV365" s="14" t="s">
        <v>82</v>
      </c>
      <c r="AW365" s="14" t="s">
        <v>30</v>
      </c>
      <c r="AX365" s="14" t="s">
        <v>73</v>
      </c>
      <c r="AY365" s="266" t="s">
        <v>147</v>
      </c>
    </row>
    <row r="366" s="14" customFormat="1">
      <c r="A366" s="14"/>
      <c r="B366" s="256"/>
      <c r="C366" s="257"/>
      <c r="D366" s="239" t="s">
        <v>161</v>
      </c>
      <c r="E366" s="258" t="s">
        <v>1</v>
      </c>
      <c r="F366" s="259" t="s">
        <v>1678</v>
      </c>
      <c r="G366" s="257"/>
      <c r="H366" s="260">
        <v>4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161</v>
      </c>
      <c r="AU366" s="266" t="s">
        <v>82</v>
      </c>
      <c r="AV366" s="14" t="s">
        <v>82</v>
      </c>
      <c r="AW366" s="14" t="s">
        <v>30</v>
      </c>
      <c r="AX366" s="14" t="s">
        <v>73</v>
      </c>
      <c r="AY366" s="266" t="s">
        <v>147</v>
      </c>
    </row>
    <row r="367" s="14" customFormat="1">
      <c r="A367" s="14"/>
      <c r="B367" s="256"/>
      <c r="C367" s="257"/>
      <c r="D367" s="239" t="s">
        <v>161</v>
      </c>
      <c r="E367" s="258" t="s">
        <v>1</v>
      </c>
      <c r="F367" s="259" t="s">
        <v>1679</v>
      </c>
      <c r="G367" s="257"/>
      <c r="H367" s="260">
        <v>4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161</v>
      </c>
      <c r="AU367" s="266" t="s">
        <v>82</v>
      </c>
      <c r="AV367" s="14" t="s">
        <v>82</v>
      </c>
      <c r="AW367" s="14" t="s">
        <v>30</v>
      </c>
      <c r="AX367" s="14" t="s">
        <v>73</v>
      </c>
      <c r="AY367" s="266" t="s">
        <v>147</v>
      </c>
    </row>
    <row r="368" s="14" customFormat="1">
      <c r="A368" s="14"/>
      <c r="B368" s="256"/>
      <c r="C368" s="257"/>
      <c r="D368" s="239" t="s">
        <v>161</v>
      </c>
      <c r="E368" s="258" t="s">
        <v>1</v>
      </c>
      <c r="F368" s="259" t="s">
        <v>1680</v>
      </c>
      <c r="G368" s="257"/>
      <c r="H368" s="260">
        <v>4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161</v>
      </c>
      <c r="AU368" s="266" t="s">
        <v>82</v>
      </c>
      <c r="AV368" s="14" t="s">
        <v>82</v>
      </c>
      <c r="AW368" s="14" t="s">
        <v>30</v>
      </c>
      <c r="AX368" s="14" t="s">
        <v>73</v>
      </c>
      <c r="AY368" s="266" t="s">
        <v>147</v>
      </c>
    </row>
    <row r="369" s="14" customFormat="1">
      <c r="A369" s="14"/>
      <c r="B369" s="256"/>
      <c r="C369" s="257"/>
      <c r="D369" s="239" t="s">
        <v>161</v>
      </c>
      <c r="E369" s="258" t="s">
        <v>1</v>
      </c>
      <c r="F369" s="259" t="s">
        <v>1681</v>
      </c>
      <c r="G369" s="257"/>
      <c r="H369" s="260">
        <v>4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161</v>
      </c>
      <c r="AU369" s="266" t="s">
        <v>82</v>
      </c>
      <c r="AV369" s="14" t="s">
        <v>82</v>
      </c>
      <c r="AW369" s="14" t="s">
        <v>30</v>
      </c>
      <c r="AX369" s="14" t="s">
        <v>73</v>
      </c>
      <c r="AY369" s="266" t="s">
        <v>147</v>
      </c>
    </row>
    <row r="370" s="14" customFormat="1">
      <c r="A370" s="14"/>
      <c r="B370" s="256"/>
      <c r="C370" s="257"/>
      <c r="D370" s="239" t="s">
        <v>161</v>
      </c>
      <c r="E370" s="258" t="s">
        <v>1</v>
      </c>
      <c r="F370" s="259" t="s">
        <v>1682</v>
      </c>
      <c r="G370" s="257"/>
      <c r="H370" s="260">
        <v>4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161</v>
      </c>
      <c r="AU370" s="266" t="s">
        <v>82</v>
      </c>
      <c r="AV370" s="14" t="s">
        <v>82</v>
      </c>
      <c r="AW370" s="14" t="s">
        <v>30</v>
      </c>
      <c r="AX370" s="14" t="s">
        <v>73</v>
      </c>
      <c r="AY370" s="266" t="s">
        <v>147</v>
      </c>
    </row>
    <row r="371" s="14" customFormat="1">
      <c r="A371" s="14"/>
      <c r="B371" s="256"/>
      <c r="C371" s="257"/>
      <c r="D371" s="239" t="s">
        <v>161</v>
      </c>
      <c r="E371" s="258" t="s">
        <v>1</v>
      </c>
      <c r="F371" s="259" t="s">
        <v>1683</v>
      </c>
      <c r="G371" s="257"/>
      <c r="H371" s="260">
        <v>4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161</v>
      </c>
      <c r="AU371" s="266" t="s">
        <v>82</v>
      </c>
      <c r="AV371" s="14" t="s">
        <v>82</v>
      </c>
      <c r="AW371" s="14" t="s">
        <v>30</v>
      </c>
      <c r="AX371" s="14" t="s">
        <v>73</v>
      </c>
      <c r="AY371" s="266" t="s">
        <v>147</v>
      </c>
    </row>
    <row r="372" s="14" customFormat="1">
      <c r="A372" s="14"/>
      <c r="B372" s="256"/>
      <c r="C372" s="257"/>
      <c r="D372" s="239" t="s">
        <v>161</v>
      </c>
      <c r="E372" s="258" t="s">
        <v>1</v>
      </c>
      <c r="F372" s="259" t="s">
        <v>1684</v>
      </c>
      <c r="G372" s="257"/>
      <c r="H372" s="260">
        <v>4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161</v>
      </c>
      <c r="AU372" s="266" t="s">
        <v>82</v>
      </c>
      <c r="AV372" s="14" t="s">
        <v>82</v>
      </c>
      <c r="AW372" s="14" t="s">
        <v>30</v>
      </c>
      <c r="AX372" s="14" t="s">
        <v>73</v>
      </c>
      <c r="AY372" s="266" t="s">
        <v>147</v>
      </c>
    </row>
    <row r="373" s="14" customFormat="1">
      <c r="A373" s="14"/>
      <c r="B373" s="256"/>
      <c r="C373" s="257"/>
      <c r="D373" s="239" t="s">
        <v>161</v>
      </c>
      <c r="E373" s="258" t="s">
        <v>1</v>
      </c>
      <c r="F373" s="259" t="s">
        <v>1685</v>
      </c>
      <c r="G373" s="257"/>
      <c r="H373" s="260">
        <v>4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161</v>
      </c>
      <c r="AU373" s="266" t="s">
        <v>82</v>
      </c>
      <c r="AV373" s="14" t="s">
        <v>82</v>
      </c>
      <c r="AW373" s="14" t="s">
        <v>30</v>
      </c>
      <c r="AX373" s="14" t="s">
        <v>73</v>
      </c>
      <c r="AY373" s="266" t="s">
        <v>147</v>
      </c>
    </row>
    <row r="374" s="14" customFormat="1">
      <c r="A374" s="14"/>
      <c r="B374" s="256"/>
      <c r="C374" s="257"/>
      <c r="D374" s="239" t="s">
        <v>161</v>
      </c>
      <c r="E374" s="258" t="s">
        <v>1</v>
      </c>
      <c r="F374" s="259" t="s">
        <v>1686</v>
      </c>
      <c r="G374" s="257"/>
      <c r="H374" s="260">
        <v>4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161</v>
      </c>
      <c r="AU374" s="266" t="s">
        <v>82</v>
      </c>
      <c r="AV374" s="14" t="s">
        <v>82</v>
      </c>
      <c r="AW374" s="14" t="s">
        <v>30</v>
      </c>
      <c r="AX374" s="14" t="s">
        <v>73</v>
      </c>
      <c r="AY374" s="266" t="s">
        <v>147</v>
      </c>
    </row>
    <row r="375" s="14" customFormat="1">
      <c r="A375" s="14"/>
      <c r="B375" s="256"/>
      <c r="C375" s="257"/>
      <c r="D375" s="239" t="s">
        <v>161</v>
      </c>
      <c r="E375" s="258" t="s">
        <v>1</v>
      </c>
      <c r="F375" s="259" t="s">
        <v>1687</v>
      </c>
      <c r="G375" s="257"/>
      <c r="H375" s="260">
        <v>4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161</v>
      </c>
      <c r="AU375" s="266" t="s">
        <v>82</v>
      </c>
      <c r="AV375" s="14" t="s">
        <v>82</v>
      </c>
      <c r="AW375" s="14" t="s">
        <v>30</v>
      </c>
      <c r="AX375" s="14" t="s">
        <v>73</v>
      </c>
      <c r="AY375" s="266" t="s">
        <v>147</v>
      </c>
    </row>
    <row r="376" s="14" customFormat="1">
      <c r="A376" s="14"/>
      <c r="B376" s="256"/>
      <c r="C376" s="257"/>
      <c r="D376" s="239" t="s">
        <v>161</v>
      </c>
      <c r="E376" s="258" t="s">
        <v>1</v>
      </c>
      <c r="F376" s="259" t="s">
        <v>1688</v>
      </c>
      <c r="G376" s="257"/>
      <c r="H376" s="260">
        <v>4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161</v>
      </c>
      <c r="AU376" s="266" t="s">
        <v>82</v>
      </c>
      <c r="AV376" s="14" t="s">
        <v>82</v>
      </c>
      <c r="AW376" s="14" t="s">
        <v>30</v>
      </c>
      <c r="AX376" s="14" t="s">
        <v>73</v>
      </c>
      <c r="AY376" s="266" t="s">
        <v>147</v>
      </c>
    </row>
    <row r="377" s="14" customFormat="1">
      <c r="A377" s="14"/>
      <c r="B377" s="256"/>
      <c r="C377" s="257"/>
      <c r="D377" s="239" t="s">
        <v>161</v>
      </c>
      <c r="E377" s="258" t="s">
        <v>1</v>
      </c>
      <c r="F377" s="259" t="s">
        <v>1689</v>
      </c>
      <c r="G377" s="257"/>
      <c r="H377" s="260">
        <v>4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161</v>
      </c>
      <c r="AU377" s="266" t="s">
        <v>82</v>
      </c>
      <c r="AV377" s="14" t="s">
        <v>82</v>
      </c>
      <c r="AW377" s="14" t="s">
        <v>30</v>
      </c>
      <c r="AX377" s="14" t="s">
        <v>73</v>
      </c>
      <c r="AY377" s="266" t="s">
        <v>147</v>
      </c>
    </row>
    <row r="378" s="13" customFormat="1">
      <c r="A378" s="13"/>
      <c r="B378" s="246"/>
      <c r="C378" s="247"/>
      <c r="D378" s="239" t="s">
        <v>161</v>
      </c>
      <c r="E378" s="248" t="s">
        <v>1</v>
      </c>
      <c r="F378" s="249" t="s">
        <v>1690</v>
      </c>
      <c r="G378" s="247"/>
      <c r="H378" s="248" t="s">
        <v>1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161</v>
      </c>
      <c r="AU378" s="255" t="s">
        <v>82</v>
      </c>
      <c r="AV378" s="13" t="s">
        <v>80</v>
      </c>
      <c r="AW378" s="13" t="s">
        <v>30</v>
      </c>
      <c r="AX378" s="13" t="s">
        <v>73</v>
      </c>
      <c r="AY378" s="255" t="s">
        <v>147</v>
      </c>
    </row>
    <row r="379" s="14" customFormat="1">
      <c r="A379" s="14"/>
      <c r="B379" s="256"/>
      <c r="C379" s="257"/>
      <c r="D379" s="239" t="s">
        <v>161</v>
      </c>
      <c r="E379" s="258" t="s">
        <v>1</v>
      </c>
      <c r="F379" s="259" t="s">
        <v>1691</v>
      </c>
      <c r="G379" s="257"/>
      <c r="H379" s="260">
        <v>2.5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161</v>
      </c>
      <c r="AU379" s="266" t="s">
        <v>82</v>
      </c>
      <c r="AV379" s="14" t="s">
        <v>82</v>
      </c>
      <c r="AW379" s="14" t="s">
        <v>30</v>
      </c>
      <c r="AX379" s="14" t="s">
        <v>73</v>
      </c>
      <c r="AY379" s="266" t="s">
        <v>147</v>
      </c>
    </row>
    <row r="380" s="13" customFormat="1">
      <c r="A380" s="13"/>
      <c r="B380" s="246"/>
      <c r="C380" s="247"/>
      <c r="D380" s="239" t="s">
        <v>161</v>
      </c>
      <c r="E380" s="248" t="s">
        <v>1</v>
      </c>
      <c r="F380" s="249" t="s">
        <v>540</v>
      </c>
      <c r="G380" s="247"/>
      <c r="H380" s="248" t="s">
        <v>1</v>
      </c>
      <c r="I380" s="250"/>
      <c r="J380" s="247"/>
      <c r="K380" s="247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161</v>
      </c>
      <c r="AU380" s="255" t="s">
        <v>82</v>
      </c>
      <c r="AV380" s="13" t="s">
        <v>80</v>
      </c>
      <c r="AW380" s="13" t="s">
        <v>30</v>
      </c>
      <c r="AX380" s="13" t="s">
        <v>73</v>
      </c>
      <c r="AY380" s="255" t="s">
        <v>147</v>
      </c>
    </row>
    <row r="381" s="14" customFormat="1">
      <c r="A381" s="14"/>
      <c r="B381" s="256"/>
      <c r="C381" s="257"/>
      <c r="D381" s="239" t="s">
        <v>161</v>
      </c>
      <c r="E381" s="258" t="s">
        <v>1</v>
      </c>
      <c r="F381" s="259" t="s">
        <v>1724</v>
      </c>
      <c r="G381" s="257"/>
      <c r="H381" s="260">
        <v>80.5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161</v>
      </c>
      <c r="AU381" s="266" t="s">
        <v>82</v>
      </c>
      <c r="AV381" s="14" t="s">
        <v>82</v>
      </c>
      <c r="AW381" s="14" t="s">
        <v>30</v>
      </c>
      <c r="AX381" s="14" t="s">
        <v>73</v>
      </c>
      <c r="AY381" s="266" t="s">
        <v>147</v>
      </c>
    </row>
    <row r="382" s="15" customFormat="1">
      <c r="A382" s="15"/>
      <c r="B382" s="267"/>
      <c r="C382" s="268"/>
      <c r="D382" s="239" t="s">
        <v>161</v>
      </c>
      <c r="E382" s="269" t="s">
        <v>1</v>
      </c>
      <c r="F382" s="270" t="s">
        <v>164</v>
      </c>
      <c r="G382" s="268"/>
      <c r="H382" s="271">
        <v>161</v>
      </c>
      <c r="I382" s="272"/>
      <c r="J382" s="268"/>
      <c r="K382" s="268"/>
      <c r="L382" s="273"/>
      <c r="M382" s="274"/>
      <c r="N382" s="275"/>
      <c r="O382" s="275"/>
      <c r="P382" s="275"/>
      <c r="Q382" s="275"/>
      <c r="R382" s="275"/>
      <c r="S382" s="275"/>
      <c r="T382" s="27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7" t="s">
        <v>161</v>
      </c>
      <c r="AU382" s="277" t="s">
        <v>82</v>
      </c>
      <c r="AV382" s="15" t="s">
        <v>155</v>
      </c>
      <c r="AW382" s="15" t="s">
        <v>30</v>
      </c>
      <c r="AX382" s="15" t="s">
        <v>80</v>
      </c>
      <c r="AY382" s="277" t="s">
        <v>147</v>
      </c>
    </row>
    <row r="383" s="2" customFormat="1" ht="21.75" customHeight="1">
      <c r="A383" s="38"/>
      <c r="B383" s="39"/>
      <c r="C383" s="278" t="s">
        <v>425</v>
      </c>
      <c r="D383" s="278" t="s">
        <v>335</v>
      </c>
      <c r="E383" s="279" t="s">
        <v>660</v>
      </c>
      <c r="F383" s="280" t="s">
        <v>661</v>
      </c>
      <c r="G383" s="281" t="s">
        <v>153</v>
      </c>
      <c r="H383" s="282">
        <v>1.772</v>
      </c>
      <c r="I383" s="283"/>
      <c r="J383" s="284">
        <f>ROUND(I383*H383,2)</f>
        <v>0</v>
      </c>
      <c r="K383" s="280" t="s">
        <v>154</v>
      </c>
      <c r="L383" s="285"/>
      <c r="M383" s="286" t="s">
        <v>1</v>
      </c>
      <c r="N383" s="287" t="s">
        <v>38</v>
      </c>
      <c r="O383" s="91"/>
      <c r="P383" s="235">
        <f>O383*H383</f>
        <v>0</v>
      </c>
      <c r="Q383" s="235">
        <v>0.55000000000000004</v>
      </c>
      <c r="R383" s="235">
        <f>Q383*H383</f>
        <v>0.97460000000000013</v>
      </c>
      <c r="S383" s="235">
        <v>0</v>
      </c>
      <c r="T383" s="23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7" t="s">
        <v>387</v>
      </c>
      <c r="AT383" s="237" t="s">
        <v>335</v>
      </c>
      <c r="AU383" s="237" t="s">
        <v>82</v>
      </c>
      <c r="AY383" s="17" t="s">
        <v>147</v>
      </c>
      <c r="BE383" s="238">
        <f>IF(N383="základní",J383,0)</f>
        <v>0</v>
      </c>
      <c r="BF383" s="238">
        <f>IF(N383="snížená",J383,0)</f>
        <v>0</v>
      </c>
      <c r="BG383" s="238">
        <f>IF(N383="zákl. přenesená",J383,0)</f>
        <v>0</v>
      </c>
      <c r="BH383" s="238">
        <f>IF(N383="sníž. přenesená",J383,0)</f>
        <v>0</v>
      </c>
      <c r="BI383" s="238">
        <f>IF(N383="nulová",J383,0)</f>
        <v>0</v>
      </c>
      <c r="BJ383" s="17" t="s">
        <v>80</v>
      </c>
      <c r="BK383" s="238">
        <f>ROUND(I383*H383,2)</f>
        <v>0</v>
      </c>
      <c r="BL383" s="17" t="s">
        <v>274</v>
      </c>
      <c r="BM383" s="237" t="s">
        <v>1725</v>
      </c>
    </row>
    <row r="384" s="2" customFormat="1">
      <c r="A384" s="38"/>
      <c r="B384" s="39"/>
      <c r="C384" s="40"/>
      <c r="D384" s="239" t="s">
        <v>157</v>
      </c>
      <c r="E384" s="40"/>
      <c r="F384" s="240" t="s">
        <v>661</v>
      </c>
      <c r="G384" s="40"/>
      <c r="H384" s="40"/>
      <c r="I384" s="241"/>
      <c r="J384" s="40"/>
      <c r="K384" s="40"/>
      <c r="L384" s="44"/>
      <c r="M384" s="242"/>
      <c r="N384" s="243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157</v>
      </c>
      <c r="AU384" s="17" t="s">
        <v>82</v>
      </c>
    </row>
    <row r="385" s="13" customFormat="1">
      <c r="A385" s="13"/>
      <c r="B385" s="246"/>
      <c r="C385" s="247"/>
      <c r="D385" s="239" t="s">
        <v>161</v>
      </c>
      <c r="E385" s="248" t="s">
        <v>1</v>
      </c>
      <c r="F385" s="249" t="s">
        <v>546</v>
      </c>
      <c r="G385" s="247"/>
      <c r="H385" s="248" t="s">
        <v>1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161</v>
      </c>
      <c r="AU385" s="255" t="s">
        <v>82</v>
      </c>
      <c r="AV385" s="13" t="s">
        <v>80</v>
      </c>
      <c r="AW385" s="13" t="s">
        <v>30</v>
      </c>
      <c r="AX385" s="13" t="s">
        <v>73</v>
      </c>
      <c r="AY385" s="255" t="s">
        <v>147</v>
      </c>
    </row>
    <row r="386" s="13" customFormat="1">
      <c r="A386" s="13"/>
      <c r="B386" s="246"/>
      <c r="C386" s="247"/>
      <c r="D386" s="239" t="s">
        <v>161</v>
      </c>
      <c r="E386" s="248" t="s">
        <v>1</v>
      </c>
      <c r="F386" s="249" t="s">
        <v>1669</v>
      </c>
      <c r="G386" s="247"/>
      <c r="H386" s="248" t="s">
        <v>1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161</v>
      </c>
      <c r="AU386" s="255" t="s">
        <v>82</v>
      </c>
      <c r="AV386" s="13" t="s">
        <v>80</v>
      </c>
      <c r="AW386" s="13" t="s">
        <v>30</v>
      </c>
      <c r="AX386" s="13" t="s">
        <v>73</v>
      </c>
      <c r="AY386" s="255" t="s">
        <v>147</v>
      </c>
    </row>
    <row r="387" s="14" customFormat="1">
      <c r="A387" s="14"/>
      <c r="B387" s="256"/>
      <c r="C387" s="257"/>
      <c r="D387" s="239" t="s">
        <v>161</v>
      </c>
      <c r="E387" s="258" t="s">
        <v>1</v>
      </c>
      <c r="F387" s="259" t="s">
        <v>1726</v>
      </c>
      <c r="G387" s="257"/>
      <c r="H387" s="260">
        <v>0.043999999999999997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161</v>
      </c>
      <c r="AU387" s="266" t="s">
        <v>82</v>
      </c>
      <c r="AV387" s="14" t="s">
        <v>82</v>
      </c>
      <c r="AW387" s="14" t="s">
        <v>30</v>
      </c>
      <c r="AX387" s="14" t="s">
        <v>73</v>
      </c>
      <c r="AY387" s="266" t="s">
        <v>147</v>
      </c>
    </row>
    <row r="388" s="14" customFormat="1">
      <c r="A388" s="14"/>
      <c r="B388" s="256"/>
      <c r="C388" s="257"/>
      <c r="D388" s="239" t="s">
        <v>161</v>
      </c>
      <c r="E388" s="258" t="s">
        <v>1</v>
      </c>
      <c r="F388" s="259" t="s">
        <v>1727</v>
      </c>
      <c r="G388" s="257"/>
      <c r="H388" s="260">
        <v>0.021999999999999999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161</v>
      </c>
      <c r="AU388" s="266" t="s">
        <v>82</v>
      </c>
      <c r="AV388" s="14" t="s">
        <v>82</v>
      </c>
      <c r="AW388" s="14" t="s">
        <v>30</v>
      </c>
      <c r="AX388" s="14" t="s">
        <v>73</v>
      </c>
      <c r="AY388" s="266" t="s">
        <v>147</v>
      </c>
    </row>
    <row r="389" s="14" customFormat="1">
      <c r="A389" s="14"/>
      <c r="B389" s="256"/>
      <c r="C389" s="257"/>
      <c r="D389" s="239" t="s">
        <v>161</v>
      </c>
      <c r="E389" s="258" t="s">
        <v>1</v>
      </c>
      <c r="F389" s="259" t="s">
        <v>1728</v>
      </c>
      <c r="G389" s="257"/>
      <c r="H389" s="260">
        <v>0.043999999999999997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161</v>
      </c>
      <c r="AU389" s="266" t="s">
        <v>82</v>
      </c>
      <c r="AV389" s="14" t="s">
        <v>82</v>
      </c>
      <c r="AW389" s="14" t="s">
        <v>30</v>
      </c>
      <c r="AX389" s="14" t="s">
        <v>73</v>
      </c>
      <c r="AY389" s="266" t="s">
        <v>147</v>
      </c>
    </row>
    <row r="390" s="14" customFormat="1">
      <c r="A390" s="14"/>
      <c r="B390" s="256"/>
      <c r="C390" s="257"/>
      <c r="D390" s="239" t="s">
        <v>161</v>
      </c>
      <c r="E390" s="258" t="s">
        <v>1</v>
      </c>
      <c r="F390" s="259" t="s">
        <v>1729</v>
      </c>
      <c r="G390" s="257"/>
      <c r="H390" s="260">
        <v>0.043999999999999997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161</v>
      </c>
      <c r="AU390" s="266" t="s">
        <v>82</v>
      </c>
      <c r="AV390" s="14" t="s">
        <v>82</v>
      </c>
      <c r="AW390" s="14" t="s">
        <v>30</v>
      </c>
      <c r="AX390" s="14" t="s">
        <v>73</v>
      </c>
      <c r="AY390" s="266" t="s">
        <v>147</v>
      </c>
    </row>
    <row r="391" s="14" customFormat="1">
      <c r="A391" s="14"/>
      <c r="B391" s="256"/>
      <c r="C391" s="257"/>
      <c r="D391" s="239" t="s">
        <v>161</v>
      </c>
      <c r="E391" s="258" t="s">
        <v>1</v>
      </c>
      <c r="F391" s="259" t="s">
        <v>1730</v>
      </c>
      <c r="G391" s="257"/>
      <c r="H391" s="260">
        <v>0.043999999999999997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161</v>
      </c>
      <c r="AU391" s="266" t="s">
        <v>82</v>
      </c>
      <c r="AV391" s="14" t="s">
        <v>82</v>
      </c>
      <c r="AW391" s="14" t="s">
        <v>30</v>
      </c>
      <c r="AX391" s="14" t="s">
        <v>73</v>
      </c>
      <c r="AY391" s="266" t="s">
        <v>147</v>
      </c>
    </row>
    <row r="392" s="14" customFormat="1">
      <c r="A392" s="14"/>
      <c r="B392" s="256"/>
      <c r="C392" s="257"/>
      <c r="D392" s="239" t="s">
        <v>161</v>
      </c>
      <c r="E392" s="258" t="s">
        <v>1</v>
      </c>
      <c r="F392" s="259" t="s">
        <v>1731</v>
      </c>
      <c r="G392" s="257"/>
      <c r="H392" s="260">
        <v>0.043999999999999997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161</v>
      </c>
      <c r="AU392" s="266" t="s">
        <v>82</v>
      </c>
      <c r="AV392" s="14" t="s">
        <v>82</v>
      </c>
      <c r="AW392" s="14" t="s">
        <v>30</v>
      </c>
      <c r="AX392" s="14" t="s">
        <v>73</v>
      </c>
      <c r="AY392" s="266" t="s">
        <v>147</v>
      </c>
    </row>
    <row r="393" s="14" customFormat="1">
      <c r="A393" s="14"/>
      <c r="B393" s="256"/>
      <c r="C393" s="257"/>
      <c r="D393" s="239" t="s">
        <v>161</v>
      </c>
      <c r="E393" s="258" t="s">
        <v>1</v>
      </c>
      <c r="F393" s="259" t="s">
        <v>1732</v>
      </c>
      <c r="G393" s="257"/>
      <c r="H393" s="260">
        <v>0.043999999999999997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161</v>
      </c>
      <c r="AU393" s="266" t="s">
        <v>82</v>
      </c>
      <c r="AV393" s="14" t="s">
        <v>82</v>
      </c>
      <c r="AW393" s="14" t="s">
        <v>30</v>
      </c>
      <c r="AX393" s="14" t="s">
        <v>73</v>
      </c>
      <c r="AY393" s="266" t="s">
        <v>147</v>
      </c>
    </row>
    <row r="394" s="14" customFormat="1">
      <c r="A394" s="14"/>
      <c r="B394" s="256"/>
      <c r="C394" s="257"/>
      <c r="D394" s="239" t="s">
        <v>161</v>
      </c>
      <c r="E394" s="258" t="s">
        <v>1</v>
      </c>
      <c r="F394" s="259" t="s">
        <v>1733</v>
      </c>
      <c r="G394" s="257"/>
      <c r="H394" s="260">
        <v>0.043999999999999997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161</v>
      </c>
      <c r="AU394" s="266" t="s">
        <v>82</v>
      </c>
      <c r="AV394" s="14" t="s">
        <v>82</v>
      </c>
      <c r="AW394" s="14" t="s">
        <v>30</v>
      </c>
      <c r="AX394" s="14" t="s">
        <v>73</v>
      </c>
      <c r="AY394" s="266" t="s">
        <v>147</v>
      </c>
    </row>
    <row r="395" s="14" customFormat="1">
      <c r="A395" s="14"/>
      <c r="B395" s="256"/>
      <c r="C395" s="257"/>
      <c r="D395" s="239" t="s">
        <v>161</v>
      </c>
      <c r="E395" s="258" t="s">
        <v>1</v>
      </c>
      <c r="F395" s="259" t="s">
        <v>1734</v>
      </c>
      <c r="G395" s="257"/>
      <c r="H395" s="260">
        <v>0.043999999999999997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161</v>
      </c>
      <c r="AU395" s="266" t="s">
        <v>82</v>
      </c>
      <c r="AV395" s="14" t="s">
        <v>82</v>
      </c>
      <c r="AW395" s="14" t="s">
        <v>30</v>
      </c>
      <c r="AX395" s="14" t="s">
        <v>73</v>
      </c>
      <c r="AY395" s="266" t="s">
        <v>147</v>
      </c>
    </row>
    <row r="396" s="14" customFormat="1">
      <c r="A396" s="14"/>
      <c r="B396" s="256"/>
      <c r="C396" s="257"/>
      <c r="D396" s="239" t="s">
        <v>161</v>
      </c>
      <c r="E396" s="258" t="s">
        <v>1</v>
      </c>
      <c r="F396" s="259" t="s">
        <v>1735</v>
      </c>
      <c r="G396" s="257"/>
      <c r="H396" s="260">
        <v>0.043999999999999997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161</v>
      </c>
      <c r="AU396" s="266" t="s">
        <v>82</v>
      </c>
      <c r="AV396" s="14" t="s">
        <v>82</v>
      </c>
      <c r="AW396" s="14" t="s">
        <v>30</v>
      </c>
      <c r="AX396" s="14" t="s">
        <v>73</v>
      </c>
      <c r="AY396" s="266" t="s">
        <v>147</v>
      </c>
    </row>
    <row r="397" s="14" customFormat="1">
      <c r="A397" s="14"/>
      <c r="B397" s="256"/>
      <c r="C397" s="257"/>
      <c r="D397" s="239" t="s">
        <v>161</v>
      </c>
      <c r="E397" s="258" t="s">
        <v>1</v>
      </c>
      <c r="F397" s="259" t="s">
        <v>1736</v>
      </c>
      <c r="G397" s="257"/>
      <c r="H397" s="260">
        <v>0.043999999999999997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161</v>
      </c>
      <c r="AU397" s="266" t="s">
        <v>82</v>
      </c>
      <c r="AV397" s="14" t="s">
        <v>82</v>
      </c>
      <c r="AW397" s="14" t="s">
        <v>30</v>
      </c>
      <c r="AX397" s="14" t="s">
        <v>73</v>
      </c>
      <c r="AY397" s="266" t="s">
        <v>147</v>
      </c>
    </row>
    <row r="398" s="14" customFormat="1">
      <c r="A398" s="14"/>
      <c r="B398" s="256"/>
      <c r="C398" s="257"/>
      <c r="D398" s="239" t="s">
        <v>161</v>
      </c>
      <c r="E398" s="258" t="s">
        <v>1</v>
      </c>
      <c r="F398" s="259" t="s">
        <v>1737</v>
      </c>
      <c r="G398" s="257"/>
      <c r="H398" s="260">
        <v>0.043999999999999997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161</v>
      </c>
      <c r="AU398" s="266" t="s">
        <v>82</v>
      </c>
      <c r="AV398" s="14" t="s">
        <v>82</v>
      </c>
      <c r="AW398" s="14" t="s">
        <v>30</v>
      </c>
      <c r="AX398" s="14" t="s">
        <v>73</v>
      </c>
      <c r="AY398" s="266" t="s">
        <v>147</v>
      </c>
    </row>
    <row r="399" s="14" customFormat="1">
      <c r="A399" s="14"/>
      <c r="B399" s="256"/>
      <c r="C399" s="257"/>
      <c r="D399" s="239" t="s">
        <v>161</v>
      </c>
      <c r="E399" s="258" t="s">
        <v>1</v>
      </c>
      <c r="F399" s="259" t="s">
        <v>1738</v>
      </c>
      <c r="G399" s="257"/>
      <c r="H399" s="260">
        <v>0.043999999999999997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161</v>
      </c>
      <c r="AU399" s="266" t="s">
        <v>82</v>
      </c>
      <c r="AV399" s="14" t="s">
        <v>82</v>
      </c>
      <c r="AW399" s="14" t="s">
        <v>30</v>
      </c>
      <c r="AX399" s="14" t="s">
        <v>73</v>
      </c>
      <c r="AY399" s="266" t="s">
        <v>147</v>
      </c>
    </row>
    <row r="400" s="14" customFormat="1">
      <c r="A400" s="14"/>
      <c r="B400" s="256"/>
      <c r="C400" s="257"/>
      <c r="D400" s="239" t="s">
        <v>161</v>
      </c>
      <c r="E400" s="258" t="s">
        <v>1</v>
      </c>
      <c r="F400" s="259" t="s">
        <v>1739</v>
      </c>
      <c r="G400" s="257"/>
      <c r="H400" s="260">
        <v>0.043999999999999997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161</v>
      </c>
      <c r="AU400" s="266" t="s">
        <v>82</v>
      </c>
      <c r="AV400" s="14" t="s">
        <v>82</v>
      </c>
      <c r="AW400" s="14" t="s">
        <v>30</v>
      </c>
      <c r="AX400" s="14" t="s">
        <v>73</v>
      </c>
      <c r="AY400" s="266" t="s">
        <v>147</v>
      </c>
    </row>
    <row r="401" s="14" customFormat="1">
      <c r="A401" s="14"/>
      <c r="B401" s="256"/>
      <c r="C401" s="257"/>
      <c r="D401" s="239" t="s">
        <v>161</v>
      </c>
      <c r="E401" s="258" t="s">
        <v>1</v>
      </c>
      <c r="F401" s="259" t="s">
        <v>1740</v>
      </c>
      <c r="G401" s="257"/>
      <c r="H401" s="260">
        <v>0.043999999999999997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161</v>
      </c>
      <c r="AU401" s="266" t="s">
        <v>82</v>
      </c>
      <c r="AV401" s="14" t="s">
        <v>82</v>
      </c>
      <c r="AW401" s="14" t="s">
        <v>30</v>
      </c>
      <c r="AX401" s="14" t="s">
        <v>73</v>
      </c>
      <c r="AY401" s="266" t="s">
        <v>147</v>
      </c>
    </row>
    <row r="402" s="14" customFormat="1">
      <c r="A402" s="14"/>
      <c r="B402" s="256"/>
      <c r="C402" s="257"/>
      <c r="D402" s="239" t="s">
        <v>161</v>
      </c>
      <c r="E402" s="258" t="s">
        <v>1</v>
      </c>
      <c r="F402" s="259" t="s">
        <v>1741</v>
      </c>
      <c r="G402" s="257"/>
      <c r="H402" s="260">
        <v>0.043999999999999997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161</v>
      </c>
      <c r="AU402" s="266" t="s">
        <v>82</v>
      </c>
      <c r="AV402" s="14" t="s">
        <v>82</v>
      </c>
      <c r="AW402" s="14" t="s">
        <v>30</v>
      </c>
      <c r="AX402" s="14" t="s">
        <v>73</v>
      </c>
      <c r="AY402" s="266" t="s">
        <v>147</v>
      </c>
    </row>
    <row r="403" s="14" customFormat="1">
      <c r="A403" s="14"/>
      <c r="B403" s="256"/>
      <c r="C403" s="257"/>
      <c r="D403" s="239" t="s">
        <v>161</v>
      </c>
      <c r="E403" s="258" t="s">
        <v>1</v>
      </c>
      <c r="F403" s="259" t="s">
        <v>1742</v>
      </c>
      <c r="G403" s="257"/>
      <c r="H403" s="260">
        <v>0.043999999999999997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161</v>
      </c>
      <c r="AU403" s="266" t="s">
        <v>82</v>
      </c>
      <c r="AV403" s="14" t="s">
        <v>82</v>
      </c>
      <c r="AW403" s="14" t="s">
        <v>30</v>
      </c>
      <c r="AX403" s="14" t="s">
        <v>73</v>
      </c>
      <c r="AY403" s="266" t="s">
        <v>147</v>
      </c>
    </row>
    <row r="404" s="14" customFormat="1">
      <c r="A404" s="14"/>
      <c r="B404" s="256"/>
      <c r="C404" s="257"/>
      <c r="D404" s="239" t="s">
        <v>161</v>
      </c>
      <c r="E404" s="258" t="s">
        <v>1</v>
      </c>
      <c r="F404" s="259" t="s">
        <v>1743</v>
      </c>
      <c r="G404" s="257"/>
      <c r="H404" s="260">
        <v>0.043999999999999997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161</v>
      </c>
      <c r="AU404" s="266" t="s">
        <v>82</v>
      </c>
      <c r="AV404" s="14" t="s">
        <v>82</v>
      </c>
      <c r="AW404" s="14" t="s">
        <v>30</v>
      </c>
      <c r="AX404" s="14" t="s">
        <v>73</v>
      </c>
      <c r="AY404" s="266" t="s">
        <v>147</v>
      </c>
    </row>
    <row r="405" s="14" customFormat="1">
      <c r="A405" s="14"/>
      <c r="B405" s="256"/>
      <c r="C405" s="257"/>
      <c r="D405" s="239" t="s">
        <v>161</v>
      </c>
      <c r="E405" s="258" t="s">
        <v>1</v>
      </c>
      <c r="F405" s="259" t="s">
        <v>1744</v>
      </c>
      <c r="G405" s="257"/>
      <c r="H405" s="260">
        <v>0.043999999999999997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161</v>
      </c>
      <c r="AU405" s="266" t="s">
        <v>82</v>
      </c>
      <c r="AV405" s="14" t="s">
        <v>82</v>
      </c>
      <c r="AW405" s="14" t="s">
        <v>30</v>
      </c>
      <c r="AX405" s="14" t="s">
        <v>73</v>
      </c>
      <c r="AY405" s="266" t="s">
        <v>147</v>
      </c>
    </row>
    <row r="406" s="14" customFormat="1">
      <c r="A406" s="14"/>
      <c r="B406" s="256"/>
      <c r="C406" s="257"/>
      <c r="D406" s="239" t="s">
        <v>161</v>
      </c>
      <c r="E406" s="258" t="s">
        <v>1</v>
      </c>
      <c r="F406" s="259" t="s">
        <v>1745</v>
      </c>
      <c r="G406" s="257"/>
      <c r="H406" s="260">
        <v>0.043999999999999997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161</v>
      </c>
      <c r="AU406" s="266" t="s">
        <v>82</v>
      </c>
      <c r="AV406" s="14" t="s">
        <v>82</v>
      </c>
      <c r="AW406" s="14" t="s">
        <v>30</v>
      </c>
      <c r="AX406" s="14" t="s">
        <v>73</v>
      </c>
      <c r="AY406" s="266" t="s">
        <v>147</v>
      </c>
    </row>
    <row r="407" s="13" customFormat="1">
      <c r="A407" s="13"/>
      <c r="B407" s="246"/>
      <c r="C407" s="247"/>
      <c r="D407" s="239" t="s">
        <v>161</v>
      </c>
      <c r="E407" s="248" t="s">
        <v>1</v>
      </c>
      <c r="F407" s="249" t="s">
        <v>1690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161</v>
      </c>
      <c r="AU407" s="255" t="s">
        <v>82</v>
      </c>
      <c r="AV407" s="13" t="s">
        <v>80</v>
      </c>
      <c r="AW407" s="13" t="s">
        <v>30</v>
      </c>
      <c r="AX407" s="13" t="s">
        <v>73</v>
      </c>
      <c r="AY407" s="255" t="s">
        <v>147</v>
      </c>
    </row>
    <row r="408" s="14" customFormat="1">
      <c r="A408" s="14"/>
      <c r="B408" s="256"/>
      <c r="C408" s="257"/>
      <c r="D408" s="239" t="s">
        <v>161</v>
      </c>
      <c r="E408" s="258" t="s">
        <v>1</v>
      </c>
      <c r="F408" s="259" t="s">
        <v>1746</v>
      </c>
      <c r="G408" s="257"/>
      <c r="H408" s="260">
        <v>0.028000000000000001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161</v>
      </c>
      <c r="AU408" s="266" t="s">
        <v>82</v>
      </c>
      <c r="AV408" s="14" t="s">
        <v>82</v>
      </c>
      <c r="AW408" s="14" t="s">
        <v>30</v>
      </c>
      <c r="AX408" s="14" t="s">
        <v>73</v>
      </c>
      <c r="AY408" s="266" t="s">
        <v>147</v>
      </c>
    </row>
    <row r="409" s="13" customFormat="1">
      <c r="A409" s="13"/>
      <c r="B409" s="246"/>
      <c r="C409" s="247"/>
      <c r="D409" s="239" t="s">
        <v>161</v>
      </c>
      <c r="E409" s="248" t="s">
        <v>1</v>
      </c>
      <c r="F409" s="249" t="s">
        <v>540</v>
      </c>
      <c r="G409" s="247"/>
      <c r="H409" s="248" t="s">
        <v>1</v>
      </c>
      <c r="I409" s="250"/>
      <c r="J409" s="247"/>
      <c r="K409" s="247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161</v>
      </c>
      <c r="AU409" s="255" t="s">
        <v>82</v>
      </c>
      <c r="AV409" s="13" t="s">
        <v>80</v>
      </c>
      <c r="AW409" s="13" t="s">
        <v>30</v>
      </c>
      <c r="AX409" s="13" t="s">
        <v>73</v>
      </c>
      <c r="AY409" s="255" t="s">
        <v>147</v>
      </c>
    </row>
    <row r="410" s="14" customFormat="1">
      <c r="A410" s="14"/>
      <c r="B410" s="256"/>
      <c r="C410" s="257"/>
      <c r="D410" s="239" t="s">
        <v>161</v>
      </c>
      <c r="E410" s="258" t="s">
        <v>1</v>
      </c>
      <c r="F410" s="259" t="s">
        <v>1747</v>
      </c>
      <c r="G410" s="257"/>
      <c r="H410" s="260">
        <v>0.88600000000000001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161</v>
      </c>
      <c r="AU410" s="266" t="s">
        <v>82</v>
      </c>
      <c r="AV410" s="14" t="s">
        <v>82</v>
      </c>
      <c r="AW410" s="14" t="s">
        <v>30</v>
      </c>
      <c r="AX410" s="14" t="s">
        <v>73</v>
      </c>
      <c r="AY410" s="266" t="s">
        <v>147</v>
      </c>
    </row>
    <row r="411" s="15" customFormat="1">
      <c r="A411" s="15"/>
      <c r="B411" s="267"/>
      <c r="C411" s="268"/>
      <c r="D411" s="239" t="s">
        <v>161</v>
      </c>
      <c r="E411" s="269" t="s">
        <v>1</v>
      </c>
      <c r="F411" s="270" t="s">
        <v>164</v>
      </c>
      <c r="G411" s="268"/>
      <c r="H411" s="271">
        <v>1.7720000000000002</v>
      </c>
      <c r="I411" s="272"/>
      <c r="J411" s="268"/>
      <c r="K411" s="268"/>
      <c r="L411" s="273"/>
      <c r="M411" s="274"/>
      <c r="N411" s="275"/>
      <c r="O411" s="275"/>
      <c r="P411" s="275"/>
      <c r="Q411" s="275"/>
      <c r="R411" s="275"/>
      <c r="S411" s="275"/>
      <c r="T411" s="27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7" t="s">
        <v>161</v>
      </c>
      <c r="AU411" s="277" t="s">
        <v>82</v>
      </c>
      <c r="AV411" s="15" t="s">
        <v>155</v>
      </c>
      <c r="AW411" s="15" t="s">
        <v>30</v>
      </c>
      <c r="AX411" s="15" t="s">
        <v>80</v>
      </c>
      <c r="AY411" s="277" t="s">
        <v>147</v>
      </c>
    </row>
    <row r="412" s="2" customFormat="1" ht="33" customHeight="1">
      <c r="A412" s="38"/>
      <c r="B412" s="39"/>
      <c r="C412" s="226" t="s">
        <v>435</v>
      </c>
      <c r="D412" s="226" t="s">
        <v>150</v>
      </c>
      <c r="E412" s="227" t="s">
        <v>570</v>
      </c>
      <c r="F412" s="228" t="s">
        <v>571</v>
      </c>
      <c r="G412" s="229" t="s">
        <v>167</v>
      </c>
      <c r="H412" s="230">
        <v>259.56</v>
      </c>
      <c r="I412" s="231"/>
      <c r="J412" s="232">
        <f>ROUND(I412*H412,2)</f>
        <v>0</v>
      </c>
      <c r="K412" s="228" t="s">
        <v>154</v>
      </c>
      <c r="L412" s="44"/>
      <c r="M412" s="233" t="s">
        <v>1</v>
      </c>
      <c r="N412" s="234" t="s">
        <v>38</v>
      </c>
      <c r="O412" s="91"/>
      <c r="P412" s="235">
        <f>O412*H412</f>
        <v>0</v>
      </c>
      <c r="Q412" s="235">
        <v>9.0000000000000006E-05</v>
      </c>
      <c r="R412" s="235">
        <f>Q412*H412</f>
        <v>0.023360400000000003</v>
      </c>
      <c r="S412" s="235">
        <v>0</v>
      </c>
      <c r="T412" s="23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7" t="s">
        <v>274</v>
      </c>
      <c r="AT412" s="237" t="s">
        <v>150</v>
      </c>
      <c r="AU412" s="237" t="s">
        <v>82</v>
      </c>
      <c r="AY412" s="17" t="s">
        <v>147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7" t="s">
        <v>80</v>
      </c>
      <c r="BK412" s="238">
        <f>ROUND(I412*H412,2)</f>
        <v>0</v>
      </c>
      <c r="BL412" s="17" t="s">
        <v>274</v>
      </c>
      <c r="BM412" s="237" t="s">
        <v>1748</v>
      </c>
    </row>
    <row r="413" s="2" customFormat="1">
      <c r="A413" s="38"/>
      <c r="B413" s="39"/>
      <c r="C413" s="40"/>
      <c r="D413" s="239" t="s">
        <v>157</v>
      </c>
      <c r="E413" s="40"/>
      <c r="F413" s="240" t="s">
        <v>573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157</v>
      </c>
      <c r="AU413" s="17" t="s">
        <v>82</v>
      </c>
    </row>
    <row r="414" s="2" customFormat="1">
      <c r="A414" s="38"/>
      <c r="B414" s="39"/>
      <c r="C414" s="40"/>
      <c r="D414" s="244" t="s">
        <v>159</v>
      </c>
      <c r="E414" s="40"/>
      <c r="F414" s="245" t="s">
        <v>574</v>
      </c>
      <c r="G414" s="40"/>
      <c r="H414" s="40"/>
      <c r="I414" s="241"/>
      <c r="J414" s="40"/>
      <c r="K414" s="40"/>
      <c r="L414" s="44"/>
      <c r="M414" s="242"/>
      <c r="N414" s="243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159</v>
      </c>
      <c r="AU414" s="17" t="s">
        <v>82</v>
      </c>
    </row>
    <row r="415" s="13" customFormat="1">
      <c r="A415" s="13"/>
      <c r="B415" s="246"/>
      <c r="C415" s="247"/>
      <c r="D415" s="239" t="s">
        <v>161</v>
      </c>
      <c r="E415" s="248" t="s">
        <v>1</v>
      </c>
      <c r="F415" s="249" t="s">
        <v>1429</v>
      </c>
      <c r="G415" s="247"/>
      <c r="H415" s="248" t="s">
        <v>1</v>
      </c>
      <c r="I415" s="250"/>
      <c r="J415" s="247"/>
      <c r="K415" s="247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161</v>
      </c>
      <c r="AU415" s="255" t="s">
        <v>82</v>
      </c>
      <c r="AV415" s="13" t="s">
        <v>80</v>
      </c>
      <c r="AW415" s="13" t="s">
        <v>30</v>
      </c>
      <c r="AX415" s="13" t="s">
        <v>73</v>
      </c>
      <c r="AY415" s="255" t="s">
        <v>147</v>
      </c>
    </row>
    <row r="416" s="14" customFormat="1">
      <c r="A416" s="14"/>
      <c r="B416" s="256"/>
      <c r="C416" s="257"/>
      <c r="D416" s="239" t="s">
        <v>161</v>
      </c>
      <c r="E416" s="258" t="s">
        <v>1</v>
      </c>
      <c r="F416" s="259" t="s">
        <v>1693</v>
      </c>
      <c r="G416" s="257"/>
      <c r="H416" s="260">
        <v>8.2799999999999994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161</v>
      </c>
      <c r="AU416" s="266" t="s">
        <v>82</v>
      </c>
      <c r="AV416" s="14" t="s">
        <v>82</v>
      </c>
      <c r="AW416" s="14" t="s">
        <v>30</v>
      </c>
      <c r="AX416" s="14" t="s">
        <v>73</v>
      </c>
      <c r="AY416" s="266" t="s">
        <v>147</v>
      </c>
    </row>
    <row r="417" s="14" customFormat="1">
      <c r="A417" s="14"/>
      <c r="B417" s="256"/>
      <c r="C417" s="257"/>
      <c r="D417" s="239" t="s">
        <v>161</v>
      </c>
      <c r="E417" s="258" t="s">
        <v>1</v>
      </c>
      <c r="F417" s="259" t="s">
        <v>1694</v>
      </c>
      <c r="G417" s="257"/>
      <c r="H417" s="260">
        <v>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161</v>
      </c>
      <c r="AU417" s="266" t="s">
        <v>82</v>
      </c>
      <c r="AV417" s="14" t="s">
        <v>82</v>
      </c>
      <c r="AW417" s="14" t="s">
        <v>30</v>
      </c>
      <c r="AX417" s="14" t="s">
        <v>73</v>
      </c>
      <c r="AY417" s="266" t="s">
        <v>147</v>
      </c>
    </row>
    <row r="418" s="14" customFormat="1">
      <c r="A418" s="14"/>
      <c r="B418" s="256"/>
      <c r="C418" s="257"/>
      <c r="D418" s="239" t="s">
        <v>161</v>
      </c>
      <c r="E418" s="258" t="s">
        <v>1</v>
      </c>
      <c r="F418" s="259" t="s">
        <v>1695</v>
      </c>
      <c r="G418" s="257"/>
      <c r="H418" s="260">
        <v>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161</v>
      </c>
      <c r="AU418" s="266" t="s">
        <v>82</v>
      </c>
      <c r="AV418" s="14" t="s">
        <v>82</v>
      </c>
      <c r="AW418" s="14" t="s">
        <v>30</v>
      </c>
      <c r="AX418" s="14" t="s">
        <v>73</v>
      </c>
      <c r="AY418" s="266" t="s">
        <v>147</v>
      </c>
    </row>
    <row r="419" s="14" customFormat="1">
      <c r="A419" s="14"/>
      <c r="B419" s="256"/>
      <c r="C419" s="257"/>
      <c r="D419" s="239" t="s">
        <v>161</v>
      </c>
      <c r="E419" s="258" t="s">
        <v>1</v>
      </c>
      <c r="F419" s="259" t="s">
        <v>1696</v>
      </c>
      <c r="G419" s="257"/>
      <c r="H419" s="260">
        <v>1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161</v>
      </c>
      <c r="AU419" s="266" t="s">
        <v>82</v>
      </c>
      <c r="AV419" s="14" t="s">
        <v>82</v>
      </c>
      <c r="AW419" s="14" t="s">
        <v>30</v>
      </c>
      <c r="AX419" s="14" t="s">
        <v>73</v>
      </c>
      <c r="AY419" s="266" t="s">
        <v>147</v>
      </c>
    </row>
    <row r="420" s="14" customFormat="1">
      <c r="A420" s="14"/>
      <c r="B420" s="256"/>
      <c r="C420" s="257"/>
      <c r="D420" s="239" t="s">
        <v>161</v>
      </c>
      <c r="E420" s="258" t="s">
        <v>1</v>
      </c>
      <c r="F420" s="259" t="s">
        <v>1697</v>
      </c>
      <c r="G420" s="257"/>
      <c r="H420" s="260">
        <v>5.0999999999999996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161</v>
      </c>
      <c r="AU420" s="266" t="s">
        <v>82</v>
      </c>
      <c r="AV420" s="14" t="s">
        <v>82</v>
      </c>
      <c r="AW420" s="14" t="s">
        <v>30</v>
      </c>
      <c r="AX420" s="14" t="s">
        <v>73</v>
      </c>
      <c r="AY420" s="266" t="s">
        <v>147</v>
      </c>
    </row>
    <row r="421" s="14" customFormat="1">
      <c r="A421" s="14"/>
      <c r="B421" s="256"/>
      <c r="C421" s="257"/>
      <c r="D421" s="239" t="s">
        <v>161</v>
      </c>
      <c r="E421" s="258" t="s">
        <v>1</v>
      </c>
      <c r="F421" s="259" t="s">
        <v>1698</v>
      </c>
      <c r="G421" s="257"/>
      <c r="H421" s="260">
        <v>5.0999999999999996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161</v>
      </c>
      <c r="AU421" s="266" t="s">
        <v>82</v>
      </c>
      <c r="AV421" s="14" t="s">
        <v>82</v>
      </c>
      <c r="AW421" s="14" t="s">
        <v>30</v>
      </c>
      <c r="AX421" s="14" t="s">
        <v>73</v>
      </c>
      <c r="AY421" s="266" t="s">
        <v>147</v>
      </c>
    </row>
    <row r="422" s="13" customFormat="1">
      <c r="A422" s="13"/>
      <c r="B422" s="246"/>
      <c r="C422" s="247"/>
      <c r="D422" s="239" t="s">
        <v>161</v>
      </c>
      <c r="E422" s="248" t="s">
        <v>1</v>
      </c>
      <c r="F422" s="249" t="s">
        <v>1699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161</v>
      </c>
      <c r="AU422" s="255" t="s">
        <v>82</v>
      </c>
      <c r="AV422" s="13" t="s">
        <v>80</v>
      </c>
      <c r="AW422" s="13" t="s">
        <v>30</v>
      </c>
      <c r="AX422" s="13" t="s">
        <v>73</v>
      </c>
      <c r="AY422" s="255" t="s">
        <v>147</v>
      </c>
    </row>
    <row r="423" s="14" customFormat="1">
      <c r="A423" s="14"/>
      <c r="B423" s="256"/>
      <c r="C423" s="257"/>
      <c r="D423" s="239" t="s">
        <v>161</v>
      </c>
      <c r="E423" s="258" t="s">
        <v>1</v>
      </c>
      <c r="F423" s="259" t="s">
        <v>1700</v>
      </c>
      <c r="G423" s="257"/>
      <c r="H423" s="260">
        <v>3.5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161</v>
      </c>
      <c r="AU423" s="266" t="s">
        <v>82</v>
      </c>
      <c r="AV423" s="14" t="s">
        <v>82</v>
      </c>
      <c r="AW423" s="14" t="s">
        <v>30</v>
      </c>
      <c r="AX423" s="14" t="s">
        <v>73</v>
      </c>
      <c r="AY423" s="266" t="s">
        <v>147</v>
      </c>
    </row>
    <row r="424" s="13" customFormat="1">
      <c r="A424" s="13"/>
      <c r="B424" s="246"/>
      <c r="C424" s="247"/>
      <c r="D424" s="239" t="s">
        <v>161</v>
      </c>
      <c r="E424" s="248" t="s">
        <v>1</v>
      </c>
      <c r="F424" s="249" t="s">
        <v>1701</v>
      </c>
      <c r="G424" s="247"/>
      <c r="H424" s="248" t="s">
        <v>1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161</v>
      </c>
      <c r="AU424" s="255" t="s">
        <v>82</v>
      </c>
      <c r="AV424" s="13" t="s">
        <v>80</v>
      </c>
      <c r="AW424" s="13" t="s">
        <v>30</v>
      </c>
      <c r="AX424" s="13" t="s">
        <v>73</v>
      </c>
      <c r="AY424" s="255" t="s">
        <v>147</v>
      </c>
    </row>
    <row r="425" s="14" customFormat="1">
      <c r="A425" s="14"/>
      <c r="B425" s="256"/>
      <c r="C425" s="257"/>
      <c r="D425" s="239" t="s">
        <v>161</v>
      </c>
      <c r="E425" s="258" t="s">
        <v>1</v>
      </c>
      <c r="F425" s="259" t="s">
        <v>1702</v>
      </c>
      <c r="G425" s="257"/>
      <c r="H425" s="260">
        <v>2.7999999999999998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161</v>
      </c>
      <c r="AU425" s="266" t="s">
        <v>82</v>
      </c>
      <c r="AV425" s="14" t="s">
        <v>82</v>
      </c>
      <c r="AW425" s="14" t="s">
        <v>30</v>
      </c>
      <c r="AX425" s="14" t="s">
        <v>73</v>
      </c>
      <c r="AY425" s="266" t="s">
        <v>147</v>
      </c>
    </row>
    <row r="426" s="14" customFormat="1">
      <c r="A426" s="14"/>
      <c r="B426" s="256"/>
      <c r="C426" s="257"/>
      <c r="D426" s="239" t="s">
        <v>161</v>
      </c>
      <c r="E426" s="258" t="s">
        <v>1</v>
      </c>
      <c r="F426" s="259" t="s">
        <v>1703</v>
      </c>
      <c r="G426" s="257"/>
      <c r="H426" s="260">
        <v>2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161</v>
      </c>
      <c r="AU426" s="266" t="s">
        <v>82</v>
      </c>
      <c r="AV426" s="14" t="s">
        <v>82</v>
      </c>
      <c r="AW426" s="14" t="s">
        <v>30</v>
      </c>
      <c r="AX426" s="14" t="s">
        <v>73</v>
      </c>
      <c r="AY426" s="266" t="s">
        <v>147</v>
      </c>
    </row>
    <row r="427" s="13" customFormat="1">
      <c r="A427" s="13"/>
      <c r="B427" s="246"/>
      <c r="C427" s="247"/>
      <c r="D427" s="239" t="s">
        <v>161</v>
      </c>
      <c r="E427" s="248" t="s">
        <v>1</v>
      </c>
      <c r="F427" s="249" t="s">
        <v>540</v>
      </c>
      <c r="G427" s="247"/>
      <c r="H427" s="248" t="s">
        <v>1</v>
      </c>
      <c r="I427" s="250"/>
      <c r="J427" s="247"/>
      <c r="K427" s="247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161</v>
      </c>
      <c r="AU427" s="255" t="s">
        <v>82</v>
      </c>
      <c r="AV427" s="13" t="s">
        <v>80</v>
      </c>
      <c r="AW427" s="13" t="s">
        <v>30</v>
      </c>
      <c r="AX427" s="13" t="s">
        <v>73</v>
      </c>
      <c r="AY427" s="255" t="s">
        <v>147</v>
      </c>
    </row>
    <row r="428" s="14" customFormat="1">
      <c r="A428" s="14"/>
      <c r="B428" s="256"/>
      <c r="C428" s="257"/>
      <c r="D428" s="239" t="s">
        <v>161</v>
      </c>
      <c r="E428" s="258" t="s">
        <v>1</v>
      </c>
      <c r="F428" s="259" t="s">
        <v>1749</v>
      </c>
      <c r="G428" s="257"/>
      <c r="H428" s="260">
        <v>229.78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161</v>
      </c>
      <c r="AU428" s="266" t="s">
        <v>82</v>
      </c>
      <c r="AV428" s="14" t="s">
        <v>82</v>
      </c>
      <c r="AW428" s="14" t="s">
        <v>30</v>
      </c>
      <c r="AX428" s="14" t="s">
        <v>73</v>
      </c>
      <c r="AY428" s="266" t="s">
        <v>147</v>
      </c>
    </row>
    <row r="429" s="15" customFormat="1">
      <c r="A429" s="15"/>
      <c r="B429" s="267"/>
      <c r="C429" s="268"/>
      <c r="D429" s="239" t="s">
        <v>161</v>
      </c>
      <c r="E429" s="269" t="s">
        <v>1</v>
      </c>
      <c r="F429" s="270" t="s">
        <v>164</v>
      </c>
      <c r="G429" s="268"/>
      <c r="H429" s="271">
        <v>259.56</v>
      </c>
      <c r="I429" s="272"/>
      <c r="J429" s="268"/>
      <c r="K429" s="268"/>
      <c r="L429" s="273"/>
      <c r="M429" s="274"/>
      <c r="N429" s="275"/>
      <c r="O429" s="275"/>
      <c r="P429" s="275"/>
      <c r="Q429" s="275"/>
      <c r="R429" s="275"/>
      <c r="S429" s="275"/>
      <c r="T429" s="27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7" t="s">
        <v>161</v>
      </c>
      <c r="AU429" s="277" t="s">
        <v>82</v>
      </c>
      <c r="AV429" s="15" t="s">
        <v>155</v>
      </c>
      <c r="AW429" s="15" t="s">
        <v>30</v>
      </c>
      <c r="AX429" s="15" t="s">
        <v>80</v>
      </c>
      <c r="AY429" s="277" t="s">
        <v>147</v>
      </c>
    </row>
    <row r="430" s="2" customFormat="1" ht="21.75" customHeight="1">
      <c r="A430" s="38"/>
      <c r="B430" s="39"/>
      <c r="C430" s="278" t="s">
        <v>443</v>
      </c>
      <c r="D430" s="278" t="s">
        <v>335</v>
      </c>
      <c r="E430" s="279" t="s">
        <v>577</v>
      </c>
      <c r="F430" s="280" t="s">
        <v>578</v>
      </c>
      <c r="G430" s="281" t="s">
        <v>153</v>
      </c>
      <c r="H430" s="282">
        <v>8.1039999999999992</v>
      </c>
      <c r="I430" s="283"/>
      <c r="J430" s="284">
        <f>ROUND(I430*H430,2)</f>
        <v>0</v>
      </c>
      <c r="K430" s="280" t="s">
        <v>154</v>
      </c>
      <c r="L430" s="285"/>
      <c r="M430" s="286" t="s">
        <v>1</v>
      </c>
      <c r="N430" s="287" t="s">
        <v>38</v>
      </c>
      <c r="O430" s="91"/>
      <c r="P430" s="235">
        <f>O430*H430</f>
        <v>0</v>
      </c>
      <c r="Q430" s="235">
        <v>0.55000000000000004</v>
      </c>
      <c r="R430" s="235">
        <f>Q430*H430</f>
        <v>4.4572000000000003</v>
      </c>
      <c r="S430" s="235">
        <v>0</v>
      </c>
      <c r="T430" s="23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7" t="s">
        <v>387</v>
      </c>
      <c r="AT430" s="237" t="s">
        <v>335</v>
      </c>
      <c r="AU430" s="237" t="s">
        <v>82</v>
      </c>
      <c r="AY430" s="17" t="s">
        <v>147</v>
      </c>
      <c r="BE430" s="238">
        <f>IF(N430="základní",J430,0)</f>
        <v>0</v>
      </c>
      <c r="BF430" s="238">
        <f>IF(N430="snížená",J430,0)</f>
        <v>0</v>
      </c>
      <c r="BG430" s="238">
        <f>IF(N430="zákl. přenesená",J430,0)</f>
        <v>0</v>
      </c>
      <c r="BH430" s="238">
        <f>IF(N430="sníž. přenesená",J430,0)</f>
        <v>0</v>
      </c>
      <c r="BI430" s="238">
        <f>IF(N430="nulová",J430,0)</f>
        <v>0</v>
      </c>
      <c r="BJ430" s="17" t="s">
        <v>80</v>
      </c>
      <c r="BK430" s="238">
        <f>ROUND(I430*H430,2)</f>
        <v>0</v>
      </c>
      <c r="BL430" s="17" t="s">
        <v>274</v>
      </c>
      <c r="BM430" s="237" t="s">
        <v>1750</v>
      </c>
    </row>
    <row r="431" s="2" customFormat="1">
      <c r="A431" s="38"/>
      <c r="B431" s="39"/>
      <c r="C431" s="40"/>
      <c r="D431" s="239" t="s">
        <v>157</v>
      </c>
      <c r="E431" s="40"/>
      <c r="F431" s="240" t="s">
        <v>578</v>
      </c>
      <c r="G431" s="40"/>
      <c r="H431" s="40"/>
      <c r="I431" s="241"/>
      <c r="J431" s="40"/>
      <c r="K431" s="40"/>
      <c r="L431" s="44"/>
      <c r="M431" s="242"/>
      <c r="N431" s="243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157</v>
      </c>
      <c r="AU431" s="17" t="s">
        <v>82</v>
      </c>
    </row>
    <row r="432" s="13" customFormat="1">
      <c r="A432" s="13"/>
      <c r="B432" s="246"/>
      <c r="C432" s="247"/>
      <c r="D432" s="239" t="s">
        <v>161</v>
      </c>
      <c r="E432" s="248" t="s">
        <v>1</v>
      </c>
      <c r="F432" s="249" t="s">
        <v>546</v>
      </c>
      <c r="G432" s="247"/>
      <c r="H432" s="248" t="s">
        <v>1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161</v>
      </c>
      <c r="AU432" s="255" t="s">
        <v>82</v>
      </c>
      <c r="AV432" s="13" t="s">
        <v>80</v>
      </c>
      <c r="AW432" s="13" t="s">
        <v>30</v>
      </c>
      <c r="AX432" s="13" t="s">
        <v>73</v>
      </c>
      <c r="AY432" s="255" t="s">
        <v>147</v>
      </c>
    </row>
    <row r="433" s="13" customFormat="1">
      <c r="A433" s="13"/>
      <c r="B433" s="246"/>
      <c r="C433" s="247"/>
      <c r="D433" s="239" t="s">
        <v>161</v>
      </c>
      <c r="E433" s="248" t="s">
        <v>1</v>
      </c>
      <c r="F433" s="249" t="s">
        <v>1429</v>
      </c>
      <c r="G433" s="247"/>
      <c r="H433" s="248" t="s">
        <v>1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161</v>
      </c>
      <c r="AU433" s="255" t="s">
        <v>82</v>
      </c>
      <c r="AV433" s="13" t="s">
        <v>80</v>
      </c>
      <c r="AW433" s="13" t="s">
        <v>30</v>
      </c>
      <c r="AX433" s="13" t="s">
        <v>73</v>
      </c>
      <c r="AY433" s="255" t="s">
        <v>147</v>
      </c>
    </row>
    <row r="434" s="14" customFormat="1">
      <c r="A434" s="14"/>
      <c r="B434" s="256"/>
      <c r="C434" s="257"/>
      <c r="D434" s="239" t="s">
        <v>161</v>
      </c>
      <c r="E434" s="258" t="s">
        <v>1</v>
      </c>
      <c r="F434" s="259" t="s">
        <v>1751</v>
      </c>
      <c r="G434" s="257"/>
      <c r="H434" s="260">
        <v>0.23200000000000001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161</v>
      </c>
      <c r="AU434" s="266" t="s">
        <v>82</v>
      </c>
      <c r="AV434" s="14" t="s">
        <v>82</v>
      </c>
      <c r="AW434" s="14" t="s">
        <v>30</v>
      </c>
      <c r="AX434" s="14" t="s">
        <v>73</v>
      </c>
      <c r="AY434" s="266" t="s">
        <v>147</v>
      </c>
    </row>
    <row r="435" s="14" customFormat="1">
      <c r="A435" s="14"/>
      <c r="B435" s="256"/>
      <c r="C435" s="257"/>
      <c r="D435" s="239" t="s">
        <v>161</v>
      </c>
      <c r="E435" s="258" t="s">
        <v>1</v>
      </c>
      <c r="F435" s="259" t="s">
        <v>1752</v>
      </c>
      <c r="G435" s="257"/>
      <c r="H435" s="260">
        <v>0.028000000000000001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161</v>
      </c>
      <c r="AU435" s="266" t="s">
        <v>82</v>
      </c>
      <c r="AV435" s="14" t="s">
        <v>82</v>
      </c>
      <c r="AW435" s="14" t="s">
        <v>30</v>
      </c>
      <c r="AX435" s="14" t="s">
        <v>73</v>
      </c>
      <c r="AY435" s="266" t="s">
        <v>147</v>
      </c>
    </row>
    <row r="436" s="14" customFormat="1">
      <c r="A436" s="14"/>
      <c r="B436" s="256"/>
      <c r="C436" s="257"/>
      <c r="D436" s="239" t="s">
        <v>161</v>
      </c>
      <c r="E436" s="258" t="s">
        <v>1</v>
      </c>
      <c r="F436" s="259" t="s">
        <v>1753</v>
      </c>
      <c r="G436" s="257"/>
      <c r="H436" s="260">
        <v>0.028000000000000001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161</v>
      </c>
      <c r="AU436" s="266" t="s">
        <v>82</v>
      </c>
      <c r="AV436" s="14" t="s">
        <v>82</v>
      </c>
      <c r="AW436" s="14" t="s">
        <v>30</v>
      </c>
      <c r="AX436" s="14" t="s">
        <v>73</v>
      </c>
      <c r="AY436" s="266" t="s">
        <v>147</v>
      </c>
    </row>
    <row r="437" s="14" customFormat="1">
      <c r="A437" s="14"/>
      <c r="B437" s="256"/>
      <c r="C437" s="257"/>
      <c r="D437" s="239" t="s">
        <v>161</v>
      </c>
      <c r="E437" s="258" t="s">
        <v>1</v>
      </c>
      <c r="F437" s="259" t="s">
        <v>1754</v>
      </c>
      <c r="G437" s="257"/>
      <c r="H437" s="260">
        <v>0.028000000000000001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161</v>
      </c>
      <c r="AU437" s="266" t="s">
        <v>82</v>
      </c>
      <c r="AV437" s="14" t="s">
        <v>82</v>
      </c>
      <c r="AW437" s="14" t="s">
        <v>30</v>
      </c>
      <c r="AX437" s="14" t="s">
        <v>73</v>
      </c>
      <c r="AY437" s="266" t="s">
        <v>147</v>
      </c>
    </row>
    <row r="438" s="14" customFormat="1">
      <c r="A438" s="14"/>
      <c r="B438" s="256"/>
      <c r="C438" s="257"/>
      <c r="D438" s="239" t="s">
        <v>161</v>
      </c>
      <c r="E438" s="258" t="s">
        <v>1</v>
      </c>
      <c r="F438" s="259" t="s">
        <v>1755</v>
      </c>
      <c r="G438" s="257"/>
      <c r="H438" s="260">
        <v>0.14299999999999999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161</v>
      </c>
      <c r="AU438" s="266" t="s">
        <v>82</v>
      </c>
      <c r="AV438" s="14" t="s">
        <v>82</v>
      </c>
      <c r="AW438" s="14" t="s">
        <v>30</v>
      </c>
      <c r="AX438" s="14" t="s">
        <v>73</v>
      </c>
      <c r="AY438" s="266" t="s">
        <v>147</v>
      </c>
    </row>
    <row r="439" s="14" customFormat="1">
      <c r="A439" s="14"/>
      <c r="B439" s="256"/>
      <c r="C439" s="257"/>
      <c r="D439" s="239" t="s">
        <v>161</v>
      </c>
      <c r="E439" s="258" t="s">
        <v>1</v>
      </c>
      <c r="F439" s="259" t="s">
        <v>1756</v>
      </c>
      <c r="G439" s="257"/>
      <c r="H439" s="260">
        <v>0.14299999999999999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161</v>
      </c>
      <c r="AU439" s="266" t="s">
        <v>82</v>
      </c>
      <c r="AV439" s="14" t="s">
        <v>82</v>
      </c>
      <c r="AW439" s="14" t="s">
        <v>30</v>
      </c>
      <c r="AX439" s="14" t="s">
        <v>73</v>
      </c>
      <c r="AY439" s="266" t="s">
        <v>147</v>
      </c>
    </row>
    <row r="440" s="13" customFormat="1">
      <c r="A440" s="13"/>
      <c r="B440" s="246"/>
      <c r="C440" s="247"/>
      <c r="D440" s="239" t="s">
        <v>161</v>
      </c>
      <c r="E440" s="248" t="s">
        <v>1</v>
      </c>
      <c r="F440" s="249" t="s">
        <v>1699</v>
      </c>
      <c r="G440" s="247"/>
      <c r="H440" s="248" t="s">
        <v>1</v>
      </c>
      <c r="I440" s="250"/>
      <c r="J440" s="247"/>
      <c r="K440" s="247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161</v>
      </c>
      <c r="AU440" s="255" t="s">
        <v>82</v>
      </c>
      <c r="AV440" s="13" t="s">
        <v>80</v>
      </c>
      <c r="AW440" s="13" t="s">
        <v>30</v>
      </c>
      <c r="AX440" s="13" t="s">
        <v>73</v>
      </c>
      <c r="AY440" s="255" t="s">
        <v>147</v>
      </c>
    </row>
    <row r="441" s="14" customFormat="1">
      <c r="A441" s="14"/>
      <c r="B441" s="256"/>
      <c r="C441" s="257"/>
      <c r="D441" s="239" t="s">
        <v>161</v>
      </c>
      <c r="E441" s="258" t="s">
        <v>1</v>
      </c>
      <c r="F441" s="259" t="s">
        <v>1757</v>
      </c>
      <c r="G441" s="257"/>
      <c r="H441" s="260">
        <v>0.104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161</v>
      </c>
      <c r="AU441" s="266" t="s">
        <v>82</v>
      </c>
      <c r="AV441" s="14" t="s">
        <v>82</v>
      </c>
      <c r="AW441" s="14" t="s">
        <v>30</v>
      </c>
      <c r="AX441" s="14" t="s">
        <v>73</v>
      </c>
      <c r="AY441" s="266" t="s">
        <v>147</v>
      </c>
    </row>
    <row r="442" s="13" customFormat="1">
      <c r="A442" s="13"/>
      <c r="B442" s="246"/>
      <c r="C442" s="247"/>
      <c r="D442" s="239" t="s">
        <v>161</v>
      </c>
      <c r="E442" s="248" t="s">
        <v>1</v>
      </c>
      <c r="F442" s="249" t="s">
        <v>1701</v>
      </c>
      <c r="G442" s="247"/>
      <c r="H442" s="248" t="s">
        <v>1</v>
      </c>
      <c r="I442" s="250"/>
      <c r="J442" s="247"/>
      <c r="K442" s="247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161</v>
      </c>
      <c r="AU442" s="255" t="s">
        <v>82</v>
      </c>
      <c r="AV442" s="13" t="s">
        <v>80</v>
      </c>
      <c r="AW442" s="13" t="s">
        <v>30</v>
      </c>
      <c r="AX442" s="13" t="s">
        <v>73</v>
      </c>
      <c r="AY442" s="255" t="s">
        <v>147</v>
      </c>
    </row>
    <row r="443" s="14" customFormat="1">
      <c r="A443" s="14"/>
      <c r="B443" s="256"/>
      <c r="C443" s="257"/>
      <c r="D443" s="239" t="s">
        <v>161</v>
      </c>
      <c r="E443" s="258" t="s">
        <v>1</v>
      </c>
      <c r="F443" s="259" t="s">
        <v>1758</v>
      </c>
      <c r="G443" s="257"/>
      <c r="H443" s="260">
        <v>0.069000000000000006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161</v>
      </c>
      <c r="AU443" s="266" t="s">
        <v>82</v>
      </c>
      <c r="AV443" s="14" t="s">
        <v>82</v>
      </c>
      <c r="AW443" s="14" t="s">
        <v>30</v>
      </c>
      <c r="AX443" s="14" t="s">
        <v>73</v>
      </c>
      <c r="AY443" s="266" t="s">
        <v>147</v>
      </c>
    </row>
    <row r="444" s="14" customFormat="1">
      <c r="A444" s="14"/>
      <c r="B444" s="256"/>
      <c r="C444" s="257"/>
      <c r="D444" s="239" t="s">
        <v>161</v>
      </c>
      <c r="E444" s="258" t="s">
        <v>1</v>
      </c>
      <c r="F444" s="259" t="s">
        <v>1759</v>
      </c>
      <c r="G444" s="257"/>
      <c r="H444" s="260">
        <v>0.050000000000000003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161</v>
      </c>
      <c r="AU444" s="266" t="s">
        <v>82</v>
      </c>
      <c r="AV444" s="14" t="s">
        <v>82</v>
      </c>
      <c r="AW444" s="14" t="s">
        <v>30</v>
      </c>
      <c r="AX444" s="14" t="s">
        <v>73</v>
      </c>
      <c r="AY444" s="266" t="s">
        <v>147</v>
      </c>
    </row>
    <row r="445" s="13" customFormat="1">
      <c r="A445" s="13"/>
      <c r="B445" s="246"/>
      <c r="C445" s="247"/>
      <c r="D445" s="239" t="s">
        <v>161</v>
      </c>
      <c r="E445" s="248" t="s">
        <v>1</v>
      </c>
      <c r="F445" s="249" t="s">
        <v>540</v>
      </c>
      <c r="G445" s="247"/>
      <c r="H445" s="248" t="s">
        <v>1</v>
      </c>
      <c r="I445" s="250"/>
      <c r="J445" s="247"/>
      <c r="K445" s="247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161</v>
      </c>
      <c r="AU445" s="255" t="s">
        <v>82</v>
      </c>
      <c r="AV445" s="13" t="s">
        <v>80</v>
      </c>
      <c r="AW445" s="13" t="s">
        <v>30</v>
      </c>
      <c r="AX445" s="13" t="s">
        <v>73</v>
      </c>
      <c r="AY445" s="255" t="s">
        <v>147</v>
      </c>
    </row>
    <row r="446" s="14" customFormat="1">
      <c r="A446" s="14"/>
      <c r="B446" s="256"/>
      <c r="C446" s="257"/>
      <c r="D446" s="239" t="s">
        <v>161</v>
      </c>
      <c r="E446" s="258" t="s">
        <v>1</v>
      </c>
      <c r="F446" s="259" t="s">
        <v>1760</v>
      </c>
      <c r="G446" s="257"/>
      <c r="H446" s="260">
        <v>7.2789999999999999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161</v>
      </c>
      <c r="AU446" s="266" t="s">
        <v>82</v>
      </c>
      <c r="AV446" s="14" t="s">
        <v>82</v>
      </c>
      <c r="AW446" s="14" t="s">
        <v>30</v>
      </c>
      <c r="AX446" s="14" t="s">
        <v>73</v>
      </c>
      <c r="AY446" s="266" t="s">
        <v>147</v>
      </c>
    </row>
    <row r="447" s="15" customFormat="1">
      <c r="A447" s="15"/>
      <c r="B447" s="267"/>
      <c r="C447" s="268"/>
      <c r="D447" s="239" t="s">
        <v>161</v>
      </c>
      <c r="E447" s="269" t="s">
        <v>1</v>
      </c>
      <c r="F447" s="270" t="s">
        <v>164</v>
      </c>
      <c r="G447" s="268"/>
      <c r="H447" s="271">
        <v>8.1039999999999992</v>
      </c>
      <c r="I447" s="272"/>
      <c r="J447" s="268"/>
      <c r="K447" s="268"/>
      <c r="L447" s="273"/>
      <c r="M447" s="274"/>
      <c r="N447" s="275"/>
      <c r="O447" s="275"/>
      <c r="P447" s="275"/>
      <c r="Q447" s="275"/>
      <c r="R447" s="275"/>
      <c r="S447" s="275"/>
      <c r="T447" s="27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7" t="s">
        <v>161</v>
      </c>
      <c r="AU447" s="277" t="s">
        <v>82</v>
      </c>
      <c r="AV447" s="15" t="s">
        <v>155</v>
      </c>
      <c r="AW447" s="15" t="s">
        <v>30</v>
      </c>
      <c r="AX447" s="15" t="s">
        <v>80</v>
      </c>
      <c r="AY447" s="277" t="s">
        <v>147</v>
      </c>
    </row>
    <row r="448" s="2" customFormat="1" ht="33" customHeight="1">
      <c r="A448" s="38"/>
      <c r="B448" s="39"/>
      <c r="C448" s="226" t="s">
        <v>450</v>
      </c>
      <c r="D448" s="226" t="s">
        <v>150</v>
      </c>
      <c r="E448" s="227" t="s">
        <v>1761</v>
      </c>
      <c r="F448" s="228" t="s">
        <v>1762</v>
      </c>
      <c r="G448" s="229" t="s">
        <v>167</v>
      </c>
      <c r="H448" s="230">
        <v>47.200000000000003</v>
      </c>
      <c r="I448" s="231"/>
      <c r="J448" s="232">
        <f>ROUND(I448*H448,2)</f>
        <v>0</v>
      </c>
      <c r="K448" s="228" t="s">
        <v>154</v>
      </c>
      <c r="L448" s="44"/>
      <c r="M448" s="233" t="s">
        <v>1</v>
      </c>
      <c r="N448" s="234" t="s">
        <v>38</v>
      </c>
      <c r="O448" s="91"/>
      <c r="P448" s="235">
        <f>O448*H448</f>
        <v>0</v>
      </c>
      <c r="Q448" s="235">
        <v>0.00010000000000000001</v>
      </c>
      <c r="R448" s="235">
        <f>Q448*H448</f>
        <v>0.0047200000000000002</v>
      </c>
      <c r="S448" s="235">
        <v>0</v>
      </c>
      <c r="T448" s="236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7" t="s">
        <v>274</v>
      </c>
      <c r="AT448" s="237" t="s">
        <v>150</v>
      </c>
      <c r="AU448" s="237" t="s">
        <v>82</v>
      </c>
      <c r="AY448" s="17" t="s">
        <v>147</v>
      </c>
      <c r="BE448" s="238">
        <f>IF(N448="základní",J448,0)</f>
        <v>0</v>
      </c>
      <c r="BF448" s="238">
        <f>IF(N448="snížená",J448,0)</f>
        <v>0</v>
      </c>
      <c r="BG448" s="238">
        <f>IF(N448="zákl. přenesená",J448,0)</f>
        <v>0</v>
      </c>
      <c r="BH448" s="238">
        <f>IF(N448="sníž. přenesená",J448,0)</f>
        <v>0</v>
      </c>
      <c r="BI448" s="238">
        <f>IF(N448="nulová",J448,0)</f>
        <v>0</v>
      </c>
      <c r="BJ448" s="17" t="s">
        <v>80</v>
      </c>
      <c r="BK448" s="238">
        <f>ROUND(I448*H448,2)</f>
        <v>0</v>
      </c>
      <c r="BL448" s="17" t="s">
        <v>274</v>
      </c>
      <c r="BM448" s="237" t="s">
        <v>1763</v>
      </c>
    </row>
    <row r="449" s="2" customFormat="1">
      <c r="A449" s="38"/>
      <c r="B449" s="39"/>
      <c r="C449" s="40"/>
      <c r="D449" s="239" t="s">
        <v>157</v>
      </c>
      <c r="E449" s="40"/>
      <c r="F449" s="240" t="s">
        <v>1764</v>
      </c>
      <c r="G449" s="40"/>
      <c r="H449" s="40"/>
      <c r="I449" s="241"/>
      <c r="J449" s="40"/>
      <c r="K449" s="40"/>
      <c r="L449" s="44"/>
      <c r="M449" s="242"/>
      <c r="N449" s="243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157</v>
      </c>
      <c r="AU449" s="17" t="s">
        <v>82</v>
      </c>
    </row>
    <row r="450" s="2" customFormat="1">
      <c r="A450" s="38"/>
      <c r="B450" s="39"/>
      <c r="C450" s="40"/>
      <c r="D450" s="244" t="s">
        <v>159</v>
      </c>
      <c r="E450" s="40"/>
      <c r="F450" s="245" t="s">
        <v>1765</v>
      </c>
      <c r="G450" s="40"/>
      <c r="H450" s="40"/>
      <c r="I450" s="241"/>
      <c r="J450" s="40"/>
      <c r="K450" s="40"/>
      <c r="L450" s="44"/>
      <c r="M450" s="242"/>
      <c r="N450" s="243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159</v>
      </c>
      <c r="AU450" s="17" t="s">
        <v>82</v>
      </c>
    </row>
    <row r="451" s="13" customFormat="1">
      <c r="A451" s="13"/>
      <c r="B451" s="246"/>
      <c r="C451" s="247"/>
      <c r="D451" s="239" t="s">
        <v>161</v>
      </c>
      <c r="E451" s="248" t="s">
        <v>1</v>
      </c>
      <c r="F451" s="249" t="s">
        <v>1709</v>
      </c>
      <c r="G451" s="247"/>
      <c r="H451" s="248" t="s">
        <v>1</v>
      </c>
      <c r="I451" s="250"/>
      <c r="J451" s="247"/>
      <c r="K451" s="247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161</v>
      </c>
      <c r="AU451" s="255" t="s">
        <v>82</v>
      </c>
      <c r="AV451" s="13" t="s">
        <v>80</v>
      </c>
      <c r="AW451" s="13" t="s">
        <v>30</v>
      </c>
      <c r="AX451" s="13" t="s">
        <v>73</v>
      </c>
      <c r="AY451" s="255" t="s">
        <v>147</v>
      </c>
    </row>
    <row r="452" s="14" customFormat="1">
      <c r="A452" s="14"/>
      <c r="B452" s="256"/>
      <c r="C452" s="257"/>
      <c r="D452" s="239" t="s">
        <v>161</v>
      </c>
      <c r="E452" s="258" t="s">
        <v>1</v>
      </c>
      <c r="F452" s="259" t="s">
        <v>1710</v>
      </c>
      <c r="G452" s="257"/>
      <c r="H452" s="260">
        <v>1.6000000000000001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161</v>
      </c>
      <c r="AU452" s="266" t="s">
        <v>82</v>
      </c>
      <c r="AV452" s="14" t="s">
        <v>82</v>
      </c>
      <c r="AW452" s="14" t="s">
        <v>30</v>
      </c>
      <c r="AX452" s="14" t="s">
        <v>73</v>
      </c>
      <c r="AY452" s="266" t="s">
        <v>147</v>
      </c>
    </row>
    <row r="453" s="14" customFormat="1">
      <c r="A453" s="14"/>
      <c r="B453" s="256"/>
      <c r="C453" s="257"/>
      <c r="D453" s="239" t="s">
        <v>161</v>
      </c>
      <c r="E453" s="258" t="s">
        <v>1</v>
      </c>
      <c r="F453" s="259" t="s">
        <v>1711</v>
      </c>
      <c r="G453" s="257"/>
      <c r="H453" s="260">
        <v>2.5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161</v>
      </c>
      <c r="AU453" s="266" t="s">
        <v>82</v>
      </c>
      <c r="AV453" s="14" t="s">
        <v>82</v>
      </c>
      <c r="AW453" s="14" t="s">
        <v>30</v>
      </c>
      <c r="AX453" s="14" t="s">
        <v>73</v>
      </c>
      <c r="AY453" s="266" t="s">
        <v>147</v>
      </c>
    </row>
    <row r="454" s="14" customFormat="1">
      <c r="A454" s="14"/>
      <c r="B454" s="256"/>
      <c r="C454" s="257"/>
      <c r="D454" s="239" t="s">
        <v>161</v>
      </c>
      <c r="E454" s="258" t="s">
        <v>1</v>
      </c>
      <c r="F454" s="259" t="s">
        <v>1712</v>
      </c>
      <c r="G454" s="257"/>
      <c r="H454" s="260">
        <v>2.5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161</v>
      </c>
      <c r="AU454" s="266" t="s">
        <v>82</v>
      </c>
      <c r="AV454" s="14" t="s">
        <v>82</v>
      </c>
      <c r="AW454" s="14" t="s">
        <v>30</v>
      </c>
      <c r="AX454" s="14" t="s">
        <v>73</v>
      </c>
      <c r="AY454" s="266" t="s">
        <v>147</v>
      </c>
    </row>
    <row r="455" s="14" customFormat="1">
      <c r="A455" s="14"/>
      <c r="B455" s="256"/>
      <c r="C455" s="257"/>
      <c r="D455" s="239" t="s">
        <v>161</v>
      </c>
      <c r="E455" s="258" t="s">
        <v>1</v>
      </c>
      <c r="F455" s="259" t="s">
        <v>1713</v>
      </c>
      <c r="G455" s="257"/>
      <c r="H455" s="260">
        <v>2.5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161</v>
      </c>
      <c r="AU455" s="266" t="s">
        <v>82</v>
      </c>
      <c r="AV455" s="14" t="s">
        <v>82</v>
      </c>
      <c r="AW455" s="14" t="s">
        <v>30</v>
      </c>
      <c r="AX455" s="14" t="s">
        <v>73</v>
      </c>
      <c r="AY455" s="266" t="s">
        <v>147</v>
      </c>
    </row>
    <row r="456" s="14" customFormat="1">
      <c r="A456" s="14"/>
      <c r="B456" s="256"/>
      <c r="C456" s="257"/>
      <c r="D456" s="239" t="s">
        <v>161</v>
      </c>
      <c r="E456" s="258" t="s">
        <v>1</v>
      </c>
      <c r="F456" s="259" t="s">
        <v>1714</v>
      </c>
      <c r="G456" s="257"/>
      <c r="H456" s="260">
        <v>2.5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161</v>
      </c>
      <c r="AU456" s="266" t="s">
        <v>82</v>
      </c>
      <c r="AV456" s="14" t="s">
        <v>82</v>
      </c>
      <c r="AW456" s="14" t="s">
        <v>30</v>
      </c>
      <c r="AX456" s="14" t="s">
        <v>73</v>
      </c>
      <c r="AY456" s="266" t="s">
        <v>147</v>
      </c>
    </row>
    <row r="457" s="14" customFormat="1">
      <c r="A457" s="14"/>
      <c r="B457" s="256"/>
      <c r="C457" s="257"/>
      <c r="D457" s="239" t="s">
        <v>161</v>
      </c>
      <c r="E457" s="258" t="s">
        <v>1</v>
      </c>
      <c r="F457" s="259" t="s">
        <v>1715</v>
      </c>
      <c r="G457" s="257"/>
      <c r="H457" s="260">
        <v>3.5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161</v>
      </c>
      <c r="AU457" s="266" t="s">
        <v>82</v>
      </c>
      <c r="AV457" s="14" t="s">
        <v>82</v>
      </c>
      <c r="AW457" s="14" t="s">
        <v>30</v>
      </c>
      <c r="AX457" s="14" t="s">
        <v>73</v>
      </c>
      <c r="AY457" s="266" t="s">
        <v>147</v>
      </c>
    </row>
    <row r="458" s="14" customFormat="1">
      <c r="A458" s="14"/>
      <c r="B458" s="256"/>
      <c r="C458" s="257"/>
      <c r="D458" s="239" t="s">
        <v>161</v>
      </c>
      <c r="E458" s="258" t="s">
        <v>1</v>
      </c>
      <c r="F458" s="259" t="s">
        <v>1716</v>
      </c>
      <c r="G458" s="257"/>
      <c r="H458" s="260">
        <v>2.5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161</v>
      </c>
      <c r="AU458" s="266" t="s">
        <v>82</v>
      </c>
      <c r="AV458" s="14" t="s">
        <v>82</v>
      </c>
      <c r="AW458" s="14" t="s">
        <v>30</v>
      </c>
      <c r="AX458" s="14" t="s">
        <v>73</v>
      </c>
      <c r="AY458" s="266" t="s">
        <v>147</v>
      </c>
    </row>
    <row r="459" s="13" customFormat="1">
      <c r="A459" s="13"/>
      <c r="B459" s="246"/>
      <c r="C459" s="247"/>
      <c r="D459" s="239" t="s">
        <v>161</v>
      </c>
      <c r="E459" s="248" t="s">
        <v>1</v>
      </c>
      <c r="F459" s="249" t="s">
        <v>1717</v>
      </c>
      <c r="G459" s="247"/>
      <c r="H459" s="248" t="s">
        <v>1</v>
      </c>
      <c r="I459" s="250"/>
      <c r="J459" s="247"/>
      <c r="K459" s="247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161</v>
      </c>
      <c r="AU459" s="255" t="s">
        <v>82</v>
      </c>
      <c r="AV459" s="13" t="s">
        <v>80</v>
      </c>
      <c r="AW459" s="13" t="s">
        <v>30</v>
      </c>
      <c r="AX459" s="13" t="s">
        <v>73</v>
      </c>
      <c r="AY459" s="255" t="s">
        <v>147</v>
      </c>
    </row>
    <row r="460" s="14" customFormat="1">
      <c r="A460" s="14"/>
      <c r="B460" s="256"/>
      <c r="C460" s="257"/>
      <c r="D460" s="239" t="s">
        <v>161</v>
      </c>
      <c r="E460" s="258" t="s">
        <v>1</v>
      </c>
      <c r="F460" s="259" t="s">
        <v>1718</v>
      </c>
      <c r="G460" s="257"/>
      <c r="H460" s="260">
        <v>6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161</v>
      </c>
      <c r="AU460" s="266" t="s">
        <v>82</v>
      </c>
      <c r="AV460" s="14" t="s">
        <v>82</v>
      </c>
      <c r="AW460" s="14" t="s">
        <v>30</v>
      </c>
      <c r="AX460" s="14" t="s">
        <v>73</v>
      </c>
      <c r="AY460" s="266" t="s">
        <v>147</v>
      </c>
    </row>
    <row r="461" s="13" customFormat="1">
      <c r="A461" s="13"/>
      <c r="B461" s="246"/>
      <c r="C461" s="247"/>
      <c r="D461" s="239" t="s">
        <v>161</v>
      </c>
      <c r="E461" s="248" t="s">
        <v>1</v>
      </c>
      <c r="F461" s="249" t="s">
        <v>540</v>
      </c>
      <c r="G461" s="247"/>
      <c r="H461" s="248" t="s">
        <v>1</v>
      </c>
      <c r="I461" s="250"/>
      <c r="J461" s="247"/>
      <c r="K461" s="247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161</v>
      </c>
      <c r="AU461" s="255" t="s">
        <v>82</v>
      </c>
      <c r="AV461" s="13" t="s">
        <v>80</v>
      </c>
      <c r="AW461" s="13" t="s">
        <v>30</v>
      </c>
      <c r="AX461" s="13" t="s">
        <v>73</v>
      </c>
      <c r="AY461" s="255" t="s">
        <v>147</v>
      </c>
    </row>
    <row r="462" s="14" customFormat="1">
      <c r="A462" s="14"/>
      <c r="B462" s="256"/>
      <c r="C462" s="257"/>
      <c r="D462" s="239" t="s">
        <v>161</v>
      </c>
      <c r="E462" s="258" t="s">
        <v>1</v>
      </c>
      <c r="F462" s="259" t="s">
        <v>1766</v>
      </c>
      <c r="G462" s="257"/>
      <c r="H462" s="260">
        <v>23.600000000000001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161</v>
      </c>
      <c r="AU462" s="266" t="s">
        <v>82</v>
      </c>
      <c r="AV462" s="14" t="s">
        <v>82</v>
      </c>
      <c r="AW462" s="14" t="s">
        <v>30</v>
      </c>
      <c r="AX462" s="14" t="s">
        <v>73</v>
      </c>
      <c r="AY462" s="266" t="s">
        <v>147</v>
      </c>
    </row>
    <row r="463" s="15" customFormat="1">
      <c r="A463" s="15"/>
      <c r="B463" s="267"/>
      <c r="C463" s="268"/>
      <c r="D463" s="239" t="s">
        <v>161</v>
      </c>
      <c r="E463" s="269" t="s">
        <v>1</v>
      </c>
      <c r="F463" s="270" t="s">
        <v>164</v>
      </c>
      <c r="G463" s="268"/>
      <c r="H463" s="271">
        <v>47.200000000000003</v>
      </c>
      <c r="I463" s="272"/>
      <c r="J463" s="268"/>
      <c r="K463" s="268"/>
      <c r="L463" s="273"/>
      <c r="M463" s="274"/>
      <c r="N463" s="275"/>
      <c r="O463" s="275"/>
      <c r="P463" s="275"/>
      <c r="Q463" s="275"/>
      <c r="R463" s="275"/>
      <c r="S463" s="275"/>
      <c r="T463" s="27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7" t="s">
        <v>161</v>
      </c>
      <c r="AU463" s="277" t="s">
        <v>82</v>
      </c>
      <c r="AV463" s="15" t="s">
        <v>155</v>
      </c>
      <c r="AW463" s="15" t="s">
        <v>30</v>
      </c>
      <c r="AX463" s="15" t="s">
        <v>80</v>
      </c>
      <c r="AY463" s="277" t="s">
        <v>147</v>
      </c>
    </row>
    <row r="464" s="2" customFormat="1" ht="21.75" customHeight="1">
      <c r="A464" s="38"/>
      <c r="B464" s="39"/>
      <c r="C464" s="278" t="s">
        <v>457</v>
      </c>
      <c r="D464" s="278" t="s">
        <v>335</v>
      </c>
      <c r="E464" s="279" t="s">
        <v>1767</v>
      </c>
      <c r="F464" s="280" t="s">
        <v>1768</v>
      </c>
      <c r="G464" s="281" t="s">
        <v>153</v>
      </c>
      <c r="H464" s="282">
        <v>3.3039999999999998</v>
      </c>
      <c r="I464" s="283"/>
      <c r="J464" s="284">
        <f>ROUND(I464*H464,2)</f>
        <v>0</v>
      </c>
      <c r="K464" s="280" t="s">
        <v>154</v>
      </c>
      <c r="L464" s="285"/>
      <c r="M464" s="286" t="s">
        <v>1</v>
      </c>
      <c r="N464" s="287" t="s">
        <v>38</v>
      </c>
      <c r="O464" s="91"/>
      <c r="P464" s="235">
        <f>O464*H464</f>
        <v>0</v>
      </c>
      <c r="Q464" s="235">
        <v>0.55000000000000004</v>
      </c>
      <c r="R464" s="235">
        <f>Q464*H464</f>
        <v>1.8172000000000002</v>
      </c>
      <c r="S464" s="235">
        <v>0</v>
      </c>
      <c r="T464" s="23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7" t="s">
        <v>387</v>
      </c>
      <c r="AT464" s="237" t="s">
        <v>335</v>
      </c>
      <c r="AU464" s="237" t="s">
        <v>82</v>
      </c>
      <c r="AY464" s="17" t="s">
        <v>147</v>
      </c>
      <c r="BE464" s="238">
        <f>IF(N464="základní",J464,0)</f>
        <v>0</v>
      </c>
      <c r="BF464" s="238">
        <f>IF(N464="snížená",J464,0)</f>
        <v>0</v>
      </c>
      <c r="BG464" s="238">
        <f>IF(N464="zákl. přenesená",J464,0)</f>
        <v>0</v>
      </c>
      <c r="BH464" s="238">
        <f>IF(N464="sníž. přenesená",J464,0)</f>
        <v>0</v>
      </c>
      <c r="BI464" s="238">
        <f>IF(N464="nulová",J464,0)</f>
        <v>0</v>
      </c>
      <c r="BJ464" s="17" t="s">
        <v>80</v>
      </c>
      <c r="BK464" s="238">
        <f>ROUND(I464*H464,2)</f>
        <v>0</v>
      </c>
      <c r="BL464" s="17" t="s">
        <v>274</v>
      </c>
      <c r="BM464" s="237" t="s">
        <v>1769</v>
      </c>
    </row>
    <row r="465" s="2" customFormat="1">
      <c r="A465" s="38"/>
      <c r="B465" s="39"/>
      <c r="C465" s="40"/>
      <c r="D465" s="239" t="s">
        <v>157</v>
      </c>
      <c r="E465" s="40"/>
      <c r="F465" s="240" t="s">
        <v>1768</v>
      </c>
      <c r="G465" s="40"/>
      <c r="H465" s="40"/>
      <c r="I465" s="241"/>
      <c r="J465" s="40"/>
      <c r="K465" s="40"/>
      <c r="L465" s="44"/>
      <c r="M465" s="242"/>
      <c r="N465" s="243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157</v>
      </c>
      <c r="AU465" s="17" t="s">
        <v>82</v>
      </c>
    </row>
    <row r="466" s="13" customFormat="1">
      <c r="A466" s="13"/>
      <c r="B466" s="246"/>
      <c r="C466" s="247"/>
      <c r="D466" s="239" t="s">
        <v>161</v>
      </c>
      <c r="E466" s="248" t="s">
        <v>1</v>
      </c>
      <c r="F466" s="249" t="s">
        <v>546</v>
      </c>
      <c r="G466" s="247"/>
      <c r="H466" s="248" t="s">
        <v>1</v>
      </c>
      <c r="I466" s="250"/>
      <c r="J466" s="247"/>
      <c r="K466" s="247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161</v>
      </c>
      <c r="AU466" s="255" t="s">
        <v>82</v>
      </c>
      <c r="AV466" s="13" t="s">
        <v>80</v>
      </c>
      <c r="AW466" s="13" t="s">
        <v>30</v>
      </c>
      <c r="AX466" s="13" t="s">
        <v>73</v>
      </c>
      <c r="AY466" s="255" t="s">
        <v>147</v>
      </c>
    </row>
    <row r="467" s="13" customFormat="1">
      <c r="A467" s="13"/>
      <c r="B467" s="246"/>
      <c r="C467" s="247"/>
      <c r="D467" s="239" t="s">
        <v>161</v>
      </c>
      <c r="E467" s="248" t="s">
        <v>1</v>
      </c>
      <c r="F467" s="249" t="s">
        <v>1709</v>
      </c>
      <c r="G467" s="247"/>
      <c r="H467" s="248" t="s">
        <v>1</v>
      </c>
      <c r="I467" s="250"/>
      <c r="J467" s="247"/>
      <c r="K467" s="247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161</v>
      </c>
      <c r="AU467" s="255" t="s">
        <v>82</v>
      </c>
      <c r="AV467" s="13" t="s">
        <v>80</v>
      </c>
      <c r="AW467" s="13" t="s">
        <v>30</v>
      </c>
      <c r="AX467" s="13" t="s">
        <v>73</v>
      </c>
      <c r="AY467" s="255" t="s">
        <v>147</v>
      </c>
    </row>
    <row r="468" s="14" customFormat="1">
      <c r="A468" s="14"/>
      <c r="B468" s="256"/>
      <c r="C468" s="257"/>
      <c r="D468" s="239" t="s">
        <v>161</v>
      </c>
      <c r="E468" s="258" t="s">
        <v>1</v>
      </c>
      <c r="F468" s="259" t="s">
        <v>1770</v>
      </c>
      <c r="G468" s="257"/>
      <c r="H468" s="260">
        <v>0.108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161</v>
      </c>
      <c r="AU468" s="266" t="s">
        <v>82</v>
      </c>
      <c r="AV468" s="14" t="s">
        <v>82</v>
      </c>
      <c r="AW468" s="14" t="s">
        <v>30</v>
      </c>
      <c r="AX468" s="14" t="s">
        <v>73</v>
      </c>
      <c r="AY468" s="266" t="s">
        <v>147</v>
      </c>
    </row>
    <row r="469" s="14" customFormat="1">
      <c r="A469" s="14"/>
      <c r="B469" s="256"/>
      <c r="C469" s="257"/>
      <c r="D469" s="239" t="s">
        <v>161</v>
      </c>
      <c r="E469" s="258" t="s">
        <v>1</v>
      </c>
      <c r="F469" s="259" t="s">
        <v>1771</v>
      </c>
      <c r="G469" s="257"/>
      <c r="H469" s="260">
        <v>0.16900000000000001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161</v>
      </c>
      <c r="AU469" s="266" t="s">
        <v>82</v>
      </c>
      <c r="AV469" s="14" t="s">
        <v>82</v>
      </c>
      <c r="AW469" s="14" t="s">
        <v>30</v>
      </c>
      <c r="AX469" s="14" t="s">
        <v>73</v>
      </c>
      <c r="AY469" s="266" t="s">
        <v>147</v>
      </c>
    </row>
    <row r="470" s="14" customFormat="1">
      <c r="A470" s="14"/>
      <c r="B470" s="256"/>
      <c r="C470" s="257"/>
      <c r="D470" s="239" t="s">
        <v>161</v>
      </c>
      <c r="E470" s="258" t="s">
        <v>1</v>
      </c>
      <c r="F470" s="259" t="s">
        <v>1772</v>
      </c>
      <c r="G470" s="257"/>
      <c r="H470" s="260">
        <v>0.16900000000000001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161</v>
      </c>
      <c r="AU470" s="266" t="s">
        <v>82</v>
      </c>
      <c r="AV470" s="14" t="s">
        <v>82</v>
      </c>
      <c r="AW470" s="14" t="s">
        <v>30</v>
      </c>
      <c r="AX470" s="14" t="s">
        <v>73</v>
      </c>
      <c r="AY470" s="266" t="s">
        <v>147</v>
      </c>
    </row>
    <row r="471" s="14" customFormat="1">
      <c r="A471" s="14"/>
      <c r="B471" s="256"/>
      <c r="C471" s="257"/>
      <c r="D471" s="239" t="s">
        <v>161</v>
      </c>
      <c r="E471" s="258" t="s">
        <v>1</v>
      </c>
      <c r="F471" s="259" t="s">
        <v>1773</v>
      </c>
      <c r="G471" s="257"/>
      <c r="H471" s="260">
        <v>0.16900000000000001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161</v>
      </c>
      <c r="AU471" s="266" t="s">
        <v>82</v>
      </c>
      <c r="AV471" s="14" t="s">
        <v>82</v>
      </c>
      <c r="AW471" s="14" t="s">
        <v>30</v>
      </c>
      <c r="AX471" s="14" t="s">
        <v>73</v>
      </c>
      <c r="AY471" s="266" t="s">
        <v>147</v>
      </c>
    </row>
    <row r="472" s="14" customFormat="1">
      <c r="A472" s="14"/>
      <c r="B472" s="256"/>
      <c r="C472" s="257"/>
      <c r="D472" s="239" t="s">
        <v>161</v>
      </c>
      <c r="E472" s="258" t="s">
        <v>1</v>
      </c>
      <c r="F472" s="259" t="s">
        <v>1774</v>
      </c>
      <c r="G472" s="257"/>
      <c r="H472" s="260">
        <v>0.16900000000000001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161</v>
      </c>
      <c r="AU472" s="266" t="s">
        <v>82</v>
      </c>
      <c r="AV472" s="14" t="s">
        <v>82</v>
      </c>
      <c r="AW472" s="14" t="s">
        <v>30</v>
      </c>
      <c r="AX472" s="14" t="s">
        <v>73</v>
      </c>
      <c r="AY472" s="266" t="s">
        <v>147</v>
      </c>
    </row>
    <row r="473" s="14" customFormat="1">
      <c r="A473" s="14"/>
      <c r="B473" s="256"/>
      <c r="C473" s="257"/>
      <c r="D473" s="239" t="s">
        <v>161</v>
      </c>
      <c r="E473" s="258" t="s">
        <v>1</v>
      </c>
      <c r="F473" s="259" t="s">
        <v>1775</v>
      </c>
      <c r="G473" s="257"/>
      <c r="H473" s="260">
        <v>0.23699999999999999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161</v>
      </c>
      <c r="AU473" s="266" t="s">
        <v>82</v>
      </c>
      <c r="AV473" s="14" t="s">
        <v>82</v>
      </c>
      <c r="AW473" s="14" t="s">
        <v>30</v>
      </c>
      <c r="AX473" s="14" t="s">
        <v>73</v>
      </c>
      <c r="AY473" s="266" t="s">
        <v>147</v>
      </c>
    </row>
    <row r="474" s="14" customFormat="1">
      <c r="A474" s="14"/>
      <c r="B474" s="256"/>
      <c r="C474" s="257"/>
      <c r="D474" s="239" t="s">
        <v>161</v>
      </c>
      <c r="E474" s="258" t="s">
        <v>1</v>
      </c>
      <c r="F474" s="259" t="s">
        <v>1776</v>
      </c>
      <c r="G474" s="257"/>
      <c r="H474" s="260">
        <v>0.16900000000000001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161</v>
      </c>
      <c r="AU474" s="266" t="s">
        <v>82</v>
      </c>
      <c r="AV474" s="14" t="s">
        <v>82</v>
      </c>
      <c r="AW474" s="14" t="s">
        <v>30</v>
      </c>
      <c r="AX474" s="14" t="s">
        <v>73</v>
      </c>
      <c r="AY474" s="266" t="s">
        <v>147</v>
      </c>
    </row>
    <row r="475" s="13" customFormat="1">
      <c r="A475" s="13"/>
      <c r="B475" s="246"/>
      <c r="C475" s="247"/>
      <c r="D475" s="239" t="s">
        <v>161</v>
      </c>
      <c r="E475" s="248" t="s">
        <v>1</v>
      </c>
      <c r="F475" s="249" t="s">
        <v>1717</v>
      </c>
      <c r="G475" s="247"/>
      <c r="H475" s="248" t="s">
        <v>1</v>
      </c>
      <c r="I475" s="250"/>
      <c r="J475" s="247"/>
      <c r="K475" s="247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161</v>
      </c>
      <c r="AU475" s="255" t="s">
        <v>82</v>
      </c>
      <c r="AV475" s="13" t="s">
        <v>80</v>
      </c>
      <c r="AW475" s="13" t="s">
        <v>30</v>
      </c>
      <c r="AX475" s="13" t="s">
        <v>73</v>
      </c>
      <c r="AY475" s="255" t="s">
        <v>147</v>
      </c>
    </row>
    <row r="476" s="14" customFormat="1">
      <c r="A476" s="14"/>
      <c r="B476" s="256"/>
      <c r="C476" s="257"/>
      <c r="D476" s="239" t="s">
        <v>161</v>
      </c>
      <c r="E476" s="258" t="s">
        <v>1</v>
      </c>
      <c r="F476" s="259" t="s">
        <v>1777</v>
      </c>
      <c r="G476" s="257"/>
      <c r="H476" s="260">
        <v>0.46200000000000002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161</v>
      </c>
      <c r="AU476" s="266" t="s">
        <v>82</v>
      </c>
      <c r="AV476" s="14" t="s">
        <v>82</v>
      </c>
      <c r="AW476" s="14" t="s">
        <v>30</v>
      </c>
      <c r="AX476" s="14" t="s">
        <v>73</v>
      </c>
      <c r="AY476" s="266" t="s">
        <v>147</v>
      </c>
    </row>
    <row r="477" s="13" customFormat="1">
      <c r="A477" s="13"/>
      <c r="B477" s="246"/>
      <c r="C477" s="247"/>
      <c r="D477" s="239" t="s">
        <v>161</v>
      </c>
      <c r="E477" s="248" t="s">
        <v>1</v>
      </c>
      <c r="F477" s="249" t="s">
        <v>540</v>
      </c>
      <c r="G477" s="247"/>
      <c r="H477" s="248" t="s">
        <v>1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161</v>
      </c>
      <c r="AU477" s="255" t="s">
        <v>82</v>
      </c>
      <c r="AV477" s="13" t="s">
        <v>80</v>
      </c>
      <c r="AW477" s="13" t="s">
        <v>30</v>
      </c>
      <c r="AX477" s="13" t="s">
        <v>73</v>
      </c>
      <c r="AY477" s="255" t="s">
        <v>147</v>
      </c>
    </row>
    <row r="478" s="14" customFormat="1">
      <c r="A478" s="14"/>
      <c r="B478" s="256"/>
      <c r="C478" s="257"/>
      <c r="D478" s="239" t="s">
        <v>161</v>
      </c>
      <c r="E478" s="258" t="s">
        <v>1</v>
      </c>
      <c r="F478" s="259" t="s">
        <v>1778</v>
      </c>
      <c r="G478" s="257"/>
      <c r="H478" s="260">
        <v>1.6519999999999999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161</v>
      </c>
      <c r="AU478" s="266" t="s">
        <v>82</v>
      </c>
      <c r="AV478" s="14" t="s">
        <v>82</v>
      </c>
      <c r="AW478" s="14" t="s">
        <v>30</v>
      </c>
      <c r="AX478" s="14" t="s">
        <v>73</v>
      </c>
      <c r="AY478" s="266" t="s">
        <v>147</v>
      </c>
    </row>
    <row r="479" s="15" customFormat="1">
      <c r="A479" s="15"/>
      <c r="B479" s="267"/>
      <c r="C479" s="268"/>
      <c r="D479" s="239" t="s">
        <v>161</v>
      </c>
      <c r="E479" s="269" t="s">
        <v>1</v>
      </c>
      <c r="F479" s="270" t="s">
        <v>164</v>
      </c>
      <c r="G479" s="268"/>
      <c r="H479" s="271">
        <v>3.3040000000000003</v>
      </c>
      <c r="I479" s="272"/>
      <c r="J479" s="268"/>
      <c r="K479" s="268"/>
      <c r="L479" s="273"/>
      <c r="M479" s="274"/>
      <c r="N479" s="275"/>
      <c r="O479" s="275"/>
      <c r="P479" s="275"/>
      <c r="Q479" s="275"/>
      <c r="R479" s="275"/>
      <c r="S479" s="275"/>
      <c r="T479" s="27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7" t="s">
        <v>161</v>
      </c>
      <c r="AU479" s="277" t="s">
        <v>82</v>
      </c>
      <c r="AV479" s="15" t="s">
        <v>155</v>
      </c>
      <c r="AW479" s="15" t="s">
        <v>30</v>
      </c>
      <c r="AX479" s="15" t="s">
        <v>80</v>
      </c>
      <c r="AY479" s="277" t="s">
        <v>147</v>
      </c>
    </row>
    <row r="480" s="2" customFormat="1" ht="24.15" customHeight="1">
      <c r="A480" s="38"/>
      <c r="B480" s="39"/>
      <c r="C480" s="226" t="s">
        <v>463</v>
      </c>
      <c r="D480" s="226" t="s">
        <v>150</v>
      </c>
      <c r="E480" s="227" t="s">
        <v>1779</v>
      </c>
      <c r="F480" s="228" t="s">
        <v>1780</v>
      </c>
      <c r="G480" s="229" t="s">
        <v>167</v>
      </c>
      <c r="H480" s="230">
        <v>80.5</v>
      </c>
      <c r="I480" s="231"/>
      <c r="J480" s="232">
        <f>ROUND(I480*H480,2)</f>
        <v>0</v>
      </c>
      <c r="K480" s="228" t="s">
        <v>154</v>
      </c>
      <c r="L480" s="44"/>
      <c r="M480" s="233" t="s">
        <v>1</v>
      </c>
      <c r="N480" s="234" t="s">
        <v>38</v>
      </c>
      <c r="O480" s="91"/>
      <c r="P480" s="235">
        <f>O480*H480</f>
        <v>0</v>
      </c>
      <c r="Q480" s="235">
        <v>0</v>
      </c>
      <c r="R480" s="235">
        <f>Q480*H480</f>
        <v>0</v>
      </c>
      <c r="S480" s="235">
        <v>0</v>
      </c>
      <c r="T480" s="236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7" t="s">
        <v>274</v>
      </c>
      <c r="AT480" s="237" t="s">
        <v>150</v>
      </c>
      <c r="AU480" s="237" t="s">
        <v>82</v>
      </c>
      <c r="AY480" s="17" t="s">
        <v>147</v>
      </c>
      <c r="BE480" s="238">
        <f>IF(N480="základní",J480,0)</f>
        <v>0</v>
      </c>
      <c r="BF480" s="238">
        <f>IF(N480="snížená",J480,0)</f>
        <v>0</v>
      </c>
      <c r="BG480" s="238">
        <f>IF(N480="zákl. přenesená",J480,0)</f>
        <v>0</v>
      </c>
      <c r="BH480" s="238">
        <f>IF(N480="sníž. přenesená",J480,0)</f>
        <v>0</v>
      </c>
      <c r="BI480" s="238">
        <f>IF(N480="nulová",J480,0)</f>
        <v>0</v>
      </c>
      <c r="BJ480" s="17" t="s">
        <v>80</v>
      </c>
      <c r="BK480" s="238">
        <f>ROUND(I480*H480,2)</f>
        <v>0</v>
      </c>
      <c r="BL480" s="17" t="s">
        <v>274</v>
      </c>
      <c r="BM480" s="237" t="s">
        <v>1781</v>
      </c>
    </row>
    <row r="481" s="2" customFormat="1">
      <c r="A481" s="38"/>
      <c r="B481" s="39"/>
      <c r="C481" s="40"/>
      <c r="D481" s="239" t="s">
        <v>157</v>
      </c>
      <c r="E481" s="40"/>
      <c r="F481" s="240" t="s">
        <v>1782</v>
      </c>
      <c r="G481" s="40"/>
      <c r="H481" s="40"/>
      <c r="I481" s="241"/>
      <c r="J481" s="40"/>
      <c r="K481" s="40"/>
      <c r="L481" s="44"/>
      <c r="M481" s="242"/>
      <c r="N481" s="243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157</v>
      </c>
      <c r="AU481" s="17" t="s">
        <v>82</v>
      </c>
    </row>
    <row r="482" s="2" customFormat="1">
      <c r="A482" s="38"/>
      <c r="B482" s="39"/>
      <c r="C482" s="40"/>
      <c r="D482" s="244" t="s">
        <v>159</v>
      </c>
      <c r="E482" s="40"/>
      <c r="F482" s="245" t="s">
        <v>1783</v>
      </c>
      <c r="G482" s="40"/>
      <c r="H482" s="40"/>
      <c r="I482" s="241"/>
      <c r="J482" s="40"/>
      <c r="K482" s="40"/>
      <c r="L482" s="44"/>
      <c r="M482" s="242"/>
      <c r="N482" s="243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82</v>
      </c>
    </row>
    <row r="483" s="13" customFormat="1">
      <c r="A483" s="13"/>
      <c r="B483" s="246"/>
      <c r="C483" s="247"/>
      <c r="D483" s="239" t="s">
        <v>161</v>
      </c>
      <c r="E483" s="248" t="s">
        <v>1</v>
      </c>
      <c r="F483" s="249" t="s">
        <v>1669</v>
      </c>
      <c r="G483" s="247"/>
      <c r="H483" s="248" t="s">
        <v>1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161</v>
      </c>
      <c r="AU483" s="255" t="s">
        <v>82</v>
      </c>
      <c r="AV483" s="13" t="s">
        <v>80</v>
      </c>
      <c r="AW483" s="13" t="s">
        <v>30</v>
      </c>
      <c r="AX483" s="13" t="s">
        <v>73</v>
      </c>
      <c r="AY483" s="255" t="s">
        <v>147</v>
      </c>
    </row>
    <row r="484" s="14" customFormat="1">
      <c r="A484" s="14"/>
      <c r="B484" s="256"/>
      <c r="C484" s="257"/>
      <c r="D484" s="239" t="s">
        <v>161</v>
      </c>
      <c r="E484" s="258" t="s">
        <v>1</v>
      </c>
      <c r="F484" s="259" t="s">
        <v>1670</v>
      </c>
      <c r="G484" s="257"/>
      <c r="H484" s="260">
        <v>4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161</v>
      </c>
      <c r="AU484" s="266" t="s">
        <v>82</v>
      </c>
      <c r="AV484" s="14" t="s">
        <v>82</v>
      </c>
      <c r="AW484" s="14" t="s">
        <v>30</v>
      </c>
      <c r="AX484" s="14" t="s">
        <v>73</v>
      </c>
      <c r="AY484" s="266" t="s">
        <v>147</v>
      </c>
    </row>
    <row r="485" s="14" customFormat="1">
      <c r="A485" s="14"/>
      <c r="B485" s="256"/>
      <c r="C485" s="257"/>
      <c r="D485" s="239" t="s">
        <v>161</v>
      </c>
      <c r="E485" s="258" t="s">
        <v>1</v>
      </c>
      <c r="F485" s="259" t="s">
        <v>1671</v>
      </c>
      <c r="G485" s="257"/>
      <c r="H485" s="260">
        <v>2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161</v>
      </c>
      <c r="AU485" s="266" t="s">
        <v>82</v>
      </c>
      <c r="AV485" s="14" t="s">
        <v>82</v>
      </c>
      <c r="AW485" s="14" t="s">
        <v>30</v>
      </c>
      <c r="AX485" s="14" t="s">
        <v>73</v>
      </c>
      <c r="AY485" s="266" t="s">
        <v>147</v>
      </c>
    </row>
    <row r="486" s="14" customFormat="1">
      <c r="A486" s="14"/>
      <c r="B486" s="256"/>
      <c r="C486" s="257"/>
      <c r="D486" s="239" t="s">
        <v>161</v>
      </c>
      <c r="E486" s="258" t="s">
        <v>1</v>
      </c>
      <c r="F486" s="259" t="s">
        <v>1672</v>
      </c>
      <c r="G486" s="257"/>
      <c r="H486" s="260">
        <v>4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161</v>
      </c>
      <c r="AU486" s="266" t="s">
        <v>82</v>
      </c>
      <c r="AV486" s="14" t="s">
        <v>82</v>
      </c>
      <c r="AW486" s="14" t="s">
        <v>30</v>
      </c>
      <c r="AX486" s="14" t="s">
        <v>73</v>
      </c>
      <c r="AY486" s="266" t="s">
        <v>147</v>
      </c>
    </row>
    <row r="487" s="14" customFormat="1">
      <c r="A487" s="14"/>
      <c r="B487" s="256"/>
      <c r="C487" s="257"/>
      <c r="D487" s="239" t="s">
        <v>161</v>
      </c>
      <c r="E487" s="258" t="s">
        <v>1</v>
      </c>
      <c r="F487" s="259" t="s">
        <v>1673</v>
      </c>
      <c r="G487" s="257"/>
      <c r="H487" s="260">
        <v>4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161</v>
      </c>
      <c r="AU487" s="266" t="s">
        <v>82</v>
      </c>
      <c r="AV487" s="14" t="s">
        <v>82</v>
      </c>
      <c r="AW487" s="14" t="s">
        <v>30</v>
      </c>
      <c r="AX487" s="14" t="s">
        <v>73</v>
      </c>
      <c r="AY487" s="266" t="s">
        <v>147</v>
      </c>
    </row>
    <row r="488" s="14" customFormat="1">
      <c r="A488" s="14"/>
      <c r="B488" s="256"/>
      <c r="C488" s="257"/>
      <c r="D488" s="239" t="s">
        <v>161</v>
      </c>
      <c r="E488" s="258" t="s">
        <v>1</v>
      </c>
      <c r="F488" s="259" t="s">
        <v>1674</v>
      </c>
      <c r="G488" s="257"/>
      <c r="H488" s="260">
        <v>4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161</v>
      </c>
      <c r="AU488" s="266" t="s">
        <v>82</v>
      </c>
      <c r="AV488" s="14" t="s">
        <v>82</v>
      </c>
      <c r="AW488" s="14" t="s">
        <v>30</v>
      </c>
      <c r="AX488" s="14" t="s">
        <v>73</v>
      </c>
      <c r="AY488" s="266" t="s">
        <v>147</v>
      </c>
    </row>
    <row r="489" s="14" customFormat="1">
      <c r="A489" s="14"/>
      <c r="B489" s="256"/>
      <c r="C489" s="257"/>
      <c r="D489" s="239" t="s">
        <v>161</v>
      </c>
      <c r="E489" s="258" t="s">
        <v>1</v>
      </c>
      <c r="F489" s="259" t="s">
        <v>1675</v>
      </c>
      <c r="G489" s="257"/>
      <c r="H489" s="260">
        <v>4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161</v>
      </c>
      <c r="AU489" s="266" t="s">
        <v>82</v>
      </c>
      <c r="AV489" s="14" t="s">
        <v>82</v>
      </c>
      <c r="AW489" s="14" t="s">
        <v>30</v>
      </c>
      <c r="AX489" s="14" t="s">
        <v>73</v>
      </c>
      <c r="AY489" s="266" t="s">
        <v>147</v>
      </c>
    </row>
    <row r="490" s="14" customFormat="1">
      <c r="A490" s="14"/>
      <c r="B490" s="256"/>
      <c r="C490" s="257"/>
      <c r="D490" s="239" t="s">
        <v>161</v>
      </c>
      <c r="E490" s="258" t="s">
        <v>1</v>
      </c>
      <c r="F490" s="259" t="s">
        <v>1676</v>
      </c>
      <c r="G490" s="257"/>
      <c r="H490" s="260">
        <v>4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161</v>
      </c>
      <c r="AU490" s="266" t="s">
        <v>82</v>
      </c>
      <c r="AV490" s="14" t="s">
        <v>82</v>
      </c>
      <c r="AW490" s="14" t="s">
        <v>30</v>
      </c>
      <c r="AX490" s="14" t="s">
        <v>73</v>
      </c>
      <c r="AY490" s="266" t="s">
        <v>147</v>
      </c>
    </row>
    <row r="491" s="14" customFormat="1">
      <c r="A491" s="14"/>
      <c r="B491" s="256"/>
      <c r="C491" s="257"/>
      <c r="D491" s="239" t="s">
        <v>161</v>
      </c>
      <c r="E491" s="258" t="s">
        <v>1</v>
      </c>
      <c r="F491" s="259" t="s">
        <v>1677</v>
      </c>
      <c r="G491" s="257"/>
      <c r="H491" s="260">
        <v>4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161</v>
      </c>
      <c r="AU491" s="266" t="s">
        <v>82</v>
      </c>
      <c r="AV491" s="14" t="s">
        <v>82</v>
      </c>
      <c r="AW491" s="14" t="s">
        <v>30</v>
      </c>
      <c r="AX491" s="14" t="s">
        <v>73</v>
      </c>
      <c r="AY491" s="266" t="s">
        <v>147</v>
      </c>
    </row>
    <row r="492" s="14" customFormat="1">
      <c r="A492" s="14"/>
      <c r="B492" s="256"/>
      <c r="C492" s="257"/>
      <c r="D492" s="239" t="s">
        <v>161</v>
      </c>
      <c r="E492" s="258" t="s">
        <v>1</v>
      </c>
      <c r="F492" s="259" t="s">
        <v>1678</v>
      </c>
      <c r="G492" s="257"/>
      <c r="H492" s="260">
        <v>4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161</v>
      </c>
      <c r="AU492" s="266" t="s">
        <v>82</v>
      </c>
      <c r="AV492" s="14" t="s">
        <v>82</v>
      </c>
      <c r="AW492" s="14" t="s">
        <v>30</v>
      </c>
      <c r="AX492" s="14" t="s">
        <v>73</v>
      </c>
      <c r="AY492" s="266" t="s">
        <v>147</v>
      </c>
    </row>
    <row r="493" s="14" customFormat="1">
      <c r="A493" s="14"/>
      <c r="B493" s="256"/>
      <c r="C493" s="257"/>
      <c r="D493" s="239" t="s">
        <v>161</v>
      </c>
      <c r="E493" s="258" t="s">
        <v>1</v>
      </c>
      <c r="F493" s="259" t="s">
        <v>1679</v>
      </c>
      <c r="G493" s="257"/>
      <c r="H493" s="260">
        <v>4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161</v>
      </c>
      <c r="AU493" s="266" t="s">
        <v>82</v>
      </c>
      <c r="AV493" s="14" t="s">
        <v>82</v>
      </c>
      <c r="AW493" s="14" t="s">
        <v>30</v>
      </c>
      <c r="AX493" s="14" t="s">
        <v>73</v>
      </c>
      <c r="AY493" s="266" t="s">
        <v>147</v>
      </c>
    </row>
    <row r="494" s="14" customFormat="1">
      <c r="A494" s="14"/>
      <c r="B494" s="256"/>
      <c r="C494" s="257"/>
      <c r="D494" s="239" t="s">
        <v>161</v>
      </c>
      <c r="E494" s="258" t="s">
        <v>1</v>
      </c>
      <c r="F494" s="259" t="s">
        <v>1680</v>
      </c>
      <c r="G494" s="257"/>
      <c r="H494" s="260">
        <v>4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161</v>
      </c>
      <c r="AU494" s="266" t="s">
        <v>82</v>
      </c>
      <c r="AV494" s="14" t="s">
        <v>82</v>
      </c>
      <c r="AW494" s="14" t="s">
        <v>30</v>
      </c>
      <c r="AX494" s="14" t="s">
        <v>73</v>
      </c>
      <c r="AY494" s="266" t="s">
        <v>147</v>
      </c>
    </row>
    <row r="495" s="14" customFormat="1">
      <c r="A495" s="14"/>
      <c r="B495" s="256"/>
      <c r="C495" s="257"/>
      <c r="D495" s="239" t="s">
        <v>161</v>
      </c>
      <c r="E495" s="258" t="s">
        <v>1</v>
      </c>
      <c r="F495" s="259" t="s">
        <v>1681</v>
      </c>
      <c r="G495" s="257"/>
      <c r="H495" s="260">
        <v>4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161</v>
      </c>
      <c r="AU495" s="266" t="s">
        <v>82</v>
      </c>
      <c r="AV495" s="14" t="s">
        <v>82</v>
      </c>
      <c r="AW495" s="14" t="s">
        <v>30</v>
      </c>
      <c r="AX495" s="14" t="s">
        <v>73</v>
      </c>
      <c r="AY495" s="266" t="s">
        <v>147</v>
      </c>
    </row>
    <row r="496" s="14" customFormat="1">
      <c r="A496" s="14"/>
      <c r="B496" s="256"/>
      <c r="C496" s="257"/>
      <c r="D496" s="239" t="s">
        <v>161</v>
      </c>
      <c r="E496" s="258" t="s">
        <v>1</v>
      </c>
      <c r="F496" s="259" t="s">
        <v>1682</v>
      </c>
      <c r="G496" s="257"/>
      <c r="H496" s="260">
        <v>4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161</v>
      </c>
      <c r="AU496" s="266" t="s">
        <v>82</v>
      </c>
      <c r="AV496" s="14" t="s">
        <v>82</v>
      </c>
      <c r="AW496" s="14" t="s">
        <v>30</v>
      </c>
      <c r="AX496" s="14" t="s">
        <v>73</v>
      </c>
      <c r="AY496" s="266" t="s">
        <v>147</v>
      </c>
    </row>
    <row r="497" s="14" customFormat="1">
      <c r="A497" s="14"/>
      <c r="B497" s="256"/>
      <c r="C497" s="257"/>
      <c r="D497" s="239" t="s">
        <v>161</v>
      </c>
      <c r="E497" s="258" t="s">
        <v>1</v>
      </c>
      <c r="F497" s="259" t="s">
        <v>1683</v>
      </c>
      <c r="G497" s="257"/>
      <c r="H497" s="260">
        <v>4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6" t="s">
        <v>161</v>
      </c>
      <c r="AU497" s="266" t="s">
        <v>82</v>
      </c>
      <c r="AV497" s="14" t="s">
        <v>82</v>
      </c>
      <c r="AW497" s="14" t="s">
        <v>30</v>
      </c>
      <c r="AX497" s="14" t="s">
        <v>73</v>
      </c>
      <c r="AY497" s="266" t="s">
        <v>147</v>
      </c>
    </row>
    <row r="498" s="14" customFormat="1">
      <c r="A498" s="14"/>
      <c r="B498" s="256"/>
      <c r="C498" s="257"/>
      <c r="D498" s="239" t="s">
        <v>161</v>
      </c>
      <c r="E498" s="258" t="s">
        <v>1</v>
      </c>
      <c r="F498" s="259" t="s">
        <v>1684</v>
      </c>
      <c r="G498" s="257"/>
      <c r="H498" s="260">
        <v>4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161</v>
      </c>
      <c r="AU498" s="266" t="s">
        <v>82</v>
      </c>
      <c r="AV498" s="14" t="s">
        <v>82</v>
      </c>
      <c r="AW498" s="14" t="s">
        <v>30</v>
      </c>
      <c r="AX498" s="14" t="s">
        <v>73</v>
      </c>
      <c r="AY498" s="266" t="s">
        <v>147</v>
      </c>
    </row>
    <row r="499" s="14" customFormat="1">
      <c r="A499" s="14"/>
      <c r="B499" s="256"/>
      <c r="C499" s="257"/>
      <c r="D499" s="239" t="s">
        <v>161</v>
      </c>
      <c r="E499" s="258" t="s">
        <v>1</v>
      </c>
      <c r="F499" s="259" t="s">
        <v>1685</v>
      </c>
      <c r="G499" s="257"/>
      <c r="H499" s="260">
        <v>4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161</v>
      </c>
      <c r="AU499" s="266" t="s">
        <v>82</v>
      </c>
      <c r="AV499" s="14" t="s">
        <v>82</v>
      </c>
      <c r="AW499" s="14" t="s">
        <v>30</v>
      </c>
      <c r="AX499" s="14" t="s">
        <v>73</v>
      </c>
      <c r="AY499" s="266" t="s">
        <v>147</v>
      </c>
    </row>
    <row r="500" s="14" customFormat="1">
      <c r="A500" s="14"/>
      <c r="B500" s="256"/>
      <c r="C500" s="257"/>
      <c r="D500" s="239" t="s">
        <v>161</v>
      </c>
      <c r="E500" s="258" t="s">
        <v>1</v>
      </c>
      <c r="F500" s="259" t="s">
        <v>1686</v>
      </c>
      <c r="G500" s="257"/>
      <c r="H500" s="260">
        <v>4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161</v>
      </c>
      <c r="AU500" s="266" t="s">
        <v>82</v>
      </c>
      <c r="AV500" s="14" t="s">
        <v>82</v>
      </c>
      <c r="AW500" s="14" t="s">
        <v>30</v>
      </c>
      <c r="AX500" s="14" t="s">
        <v>73</v>
      </c>
      <c r="AY500" s="266" t="s">
        <v>147</v>
      </c>
    </row>
    <row r="501" s="14" customFormat="1">
      <c r="A501" s="14"/>
      <c r="B501" s="256"/>
      <c r="C501" s="257"/>
      <c r="D501" s="239" t="s">
        <v>161</v>
      </c>
      <c r="E501" s="258" t="s">
        <v>1</v>
      </c>
      <c r="F501" s="259" t="s">
        <v>1687</v>
      </c>
      <c r="G501" s="257"/>
      <c r="H501" s="260">
        <v>4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161</v>
      </c>
      <c r="AU501" s="266" t="s">
        <v>82</v>
      </c>
      <c r="AV501" s="14" t="s">
        <v>82</v>
      </c>
      <c r="AW501" s="14" t="s">
        <v>30</v>
      </c>
      <c r="AX501" s="14" t="s">
        <v>73</v>
      </c>
      <c r="AY501" s="266" t="s">
        <v>147</v>
      </c>
    </row>
    <row r="502" s="14" customFormat="1">
      <c r="A502" s="14"/>
      <c r="B502" s="256"/>
      <c r="C502" s="257"/>
      <c r="D502" s="239" t="s">
        <v>161</v>
      </c>
      <c r="E502" s="258" t="s">
        <v>1</v>
      </c>
      <c r="F502" s="259" t="s">
        <v>1688</v>
      </c>
      <c r="G502" s="257"/>
      <c r="H502" s="260">
        <v>4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161</v>
      </c>
      <c r="AU502" s="266" t="s">
        <v>82</v>
      </c>
      <c r="AV502" s="14" t="s">
        <v>82</v>
      </c>
      <c r="AW502" s="14" t="s">
        <v>30</v>
      </c>
      <c r="AX502" s="14" t="s">
        <v>73</v>
      </c>
      <c r="AY502" s="266" t="s">
        <v>147</v>
      </c>
    </row>
    <row r="503" s="14" customFormat="1">
      <c r="A503" s="14"/>
      <c r="B503" s="256"/>
      <c r="C503" s="257"/>
      <c r="D503" s="239" t="s">
        <v>161</v>
      </c>
      <c r="E503" s="258" t="s">
        <v>1</v>
      </c>
      <c r="F503" s="259" t="s">
        <v>1689</v>
      </c>
      <c r="G503" s="257"/>
      <c r="H503" s="260">
        <v>4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161</v>
      </c>
      <c r="AU503" s="266" t="s">
        <v>82</v>
      </c>
      <c r="AV503" s="14" t="s">
        <v>82</v>
      </c>
      <c r="AW503" s="14" t="s">
        <v>30</v>
      </c>
      <c r="AX503" s="14" t="s">
        <v>73</v>
      </c>
      <c r="AY503" s="266" t="s">
        <v>147</v>
      </c>
    </row>
    <row r="504" s="13" customFormat="1">
      <c r="A504" s="13"/>
      <c r="B504" s="246"/>
      <c r="C504" s="247"/>
      <c r="D504" s="239" t="s">
        <v>161</v>
      </c>
      <c r="E504" s="248" t="s">
        <v>1</v>
      </c>
      <c r="F504" s="249" t="s">
        <v>1690</v>
      </c>
      <c r="G504" s="247"/>
      <c r="H504" s="248" t="s">
        <v>1</v>
      </c>
      <c r="I504" s="250"/>
      <c r="J504" s="247"/>
      <c r="K504" s="247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161</v>
      </c>
      <c r="AU504" s="255" t="s">
        <v>82</v>
      </c>
      <c r="AV504" s="13" t="s">
        <v>80</v>
      </c>
      <c r="AW504" s="13" t="s">
        <v>30</v>
      </c>
      <c r="AX504" s="13" t="s">
        <v>73</v>
      </c>
      <c r="AY504" s="255" t="s">
        <v>147</v>
      </c>
    </row>
    <row r="505" s="14" customFormat="1">
      <c r="A505" s="14"/>
      <c r="B505" s="256"/>
      <c r="C505" s="257"/>
      <c r="D505" s="239" t="s">
        <v>161</v>
      </c>
      <c r="E505" s="258" t="s">
        <v>1</v>
      </c>
      <c r="F505" s="259" t="s">
        <v>1691</v>
      </c>
      <c r="G505" s="257"/>
      <c r="H505" s="260">
        <v>2.5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161</v>
      </c>
      <c r="AU505" s="266" t="s">
        <v>82</v>
      </c>
      <c r="AV505" s="14" t="s">
        <v>82</v>
      </c>
      <c r="AW505" s="14" t="s">
        <v>30</v>
      </c>
      <c r="AX505" s="14" t="s">
        <v>73</v>
      </c>
      <c r="AY505" s="266" t="s">
        <v>147</v>
      </c>
    </row>
    <row r="506" s="15" customFormat="1">
      <c r="A506" s="15"/>
      <c r="B506" s="267"/>
      <c r="C506" s="268"/>
      <c r="D506" s="239" t="s">
        <v>161</v>
      </c>
      <c r="E506" s="269" t="s">
        <v>1</v>
      </c>
      <c r="F506" s="270" t="s">
        <v>164</v>
      </c>
      <c r="G506" s="268"/>
      <c r="H506" s="271">
        <v>80.5</v>
      </c>
      <c r="I506" s="272"/>
      <c r="J506" s="268"/>
      <c r="K506" s="268"/>
      <c r="L506" s="273"/>
      <c r="M506" s="274"/>
      <c r="N506" s="275"/>
      <c r="O506" s="275"/>
      <c r="P506" s="275"/>
      <c r="Q506" s="275"/>
      <c r="R506" s="275"/>
      <c r="S506" s="275"/>
      <c r="T506" s="27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7" t="s">
        <v>161</v>
      </c>
      <c r="AU506" s="277" t="s">
        <v>82</v>
      </c>
      <c r="AV506" s="15" t="s">
        <v>155</v>
      </c>
      <c r="AW506" s="15" t="s">
        <v>30</v>
      </c>
      <c r="AX506" s="15" t="s">
        <v>80</v>
      </c>
      <c r="AY506" s="277" t="s">
        <v>147</v>
      </c>
    </row>
    <row r="507" s="2" customFormat="1" ht="24.15" customHeight="1">
      <c r="A507" s="38"/>
      <c r="B507" s="39"/>
      <c r="C507" s="226" t="s">
        <v>491</v>
      </c>
      <c r="D507" s="226" t="s">
        <v>150</v>
      </c>
      <c r="E507" s="227" t="s">
        <v>617</v>
      </c>
      <c r="F507" s="228" t="s">
        <v>618</v>
      </c>
      <c r="G507" s="229" t="s">
        <v>167</v>
      </c>
      <c r="H507" s="230">
        <v>29.780000000000001</v>
      </c>
      <c r="I507" s="231"/>
      <c r="J507" s="232">
        <f>ROUND(I507*H507,2)</f>
        <v>0</v>
      </c>
      <c r="K507" s="228" t="s">
        <v>154</v>
      </c>
      <c r="L507" s="44"/>
      <c r="M507" s="233" t="s">
        <v>1</v>
      </c>
      <c r="N507" s="234" t="s">
        <v>38</v>
      </c>
      <c r="O507" s="91"/>
      <c r="P507" s="235">
        <f>O507*H507</f>
        <v>0</v>
      </c>
      <c r="Q507" s="235">
        <v>0</v>
      </c>
      <c r="R507" s="235">
        <f>Q507*H507</f>
        <v>0</v>
      </c>
      <c r="S507" s="235">
        <v>0</v>
      </c>
      <c r="T507" s="236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7" t="s">
        <v>274</v>
      </c>
      <c r="AT507" s="237" t="s">
        <v>150</v>
      </c>
      <c r="AU507" s="237" t="s">
        <v>82</v>
      </c>
      <c r="AY507" s="17" t="s">
        <v>147</v>
      </c>
      <c r="BE507" s="238">
        <f>IF(N507="základní",J507,0)</f>
        <v>0</v>
      </c>
      <c r="BF507" s="238">
        <f>IF(N507="snížená",J507,0)</f>
        <v>0</v>
      </c>
      <c r="BG507" s="238">
        <f>IF(N507="zákl. přenesená",J507,0)</f>
        <v>0</v>
      </c>
      <c r="BH507" s="238">
        <f>IF(N507="sníž. přenesená",J507,0)</f>
        <v>0</v>
      </c>
      <c r="BI507" s="238">
        <f>IF(N507="nulová",J507,0)</f>
        <v>0</v>
      </c>
      <c r="BJ507" s="17" t="s">
        <v>80</v>
      </c>
      <c r="BK507" s="238">
        <f>ROUND(I507*H507,2)</f>
        <v>0</v>
      </c>
      <c r="BL507" s="17" t="s">
        <v>274</v>
      </c>
      <c r="BM507" s="237" t="s">
        <v>1784</v>
      </c>
    </row>
    <row r="508" s="2" customFormat="1">
      <c r="A508" s="38"/>
      <c r="B508" s="39"/>
      <c r="C508" s="40"/>
      <c r="D508" s="239" t="s">
        <v>157</v>
      </c>
      <c r="E508" s="40"/>
      <c r="F508" s="240" t="s">
        <v>620</v>
      </c>
      <c r="G508" s="40"/>
      <c r="H508" s="40"/>
      <c r="I508" s="241"/>
      <c r="J508" s="40"/>
      <c r="K508" s="40"/>
      <c r="L508" s="44"/>
      <c r="M508" s="242"/>
      <c r="N508" s="243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157</v>
      </c>
      <c r="AU508" s="17" t="s">
        <v>82</v>
      </c>
    </row>
    <row r="509" s="2" customFormat="1">
      <c r="A509" s="38"/>
      <c r="B509" s="39"/>
      <c r="C509" s="40"/>
      <c r="D509" s="244" t="s">
        <v>159</v>
      </c>
      <c r="E509" s="40"/>
      <c r="F509" s="245" t="s">
        <v>621</v>
      </c>
      <c r="G509" s="40"/>
      <c r="H509" s="40"/>
      <c r="I509" s="241"/>
      <c r="J509" s="40"/>
      <c r="K509" s="40"/>
      <c r="L509" s="44"/>
      <c r="M509" s="242"/>
      <c r="N509" s="243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159</v>
      </c>
      <c r="AU509" s="17" t="s">
        <v>82</v>
      </c>
    </row>
    <row r="510" s="13" customFormat="1">
      <c r="A510" s="13"/>
      <c r="B510" s="246"/>
      <c r="C510" s="247"/>
      <c r="D510" s="239" t="s">
        <v>161</v>
      </c>
      <c r="E510" s="248" t="s">
        <v>1</v>
      </c>
      <c r="F510" s="249" t="s">
        <v>1429</v>
      </c>
      <c r="G510" s="247"/>
      <c r="H510" s="248" t="s">
        <v>1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161</v>
      </c>
      <c r="AU510" s="255" t="s">
        <v>82</v>
      </c>
      <c r="AV510" s="13" t="s">
        <v>80</v>
      </c>
      <c r="AW510" s="13" t="s">
        <v>30</v>
      </c>
      <c r="AX510" s="13" t="s">
        <v>73</v>
      </c>
      <c r="AY510" s="255" t="s">
        <v>147</v>
      </c>
    </row>
    <row r="511" s="14" customFormat="1">
      <c r="A511" s="14"/>
      <c r="B511" s="256"/>
      <c r="C511" s="257"/>
      <c r="D511" s="239" t="s">
        <v>161</v>
      </c>
      <c r="E511" s="258" t="s">
        <v>1</v>
      </c>
      <c r="F511" s="259" t="s">
        <v>1693</v>
      </c>
      <c r="G511" s="257"/>
      <c r="H511" s="260">
        <v>8.2799999999999994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161</v>
      </c>
      <c r="AU511" s="266" t="s">
        <v>82</v>
      </c>
      <c r="AV511" s="14" t="s">
        <v>82</v>
      </c>
      <c r="AW511" s="14" t="s">
        <v>30</v>
      </c>
      <c r="AX511" s="14" t="s">
        <v>73</v>
      </c>
      <c r="AY511" s="266" t="s">
        <v>147</v>
      </c>
    </row>
    <row r="512" s="14" customFormat="1">
      <c r="A512" s="14"/>
      <c r="B512" s="256"/>
      <c r="C512" s="257"/>
      <c r="D512" s="239" t="s">
        <v>161</v>
      </c>
      <c r="E512" s="258" t="s">
        <v>1</v>
      </c>
      <c r="F512" s="259" t="s">
        <v>1694</v>
      </c>
      <c r="G512" s="257"/>
      <c r="H512" s="260">
        <v>1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161</v>
      </c>
      <c r="AU512" s="266" t="s">
        <v>82</v>
      </c>
      <c r="AV512" s="14" t="s">
        <v>82</v>
      </c>
      <c r="AW512" s="14" t="s">
        <v>30</v>
      </c>
      <c r="AX512" s="14" t="s">
        <v>73</v>
      </c>
      <c r="AY512" s="266" t="s">
        <v>147</v>
      </c>
    </row>
    <row r="513" s="14" customFormat="1">
      <c r="A513" s="14"/>
      <c r="B513" s="256"/>
      <c r="C513" s="257"/>
      <c r="D513" s="239" t="s">
        <v>161</v>
      </c>
      <c r="E513" s="258" t="s">
        <v>1</v>
      </c>
      <c r="F513" s="259" t="s">
        <v>1695</v>
      </c>
      <c r="G513" s="257"/>
      <c r="H513" s="260">
        <v>1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161</v>
      </c>
      <c r="AU513" s="266" t="s">
        <v>82</v>
      </c>
      <c r="AV513" s="14" t="s">
        <v>82</v>
      </c>
      <c r="AW513" s="14" t="s">
        <v>30</v>
      </c>
      <c r="AX513" s="14" t="s">
        <v>73</v>
      </c>
      <c r="AY513" s="266" t="s">
        <v>147</v>
      </c>
    </row>
    <row r="514" s="14" customFormat="1">
      <c r="A514" s="14"/>
      <c r="B514" s="256"/>
      <c r="C514" s="257"/>
      <c r="D514" s="239" t="s">
        <v>161</v>
      </c>
      <c r="E514" s="258" t="s">
        <v>1</v>
      </c>
      <c r="F514" s="259" t="s">
        <v>1696</v>
      </c>
      <c r="G514" s="257"/>
      <c r="H514" s="260">
        <v>1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161</v>
      </c>
      <c r="AU514" s="266" t="s">
        <v>82</v>
      </c>
      <c r="AV514" s="14" t="s">
        <v>82</v>
      </c>
      <c r="AW514" s="14" t="s">
        <v>30</v>
      </c>
      <c r="AX514" s="14" t="s">
        <v>73</v>
      </c>
      <c r="AY514" s="266" t="s">
        <v>147</v>
      </c>
    </row>
    <row r="515" s="14" customFormat="1">
      <c r="A515" s="14"/>
      <c r="B515" s="256"/>
      <c r="C515" s="257"/>
      <c r="D515" s="239" t="s">
        <v>161</v>
      </c>
      <c r="E515" s="258" t="s">
        <v>1</v>
      </c>
      <c r="F515" s="259" t="s">
        <v>1697</v>
      </c>
      <c r="G515" s="257"/>
      <c r="H515" s="260">
        <v>5.0999999999999996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161</v>
      </c>
      <c r="AU515" s="266" t="s">
        <v>82</v>
      </c>
      <c r="AV515" s="14" t="s">
        <v>82</v>
      </c>
      <c r="AW515" s="14" t="s">
        <v>30</v>
      </c>
      <c r="AX515" s="14" t="s">
        <v>73</v>
      </c>
      <c r="AY515" s="266" t="s">
        <v>147</v>
      </c>
    </row>
    <row r="516" s="14" customFormat="1">
      <c r="A516" s="14"/>
      <c r="B516" s="256"/>
      <c r="C516" s="257"/>
      <c r="D516" s="239" t="s">
        <v>161</v>
      </c>
      <c r="E516" s="258" t="s">
        <v>1</v>
      </c>
      <c r="F516" s="259" t="s">
        <v>1698</v>
      </c>
      <c r="G516" s="257"/>
      <c r="H516" s="260">
        <v>5.0999999999999996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161</v>
      </c>
      <c r="AU516" s="266" t="s">
        <v>82</v>
      </c>
      <c r="AV516" s="14" t="s">
        <v>82</v>
      </c>
      <c r="AW516" s="14" t="s">
        <v>30</v>
      </c>
      <c r="AX516" s="14" t="s">
        <v>73</v>
      </c>
      <c r="AY516" s="266" t="s">
        <v>147</v>
      </c>
    </row>
    <row r="517" s="13" customFormat="1">
      <c r="A517" s="13"/>
      <c r="B517" s="246"/>
      <c r="C517" s="247"/>
      <c r="D517" s="239" t="s">
        <v>161</v>
      </c>
      <c r="E517" s="248" t="s">
        <v>1</v>
      </c>
      <c r="F517" s="249" t="s">
        <v>1699</v>
      </c>
      <c r="G517" s="247"/>
      <c r="H517" s="248" t="s">
        <v>1</v>
      </c>
      <c r="I517" s="250"/>
      <c r="J517" s="247"/>
      <c r="K517" s="247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161</v>
      </c>
      <c r="AU517" s="255" t="s">
        <v>82</v>
      </c>
      <c r="AV517" s="13" t="s">
        <v>80</v>
      </c>
      <c r="AW517" s="13" t="s">
        <v>30</v>
      </c>
      <c r="AX517" s="13" t="s">
        <v>73</v>
      </c>
      <c r="AY517" s="255" t="s">
        <v>147</v>
      </c>
    </row>
    <row r="518" s="14" customFormat="1">
      <c r="A518" s="14"/>
      <c r="B518" s="256"/>
      <c r="C518" s="257"/>
      <c r="D518" s="239" t="s">
        <v>161</v>
      </c>
      <c r="E518" s="258" t="s">
        <v>1</v>
      </c>
      <c r="F518" s="259" t="s">
        <v>1700</v>
      </c>
      <c r="G518" s="257"/>
      <c r="H518" s="260">
        <v>3.5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161</v>
      </c>
      <c r="AU518" s="266" t="s">
        <v>82</v>
      </c>
      <c r="AV518" s="14" t="s">
        <v>82</v>
      </c>
      <c r="AW518" s="14" t="s">
        <v>30</v>
      </c>
      <c r="AX518" s="14" t="s">
        <v>73</v>
      </c>
      <c r="AY518" s="266" t="s">
        <v>147</v>
      </c>
    </row>
    <row r="519" s="13" customFormat="1">
      <c r="A519" s="13"/>
      <c r="B519" s="246"/>
      <c r="C519" s="247"/>
      <c r="D519" s="239" t="s">
        <v>161</v>
      </c>
      <c r="E519" s="248" t="s">
        <v>1</v>
      </c>
      <c r="F519" s="249" t="s">
        <v>1701</v>
      </c>
      <c r="G519" s="247"/>
      <c r="H519" s="248" t="s">
        <v>1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161</v>
      </c>
      <c r="AU519" s="255" t="s">
        <v>82</v>
      </c>
      <c r="AV519" s="13" t="s">
        <v>80</v>
      </c>
      <c r="AW519" s="13" t="s">
        <v>30</v>
      </c>
      <c r="AX519" s="13" t="s">
        <v>73</v>
      </c>
      <c r="AY519" s="255" t="s">
        <v>147</v>
      </c>
    </row>
    <row r="520" s="14" customFormat="1">
      <c r="A520" s="14"/>
      <c r="B520" s="256"/>
      <c r="C520" s="257"/>
      <c r="D520" s="239" t="s">
        <v>161</v>
      </c>
      <c r="E520" s="258" t="s">
        <v>1</v>
      </c>
      <c r="F520" s="259" t="s">
        <v>1702</v>
      </c>
      <c r="G520" s="257"/>
      <c r="H520" s="260">
        <v>2.7999999999999998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161</v>
      </c>
      <c r="AU520" s="266" t="s">
        <v>82</v>
      </c>
      <c r="AV520" s="14" t="s">
        <v>82</v>
      </c>
      <c r="AW520" s="14" t="s">
        <v>30</v>
      </c>
      <c r="AX520" s="14" t="s">
        <v>73</v>
      </c>
      <c r="AY520" s="266" t="s">
        <v>147</v>
      </c>
    </row>
    <row r="521" s="14" customFormat="1">
      <c r="A521" s="14"/>
      <c r="B521" s="256"/>
      <c r="C521" s="257"/>
      <c r="D521" s="239" t="s">
        <v>161</v>
      </c>
      <c r="E521" s="258" t="s">
        <v>1</v>
      </c>
      <c r="F521" s="259" t="s">
        <v>1703</v>
      </c>
      <c r="G521" s="257"/>
      <c r="H521" s="260">
        <v>2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161</v>
      </c>
      <c r="AU521" s="266" t="s">
        <v>82</v>
      </c>
      <c r="AV521" s="14" t="s">
        <v>82</v>
      </c>
      <c r="AW521" s="14" t="s">
        <v>30</v>
      </c>
      <c r="AX521" s="14" t="s">
        <v>73</v>
      </c>
      <c r="AY521" s="266" t="s">
        <v>147</v>
      </c>
    </row>
    <row r="522" s="15" customFormat="1">
      <c r="A522" s="15"/>
      <c r="B522" s="267"/>
      <c r="C522" s="268"/>
      <c r="D522" s="239" t="s">
        <v>161</v>
      </c>
      <c r="E522" s="269" t="s">
        <v>1</v>
      </c>
      <c r="F522" s="270" t="s">
        <v>164</v>
      </c>
      <c r="G522" s="268"/>
      <c r="H522" s="271">
        <v>29.780000000000001</v>
      </c>
      <c r="I522" s="272"/>
      <c r="J522" s="268"/>
      <c r="K522" s="268"/>
      <c r="L522" s="273"/>
      <c r="M522" s="274"/>
      <c r="N522" s="275"/>
      <c r="O522" s="275"/>
      <c r="P522" s="275"/>
      <c r="Q522" s="275"/>
      <c r="R522" s="275"/>
      <c r="S522" s="275"/>
      <c r="T522" s="27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7" t="s">
        <v>161</v>
      </c>
      <c r="AU522" s="277" t="s">
        <v>82</v>
      </c>
      <c r="AV522" s="15" t="s">
        <v>155</v>
      </c>
      <c r="AW522" s="15" t="s">
        <v>30</v>
      </c>
      <c r="AX522" s="15" t="s">
        <v>80</v>
      </c>
      <c r="AY522" s="277" t="s">
        <v>147</v>
      </c>
    </row>
    <row r="523" s="2" customFormat="1" ht="24.15" customHeight="1">
      <c r="A523" s="38"/>
      <c r="B523" s="39"/>
      <c r="C523" s="226" t="s">
        <v>500</v>
      </c>
      <c r="D523" s="226" t="s">
        <v>150</v>
      </c>
      <c r="E523" s="227" t="s">
        <v>1785</v>
      </c>
      <c r="F523" s="228" t="s">
        <v>1786</v>
      </c>
      <c r="G523" s="229" t="s">
        <v>167</v>
      </c>
      <c r="H523" s="230">
        <v>23.600000000000001</v>
      </c>
      <c r="I523" s="231"/>
      <c r="J523" s="232">
        <f>ROUND(I523*H523,2)</f>
        <v>0</v>
      </c>
      <c r="K523" s="228" t="s">
        <v>154</v>
      </c>
      <c r="L523" s="44"/>
      <c r="M523" s="233" t="s">
        <v>1</v>
      </c>
      <c r="N523" s="234" t="s">
        <v>38</v>
      </c>
      <c r="O523" s="91"/>
      <c r="P523" s="235">
        <f>O523*H523</f>
        <v>0</v>
      </c>
      <c r="Q523" s="235">
        <v>0</v>
      </c>
      <c r="R523" s="235">
        <f>Q523*H523</f>
        <v>0</v>
      </c>
      <c r="S523" s="235">
        <v>0</v>
      </c>
      <c r="T523" s="236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7" t="s">
        <v>274</v>
      </c>
      <c r="AT523" s="237" t="s">
        <v>150</v>
      </c>
      <c r="AU523" s="237" t="s">
        <v>82</v>
      </c>
      <c r="AY523" s="17" t="s">
        <v>147</v>
      </c>
      <c r="BE523" s="238">
        <f>IF(N523="základní",J523,0)</f>
        <v>0</v>
      </c>
      <c r="BF523" s="238">
        <f>IF(N523="snížená",J523,0)</f>
        <v>0</v>
      </c>
      <c r="BG523" s="238">
        <f>IF(N523="zákl. přenesená",J523,0)</f>
        <v>0</v>
      </c>
      <c r="BH523" s="238">
        <f>IF(N523="sníž. přenesená",J523,0)</f>
        <v>0</v>
      </c>
      <c r="BI523" s="238">
        <f>IF(N523="nulová",J523,0)</f>
        <v>0</v>
      </c>
      <c r="BJ523" s="17" t="s">
        <v>80</v>
      </c>
      <c r="BK523" s="238">
        <f>ROUND(I523*H523,2)</f>
        <v>0</v>
      </c>
      <c r="BL523" s="17" t="s">
        <v>274</v>
      </c>
      <c r="BM523" s="237" t="s">
        <v>1787</v>
      </c>
    </row>
    <row r="524" s="2" customFormat="1">
      <c r="A524" s="38"/>
      <c r="B524" s="39"/>
      <c r="C524" s="40"/>
      <c r="D524" s="239" t="s">
        <v>157</v>
      </c>
      <c r="E524" s="40"/>
      <c r="F524" s="240" t="s">
        <v>1788</v>
      </c>
      <c r="G524" s="40"/>
      <c r="H524" s="40"/>
      <c r="I524" s="241"/>
      <c r="J524" s="40"/>
      <c r="K524" s="40"/>
      <c r="L524" s="44"/>
      <c r="M524" s="242"/>
      <c r="N524" s="243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157</v>
      </c>
      <c r="AU524" s="17" t="s">
        <v>82</v>
      </c>
    </row>
    <row r="525" s="2" customFormat="1">
      <c r="A525" s="38"/>
      <c r="B525" s="39"/>
      <c r="C525" s="40"/>
      <c r="D525" s="244" t="s">
        <v>159</v>
      </c>
      <c r="E525" s="40"/>
      <c r="F525" s="245" t="s">
        <v>1789</v>
      </c>
      <c r="G525" s="40"/>
      <c r="H525" s="40"/>
      <c r="I525" s="241"/>
      <c r="J525" s="40"/>
      <c r="K525" s="40"/>
      <c r="L525" s="44"/>
      <c r="M525" s="242"/>
      <c r="N525" s="243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82</v>
      </c>
    </row>
    <row r="526" s="13" customFormat="1">
      <c r="A526" s="13"/>
      <c r="B526" s="246"/>
      <c r="C526" s="247"/>
      <c r="D526" s="239" t="s">
        <v>161</v>
      </c>
      <c r="E526" s="248" t="s">
        <v>1</v>
      </c>
      <c r="F526" s="249" t="s">
        <v>1709</v>
      </c>
      <c r="G526" s="247"/>
      <c r="H526" s="248" t="s">
        <v>1</v>
      </c>
      <c r="I526" s="250"/>
      <c r="J526" s="247"/>
      <c r="K526" s="247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161</v>
      </c>
      <c r="AU526" s="255" t="s">
        <v>82</v>
      </c>
      <c r="AV526" s="13" t="s">
        <v>80</v>
      </c>
      <c r="AW526" s="13" t="s">
        <v>30</v>
      </c>
      <c r="AX526" s="13" t="s">
        <v>73</v>
      </c>
      <c r="AY526" s="255" t="s">
        <v>147</v>
      </c>
    </row>
    <row r="527" s="14" customFormat="1">
      <c r="A527" s="14"/>
      <c r="B527" s="256"/>
      <c r="C527" s="257"/>
      <c r="D527" s="239" t="s">
        <v>161</v>
      </c>
      <c r="E527" s="258" t="s">
        <v>1</v>
      </c>
      <c r="F527" s="259" t="s">
        <v>1710</v>
      </c>
      <c r="G527" s="257"/>
      <c r="H527" s="260">
        <v>1.6000000000000001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161</v>
      </c>
      <c r="AU527" s="266" t="s">
        <v>82</v>
      </c>
      <c r="AV527" s="14" t="s">
        <v>82</v>
      </c>
      <c r="AW527" s="14" t="s">
        <v>30</v>
      </c>
      <c r="AX527" s="14" t="s">
        <v>73</v>
      </c>
      <c r="AY527" s="266" t="s">
        <v>147</v>
      </c>
    </row>
    <row r="528" s="14" customFormat="1">
      <c r="A528" s="14"/>
      <c r="B528" s="256"/>
      <c r="C528" s="257"/>
      <c r="D528" s="239" t="s">
        <v>161</v>
      </c>
      <c r="E528" s="258" t="s">
        <v>1</v>
      </c>
      <c r="F528" s="259" t="s">
        <v>1711</v>
      </c>
      <c r="G528" s="257"/>
      <c r="H528" s="260">
        <v>2.5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161</v>
      </c>
      <c r="AU528" s="266" t="s">
        <v>82</v>
      </c>
      <c r="AV528" s="14" t="s">
        <v>82</v>
      </c>
      <c r="AW528" s="14" t="s">
        <v>30</v>
      </c>
      <c r="AX528" s="14" t="s">
        <v>73</v>
      </c>
      <c r="AY528" s="266" t="s">
        <v>147</v>
      </c>
    </row>
    <row r="529" s="14" customFormat="1">
      <c r="A529" s="14"/>
      <c r="B529" s="256"/>
      <c r="C529" s="257"/>
      <c r="D529" s="239" t="s">
        <v>161</v>
      </c>
      <c r="E529" s="258" t="s">
        <v>1</v>
      </c>
      <c r="F529" s="259" t="s">
        <v>1712</v>
      </c>
      <c r="G529" s="257"/>
      <c r="H529" s="260">
        <v>2.5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161</v>
      </c>
      <c r="AU529" s="266" t="s">
        <v>82</v>
      </c>
      <c r="AV529" s="14" t="s">
        <v>82</v>
      </c>
      <c r="AW529" s="14" t="s">
        <v>30</v>
      </c>
      <c r="AX529" s="14" t="s">
        <v>73</v>
      </c>
      <c r="AY529" s="266" t="s">
        <v>147</v>
      </c>
    </row>
    <row r="530" s="14" customFormat="1">
      <c r="A530" s="14"/>
      <c r="B530" s="256"/>
      <c r="C530" s="257"/>
      <c r="D530" s="239" t="s">
        <v>161</v>
      </c>
      <c r="E530" s="258" t="s">
        <v>1</v>
      </c>
      <c r="F530" s="259" t="s">
        <v>1713</v>
      </c>
      <c r="G530" s="257"/>
      <c r="H530" s="260">
        <v>2.5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161</v>
      </c>
      <c r="AU530" s="266" t="s">
        <v>82</v>
      </c>
      <c r="AV530" s="14" t="s">
        <v>82</v>
      </c>
      <c r="AW530" s="14" t="s">
        <v>30</v>
      </c>
      <c r="AX530" s="14" t="s">
        <v>73</v>
      </c>
      <c r="AY530" s="266" t="s">
        <v>147</v>
      </c>
    </row>
    <row r="531" s="14" customFormat="1">
      <c r="A531" s="14"/>
      <c r="B531" s="256"/>
      <c r="C531" s="257"/>
      <c r="D531" s="239" t="s">
        <v>161</v>
      </c>
      <c r="E531" s="258" t="s">
        <v>1</v>
      </c>
      <c r="F531" s="259" t="s">
        <v>1714</v>
      </c>
      <c r="G531" s="257"/>
      <c r="H531" s="260">
        <v>2.5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161</v>
      </c>
      <c r="AU531" s="266" t="s">
        <v>82</v>
      </c>
      <c r="AV531" s="14" t="s">
        <v>82</v>
      </c>
      <c r="AW531" s="14" t="s">
        <v>30</v>
      </c>
      <c r="AX531" s="14" t="s">
        <v>73</v>
      </c>
      <c r="AY531" s="266" t="s">
        <v>147</v>
      </c>
    </row>
    <row r="532" s="14" customFormat="1">
      <c r="A532" s="14"/>
      <c r="B532" s="256"/>
      <c r="C532" s="257"/>
      <c r="D532" s="239" t="s">
        <v>161</v>
      </c>
      <c r="E532" s="258" t="s">
        <v>1</v>
      </c>
      <c r="F532" s="259" t="s">
        <v>1715</v>
      </c>
      <c r="G532" s="257"/>
      <c r="H532" s="260">
        <v>3.5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161</v>
      </c>
      <c r="AU532" s="266" t="s">
        <v>82</v>
      </c>
      <c r="AV532" s="14" t="s">
        <v>82</v>
      </c>
      <c r="AW532" s="14" t="s">
        <v>30</v>
      </c>
      <c r="AX532" s="14" t="s">
        <v>73</v>
      </c>
      <c r="AY532" s="266" t="s">
        <v>147</v>
      </c>
    </row>
    <row r="533" s="14" customFormat="1">
      <c r="A533" s="14"/>
      <c r="B533" s="256"/>
      <c r="C533" s="257"/>
      <c r="D533" s="239" t="s">
        <v>161</v>
      </c>
      <c r="E533" s="258" t="s">
        <v>1</v>
      </c>
      <c r="F533" s="259" t="s">
        <v>1716</v>
      </c>
      <c r="G533" s="257"/>
      <c r="H533" s="260">
        <v>2.5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161</v>
      </c>
      <c r="AU533" s="266" t="s">
        <v>82</v>
      </c>
      <c r="AV533" s="14" t="s">
        <v>82</v>
      </c>
      <c r="AW533" s="14" t="s">
        <v>30</v>
      </c>
      <c r="AX533" s="14" t="s">
        <v>73</v>
      </c>
      <c r="AY533" s="266" t="s">
        <v>147</v>
      </c>
    </row>
    <row r="534" s="13" customFormat="1">
      <c r="A534" s="13"/>
      <c r="B534" s="246"/>
      <c r="C534" s="247"/>
      <c r="D534" s="239" t="s">
        <v>161</v>
      </c>
      <c r="E534" s="248" t="s">
        <v>1</v>
      </c>
      <c r="F534" s="249" t="s">
        <v>1717</v>
      </c>
      <c r="G534" s="247"/>
      <c r="H534" s="248" t="s">
        <v>1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161</v>
      </c>
      <c r="AU534" s="255" t="s">
        <v>82</v>
      </c>
      <c r="AV534" s="13" t="s">
        <v>80</v>
      </c>
      <c r="AW534" s="13" t="s">
        <v>30</v>
      </c>
      <c r="AX534" s="13" t="s">
        <v>73</v>
      </c>
      <c r="AY534" s="255" t="s">
        <v>147</v>
      </c>
    </row>
    <row r="535" s="14" customFormat="1">
      <c r="A535" s="14"/>
      <c r="B535" s="256"/>
      <c r="C535" s="257"/>
      <c r="D535" s="239" t="s">
        <v>161</v>
      </c>
      <c r="E535" s="258" t="s">
        <v>1</v>
      </c>
      <c r="F535" s="259" t="s">
        <v>1718</v>
      </c>
      <c r="G535" s="257"/>
      <c r="H535" s="260">
        <v>6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6" t="s">
        <v>161</v>
      </c>
      <c r="AU535" s="266" t="s">
        <v>82</v>
      </c>
      <c r="AV535" s="14" t="s">
        <v>82</v>
      </c>
      <c r="AW535" s="14" t="s">
        <v>30</v>
      </c>
      <c r="AX535" s="14" t="s">
        <v>73</v>
      </c>
      <c r="AY535" s="266" t="s">
        <v>147</v>
      </c>
    </row>
    <row r="536" s="15" customFormat="1">
      <c r="A536" s="15"/>
      <c r="B536" s="267"/>
      <c r="C536" s="268"/>
      <c r="D536" s="239" t="s">
        <v>161</v>
      </c>
      <c r="E536" s="269" t="s">
        <v>1</v>
      </c>
      <c r="F536" s="270" t="s">
        <v>164</v>
      </c>
      <c r="G536" s="268"/>
      <c r="H536" s="271">
        <v>23.600000000000001</v>
      </c>
      <c r="I536" s="272"/>
      <c r="J536" s="268"/>
      <c r="K536" s="268"/>
      <c r="L536" s="273"/>
      <c r="M536" s="274"/>
      <c r="N536" s="275"/>
      <c r="O536" s="275"/>
      <c r="P536" s="275"/>
      <c r="Q536" s="275"/>
      <c r="R536" s="275"/>
      <c r="S536" s="275"/>
      <c r="T536" s="27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7" t="s">
        <v>161</v>
      </c>
      <c r="AU536" s="277" t="s">
        <v>82</v>
      </c>
      <c r="AV536" s="15" t="s">
        <v>155</v>
      </c>
      <c r="AW536" s="15" t="s">
        <v>30</v>
      </c>
      <c r="AX536" s="15" t="s">
        <v>80</v>
      </c>
      <c r="AY536" s="277" t="s">
        <v>147</v>
      </c>
    </row>
    <row r="537" s="2" customFormat="1" ht="24.15" customHeight="1">
      <c r="A537" s="38"/>
      <c r="B537" s="39"/>
      <c r="C537" s="226" t="s">
        <v>526</v>
      </c>
      <c r="D537" s="226" t="s">
        <v>150</v>
      </c>
      <c r="E537" s="227" t="s">
        <v>629</v>
      </c>
      <c r="F537" s="228" t="s">
        <v>630</v>
      </c>
      <c r="G537" s="229" t="s">
        <v>181</v>
      </c>
      <c r="H537" s="230">
        <v>437.72000000000003</v>
      </c>
      <c r="I537" s="231"/>
      <c r="J537" s="232">
        <f>ROUND(I537*H537,2)</f>
        <v>0</v>
      </c>
      <c r="K537" s="228" t="s">
        <v>154</v>
      </c>
      <c r="L537" s="44"/>
      <c r="M537" s="233" t="s">
        <v>1</v>
      </c>
      <c r="N537" s="234" t="s">
        <v>38</v>
      </c>
      <c r="O537" s="91"/>
      <c r="P537" s="235">
        <f>O537*H537</f>
        <v>0</v>
      </c>
      <c r="Q537" s="235">
        <v>0</v>
      </c>
      <c r="R537" s="235">
        <f>Q537*H537</f>
        <v>0</v>
      </c>
      <c r="S537" s="235">
        <v>0</v>
      </c>
      <c r="T537" s="236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7" t="s">
        <v>274</v>
      </c>
      <c r="AT537" s="237" t="s">
        <v>150</v>
      </c>
      <c r="AU537" s="237" t="s">
        <v>82</v>
      </c>
      <c r="AY537" s="17" t="s">
        <v>147</v>
      </c>
      <c r="BE537" s="238">
        <f>IF(N537="základní",J537,0)</f>
        <v>0</v>
      </c>
      <c r="BF537" s="238">
        <f>IF(N537="snížená",J537,0)</f>
        <v>0</v>
      </c>
      <c r="BG537" s="238">
        <f>IF(N537="zákl. přenesená",J537,0)</f>
        <v>0</v>
      </c>
      <c r="BH537" s="238">
        <f>IF(N537="sníž. přenesená",J537,0)</f>
        <v>0</v>
      </c>
      <c r="BI537" s="238">
        <f>IF(N537="nulová",J537,0)</f>
        <v>0</v>
      </c>
      <c r="BJ537" s="17" t="s">
        <v>80</v>
      </c>
      <c r="BK537" s="238">
        <f>ROUND(I537*H537,2)</f>
        <v>0</v>
      </c>
      <c r="BL537" s="17" t="s">
        <v>274</v>
      </c>
      <c r="BM537" s="237" t="s">
        <v>1790</v>
      </c>
    </row>
    <row r="538" s="2" customFormat="1">
      <c r="A538" s="38"/>
      <c r="B538" s="39"/>
      <c r="C538" s="40"/>
      <c r="D538" s="239" t="s">
        <v>157</v>
      </c>
      <c r="E538" s="40"/>
      <c r="F538" s="240" t="s">
        <v>632</v>
      </c>
      <c r="G538" s="40"/>
      <c r="H538" s="40"/>
      <c r="I538" s="241"/>
      <c r="J538" s="40"/>
      <c r="K538" s="40"/>
      <c r="L538" s="44"/>
      <c r="M538" s="242"/>
      <c r="N538" s="243"/>
      <c r="O538" s="91"/>
      <c r="P538" s="91"/>
      <c r="Q538" s="91"/>
      <c r="R538" s="91"/>
      <c r="S538" s="91"/>
      <c r="T538" s="92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157</v>
      </c>
      <c r="AU538" s="17" t="s">
        <v>82</v>
      </c>
    </row>
    <row r="539" s="2" customFormat="1">
      <c r="A539" s="38"/>
      <c r="B539" s="39"/>
      <c r="C539" s="40"/>
      <c r="D539" s="244" t="s">
        <v>159</v>
      </c>
      <c r="E539" s="40"/>
      <c r="F539" s="245" t="s">
        <v>633</v>
      </c>
      <c r="G539" s="40"/>
      <c r="H539" s="40"/>
      <c r="I539" s="241"/>
      <c r="J539" s="40"/>
      <c r="K539" s="40"/>
      <c r="L539" s="44"/>
      <c r="M539" s="242"/>
      <c r="N539" s="243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159</v>
      </c>
      <c r="AU539" s="17" t="s">
        <v>82</v>
      </c>
    </row>
    <row r="540" s="13" customFormat="1">
      <c r="A540" s="13"/>
      <c r="B540" s="246"/>
      <c r="C540" s="247"/>
      <c r="D540" s="239" t="s">
        <v>161</v>
      </c>
      <c r="E540" s="248" t="s">
        <v>1</v>
      </c>
      <c r="F540" s="249" t="s">
        <v>634</v>
      </c>
      <c r="G540" s="247"/>
      <c r="H540" s="248" t="s">
        <v>1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161</v>
      </c>
      <c r="AU540" s="255" t="s">
        <v>82</v>
      </c>
      <c r="AV540" s="13" t="s">
        <v>80</v>
      </c>
      <c r="AW540" s="13" t="s">
        <v>30</v>
      </c>
      <c r="AX540" s="13" t="s">
        <v>73</v>
      </c>
      <c r="AY540" s="255" t="s">
        <v>147</v>
      </c>
    </row>
    <row r="541" s="14" customFormat="1">
      <c r="A541" s="14"/>
      <c r="B541" s="256"/>
      <c r="C541" s="257"/>
      <c r="D541" s="239" t="s">
        <v>161</v>
      </c>
      <c r="E541" s="258" t="s">
        <v>1</v>
      </c>
      <c r="F541" s="259" t="s">
        <v>1791</v>
      </c>
      <c r="G541" s="257"/>
      <c r="H541" s="260">
        <v>437.72000000000003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161</v>
      </c>
      <c r="AU541" s="266" t="s">
        <v>82</v>
      </c>
      <c r="AV541" s="14" t="s">
        <v>82</v>
      </c>
      <c r="AW541" s="14" t="s">
        <v>30</v>
      </c>
      <c r="AX541" s="14" t="s">
        <v>73</v>
      </c>
      <c r="AY541" s="266" t="s">
        <v>147</v>
      </c>
    </row>
    <row r="542" s="15" customFormat="1">
      <c r="A542" s="15"/>
      <c r="B542" s="267"/>
      <c r="C542" s="268"/>
      <c r="D542" s="239" t="s">
        <v>161</v>
      </c>
      <c r="E542" s="269" t="s">
        <v>1</v>
      </c>
      <c r="F542" s="270" t="s">
        <v>164</v>
      </c>
      <c r="G542" s="268"/>
      <c r="H542" s="271">
        <v>437.72000000000003</v>
      </c>
      <c r="I542" s="272"/>
      <c r="J542" s="268"/>
      <c r="K542" s="268"/>
      <c r="L542" s="273"/>
      <c r="M542" s="274"/>
      <c r="N542" s="275"/>
      <c r="O542" s="275"/>
      <c r="P542" s="275"/>
      <c r="Q542" s="275"/>
      <c r="R542" s="275"/>
      <c r="S542" s="275"/>
      <c r="T542" s="276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7" t="s">
        <v>161</v>
      </c>
      <c r="AU542" s="277" t="s">
        <v>82</v>
      </c>
      <c r="AV542" s="15" t="s">
        <v>155</v>
      </c>
      <c r="AW542" s="15" t="s">
        <v>30</v>
      </c>
      <c r="AX542" s="15" t="s">
        <v>80</v>
      </c>
      <c r="AY542" s="277" t="s">
        <v>147</v>
      </c>
    </row>
    <row r="543" s="2" customFormat="1" ht="16.5" customHeight="1">
      <c r="A543" s="38"/>
      <c r="B543" s="39"/>
      <c r="C543" s="278" t="s">
        <v>534</v>
      </c>
      <c r="D543" s="278" t="s">
        <v>335</v>
      </c>
      <c r="E543" s="279" t="s">
        <v>637</v>
      </c>
      <c r="F543" s="280" t="s">
        <v>638</v>
      </c>
      <c r="G543" s="281" t="s">
        <v>153</v>
      </c>
      <c r="H543" s="282">
        <v>8.0890000000000004</v>
      </c>
      <c r="I543" s="283"/>
      <c r="J543" s="284">
        <f>ROUND(I543*H543,2)</f>
        <v>0</v>
      </c>
      <c r="K543" s="280" t="s">
        <v>154</v>
      </c>
      <c r="L543" s="285"/>
      <c r="M543" s="286" t="s">
        <v>1</v>
      </c>
      <c r="N543" s="287" t="s">
        <v>38</v>
      </c>
      <c r="O543" s="91"/>
      <c r="P543" s="235">
        <f>O543*H543</f>
        <v>0</v>
      </c>
      <c r="Q543" s="235">
        <v>0.55000000000000004</v>
      </c>
      <c r="R543" s="235">
        <f>Q543*H543</f>
        <v>4.4489500000000008</v>
      </c>
      <c r="S543" s="235">
        <v>0</v>
      </c>
      <c r="T543" s="236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7" t="s">
        <v>387</v>
      </c>
      <c r="AT543" s="237" t="s">
        <v>335</v>
      </c>
      <c r="AU543" s="237" t="s">
        <v>82</v>
      </c>
      <c r="AY543" s="17" t="s">
        <v>147</v>
      </c>
      <c r="BE543" s="238">
        <f>IF(N543="základní",J543,0)</f>
        <v>0</v>
      </c>
      <c r="BF543" s="238">
        <f>IF(N543="snížená",J543,0)</f>
        <v>0</v>
      </c>
      <c r="BG543" s="238">
        <f>IF(N543="zákl. přenesená",J543,0)</f>
        <v>0</v>
      </c>
      <c r="BH543" s="238">
        <f>IF(N543="sníž. přenesená",J543,0)</f>
        <v>0</v>
      </c>
      <c r="BI543" s="238">
        <f>IF(N543="nulová",J543,0)</f>
        <v>0</v>
      </c>
      <c r="BJ543" s="17" t="s">
        <v>80</v>
      </c>
      <c r="BK543" s="238">
        <f>ROUND(I543*H543,2)</f>
        <v>0</v>
      </c>
      <c r="BL543" s="17" t="s">
        <v>274</v>
      </c>
      <c r="BM543" s="237" t="s">
        <v>1792</v>
      </c>
    </row>
    <row r="544" s="2" customFormat="1">
      <c r="A544" s="38"/>
      <c r="B544" s="39"/>
      <c r="C544" s="40"/>
      <c r="D544" s="239" t="s">
        <v>157</v>
      </c>
      <c r="E544" s="40"/>
      <c r="F544" s="240" t="s">
        <v>638</v>
      </c>
      <c r="G544" s="40"/>
      <c r="H544" s="40"/>
      <c r="I544" s="241"/>
      <c r="J544" s="40"/>
      <c r="K544" s="40"/>
      <c r="L544" s="44"/>
      <c r="M544" s="242"/>
      <c r="N544" s="243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157</v>
      </c>
      <c r="AU544" s="17" t="s">
        <v>82</v>
      </c>
    </row>
    <row r="545" s="13" customFormat="1">
      <c r="A545" s="13"/>
      <c r="B545" s="246"/>
      <c r="C545" s="247"/>
      <c r="D545" s="239" t="s">
        <v>161</v>
      </c>
      <c r="E545" s="248" t="s">
        <v>1</v>
      </c>
      <c r="F545" s="249" t="s">
        <v>546</v>
      </c>
      <c r="G545" s="247"/>
      <c r="H545" s="248" t="s">
        <v>1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161</v>
      </c>
      <c r="AU545" s="255" t="s">
        <v>82</v>
      </c>
      <c r="AV545" s="13" t="s">
        <v>80</v>
      </c>
      <c r="AW545" s="13" t="s">
        <v>30</v>
      </c>
      <c r="AX545" s="13" t="s">
        <v>73</v>
      </c>
      <c r="AY545" s="255" t="s">
        <v>147</v>
      </c>
    </row>
    <row r="546" s="14" customFormat="1">
      <c r="A546" s="14"/>
      <c r="B546" s="256"/>
      <c r="C546" s="257"/>
      <c r="D546" s="239" t="s">
        <v>161</v>
      </c>
      <c r="E546" s="258" t="s">
        <v>1</v>
      </c>
      <c r="F546" s="259" t="s">
        <v>1793</v>
      </c>
      <c r="G546" s="257"/>
      <c r="H546" s="260">
        <v>8.0890000000000004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6" t="s">
        <v>161</v>
      </c>
      <c r="AU546" s="266" t="s">
        <v>82</v>
      </c>
      <c r="AV546" s="14" t="s">
        <v>82</v>
      </c>
      <c r="AW546" s="14" t="s">
        <v>30</v>
      </c>
      <c r="AX546" s="14" t="s">
        <v>73</v>
      </c>
      <c r="AY546" s="266" t="s">
        <v>147</v>
      </c>
    </row>
    <row r="547" s="15" customFormat="1">
      <c r="A547" s="15"/>
      <c r="B547" s="267"/>
      <c r="C547" s="268"/>
      <c r="D547" s="239" t="s">
        <v>161</v>
      </c>
      <c r="E547" s="269" t="s">
        <v>1</v>
      </c>
      <c r="F547" s="270" t="s">
        <v>164</v>
      </c>
      <c r="G547" s="268"/>
      <c r="H547" s="271">
        <v>8.0890000000000004</v>
      </c>
      <c r="I547" s="272"/>
      <c r="J547" s="268"/>
      <c r="K547" s="268"/>
      <c r="L547" s="273"/>
      <c r="M547" s="274"/>
      <c r="N547" s="275"/>
      <c r="O547" s="275"/>
      <c r="P547" s="275"/>
      <c r="Q547" s="275"/>
      <c r="R547" s="275"/>
      <c r="S547" s="275"/>
      <c r="T547" s="27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7" t="s">
        <v>161</v>
      </c>
      <c r="AU547" s="277" t="s">
        <v>82</v>
      </c>
      <c r="AV547" s="15" t="s">
        <v>155</v>
      </c>
      <c r="AW547" s="15" t="s">
        <v>30</v>
      </c>
      <c r="AX547" s="15" t="s">
        <v>80</v>
      </c>
      <c r="AY547" s="277" t="s">
        <v>147</v>
      </c>
    </row>
    <row r="548" s="2" customFormat="1" ht="24.15" customHeight="1">
      <c r="A548" s="38"/>
      <c r="B548" s="39"/>
      <c r="C548" s="226" t="s">
        <v>542</v>
      </c>
      <c r="D548" s="226" t="s">
        <v>150</v>
      </c>
      <c r="E548" s="227" t="s">
        <v>642</v>
      </c>
      <c r="F548" s="228" t="s">
        <v>643</v>
      </c>
      <c r="G548" s="229" t="s">
        <v>181</v>
      </c>
      <c r="H548" s="230">
        <v>437.72000000000003</v>
      </c>
      <c r="I548" s="231"/>
      <c r="J548" s="232">
        <f>ROUND(I548*H548,2)</f>
        <v>0</v>
      </c>
      <c r="K548" s="228" t="s">
        <v>154</v>
      </c>
      <c r="L548" s="44"/>
      <c r="M548" s="233" t="s">
        <v>1</v>
      </c>
      <c r="N548" s="234" t="s">
        <v>38</v>
      </c>
      <c r="O548" s="91"/>
      <c r="P548" s="235">
        <f>O548*H548</f>
        <v>0</v>
      </c>
      <c r="Q548" s="235">
        <v>0</v>
      </c>
      <c r="R548" s="235">
        <f>Q548*H548</f>
        <v>0</v>
      </c>
      <c r="S548" s="235">
        <v>0.0050000000000000001</v>
      </c>
      <c r="T548" s="236">
        <f>S548*H548</f>
        <v>2.1886000000000001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7" t="s">
        <v>274</v>
      </c>
      <c r="AT548" s="237" t="s">
        <v>150</v>
      </c>
      <c r="AU548" s="237" t="s">
        <v>82</v>
      </c>
      <c r="AY548" s="17" t="s">
        <v>147</v>
      </c>
      <c r="BE548" s="238">
        <f>IF(N548="základní",J548,0)</f>
        <v>0</v>
      </c>
      <c r="BF548" s="238">
        <f>IF(N548="snížená",J548,0)</f>
        <v>0</v>
      </c>
      <c r="BG548" s="238">
        <f>IF(N548="zákl. přenesená",J548,0)</f>
        <v>0</v>
      </c>
      <c r="BH548" s="238">
        <f>IF(N548="sníž. přenesená",J548,0)</f>
        <v>0</v>
      </c>
      <c r="BI548" s="238">
        <f>IF(N548="nulová",J548,0)</f>
        <v>0</v>
      </c>
      <c r="BJ548" s="17" t="s">
        <v>80</v>
      </c>
      <c r="BK548" s="238">
        <f>ROUND(I548*H548,2)</f>
        <v>0</v>
      </c>
      <c r="BL548" s="17" t="s">
        <v>274</v>
      </c>
      <c r="BM548" s="237" t="s">
        <v>1794</v>
      </c>
    </row>
    <row r="549" s="2" customFormat="1">
      <c r="A549" s="38"/>
      <c r="B549" s="39"/>
      <c r="C549" s="40"/>
      <c r="D549" s="239" t="s">
        <v>157</v>
      </c>
      <c r="E549" s="40"/>
      <c r="F549" s="240" t="s">
        <v>645</v>
      </c>
      <c r="G549" s="40"/>
      <c r="H549" s="40"/>
      <c r="I549" s="241"/>
      <c r="J549" s="40"/>
      <c r="K549" s="40"/>
      <c r="L549" s="44"/>
      <c r="M549" s="242"/>
      <c r="N549" s="243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157</v>
      </c>
      <c r="AU549" s="17" t="s">
        <v>82</v>
      </c>
    </row>
    <row r="550" s="2" customFormat="1">
      <c r="A550" s="38"/>
      <c r="B550" s="39"/>
      <c r="C550" s="40"/>
      <c r="D550" s="244" t="s">
        <v>159</v>
      </c>
      <c r="E550" s="40"/>
      <c r="F550" s="245" t="s">
        <v>646</v>
      </c>
      <c r="G550" s="40"/>
      <c r="H550" s="40"/>
      <c r="I550" s="241"/>
      <c r="J550" s="40"/>
      <c r="K550" s="40"/>
      <c r="L550" s="44"/>
      <c r="M550" s="242"/>
      <c r="N550" s="243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159</v>
      </c>
      <c r="AU550" s="17" t="s">
        <v>82</v>
      </c>
    </row>
    <row r="551" s="13" customFormat="1">
      <c r="A551" s="13"/>
      <c r="B551" s="246"/>
      <c r="C551" s="247"/>
      <c r="D551" s="239" t="s">
        <v>161</v>
      </c>
      <c r="E551" s="248" t="s">
        <v>1</v>
      </c>
      <c r="F551" s="249" t="s">
        <v>634</v>
      </c>
      <c r="G551" s="247"/>
      <c r="H551" s="248" t="s">
        <v>1</v>
      </c>
      <c r="I551" s="250"/>
      <c r="J551" s="247"/>
      <c r="K551" s="247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161</v>
      </c>
      <c r="AU551" s="255" t="s">
        <v>82</v>
      </c>
      <c r="AV551" s="13" t="s">
        <v>80</v>
      </c>
      <c r="AW551" s="13" t="s">
        <v>30</v>
      </c>
      <c r="AX551" s="13" t="s">
        <v>73</v>
      </c>
      <c r="AY551" s="255" t="s">
        <v>147</v>
      </c>
    </row>
    <row r="552" s="14" customFormat="1">
      <c r="A552" s="14"/>
      <c r="B552" s="256"/>
      <c r="C552" s="257"/>
      <c r="D552" s="239" t="s">
        <v>161</v>
      </c>
      <c r="E552" s="258" t="s">
        <v>1</v>
      </c>
      <c r="F552" s="259" t="s">
        <v>1791</v>
      </c>
      <c r="G552" s="257"/>
      <c r="H552" s="260">
        <v>437.72000000000003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161</v>
      </c>
      <c r="AU552" s="266" t="s">
        <v>82</v>
      </c>
      <c r="AV552" s="14" t="s">
        <v>82</v>
      </c>
      <c r="AW552" s="14" t="s">
        <v>30</v>
      </c>
      <c r="AX552" s="14" t="s">
        <v>73</v>
      </c>
      <c r="AY552" s="266" t="s">
        <v>147</v>
      </c>
    </row>
    <row r="553" s="15" customFormat="1">
      <c r="A553" s="15"/>
      <c r="B553" s="267"/>
      <c r="C553" s="268"/>
      <c r="D553" s="239" t="s">
        <v>161</v>
      </c>
      <c r="E553" s="269" t="s">
        <v>1</v>
      </c>
      <c r="F553" s="270" t="s">
        <v>164</v>
      </c>
      <c r="G553" s="268"/>
      <c r="H553" s="271">
        <v>437.72000000000003</v>
      </c>
      <c r="I553" s="272"/>
      <c r="J553" s="268"/>
      <c r="K553" s="268"/>
      <c r="L553" s="273"/>
      <c r="M553" s="274"/>
      <c r="N553" s="275"/>
      <c r="O553" s="275"/>
      <c r="P553" s="275"/>
      <c r="Q553" s="275"/>
      <c r="R553" s="275"/>
      <c r="S553" s="275"/>
      <c r="T553" s="27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7" t="s">
        <v>161</v>
      </c>
      <c r="AU553" s="277" t="s">
        <v>82</v>
      </c>
      <c r="AV553" s="15" t="s">
        <v>155</v>
      </c>
      <c r="AW553" s="15" t="s">
        <v>30</v>
      </c>
      <c r="AX553" s="15" t="s">
        <v>80</v>
      </c>
      <c r="AY553" s="277" t="s">
        <v>147</v>
      </c>
    </row>
    <row r="554" s="2" customFormat="1" ht="24.15" customHeight="1">
      <c r="A554" s="38"/>
      <c r="B554" s="39"/>
      <c r="C554" s="226" t="s">
        <v>569</v>
      </c>
      <c r="D554" s="226" t="s">
        <v>150</v>
      </c>
      <c r="E554" s="227" t="s">
        <v>648</v>
      </c>
      <c r="F554" s="228" t="s">
        <v>649</v>
      </c>
      <c r="G554" s="229" t="s">
        <v>167</v>
      </c>
      <c r="H554" s="230">
        <v>273.60000000000002</v>
      </c>
      <c r="I554" s="231"/>
      <c r="J554" s="232">
        <f>ROUND(I554*H554,2)</f>
        <v>0</v>
      </c>
      <c r="K554" s="228" t="s">
        <v>154</v>
      </c>
      <c r="L554" s="44"/>
      <c r="M554" s="233" t="s">
        <v>1</v>
      </c>
      <c r="N554" s="234" t="s">
        <v>38</v>
      </c>
      <c r="O554" s="91"/>
      <c r="P554" s="235">
        <f>O554*H554</f>
        <v>0</v>
      </c>
      <c r="Q554" s="235">
        <v>0</v>
      </c>
      <c r="R554" s="235">
        <f>Q554*H554</f>
        <v>0</v>
      </c>
      <c r="S554" s="235">
        <v>0</v>
      </c>
      <c r="T554" s="236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7" t="s">
        <v>274</v>
      </c>
      <c r="AT554" s="237" t="s">
        <v>150</v>
      </c>
      <c r="AU554" s="237" t="s">
        <v>82</v>
      </c>
      <c r="AY554" s="17" t="s">
        <v>147</v>
      </c>
      <c r="BE554" s="238">
        <f>IF(N554="základní",J554,0)</f>
        <v>0</v>
      </c>
      <c r="BF554" s="238">
        <f>IF(N554="snížená",J554,0)</f>
        <v>0</v>
      </c>
      <c r="BG554" s="238">
        <f>IF(N554="zákl. přenesená",J554,0)</f>
        <v>0</v>
      </c>
      <c r="BH554" s="238">
        <f>IF(N554="sníž. přenesená",J554,0)</f>
        <v>0</v>
      </c>
      <c r="BI554" s="238">
        <f>IF(N554="nulová",J554,0)</f>
        <v>0</v>
      </c>
      <c r="BJ554" s="17" t="s">
        <v>80</v>
      </c>
      <c r="BK554" s="238">
        <f>ROUND(I554*H554,2)</f>
        <v>0</v>
      </c>
      <c r="BL554" s="17" t="s">
        <v>274</v>
      </c>
      <c r="BM554" s="237" t="s">
        <v>1795</v>
      </c>
    </row>
    <row r="555" s="2" customFormat="1">
      <c r="A555" s="38"/>
      <c r="B555" s="39"/>
      <c r="C555" s="40"/>
      <c r="D555" s="239" t="s">
        <v>157</v>
      </c>
      <c r="E555" s="40"/>
      <c r="F555" s="240" t="s">
        <v>651</v>
      </c>
      <c r="G555" s="40"/>
      <c r="H555" s="40"/>
      <c r="I555" s="241"/>
      <c r="J555" s="40"/>
      <c r="K555" s="40"/>
      <c r="L555" s="44"/>
      <c r="M555" s="242"/>
      <c r="N555" s="243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157</v>
      </c>
      <c r="AU555" s="17" t="s">
        <v>82</v>
      </c>
    </row>
    <row r="556" s="2" customFormat="1">
      <c r="A556" s="38"/>
      <c r="B556" s="39"/>
      <c r="C556" s="40"/>
      <c r="D556" s="244" t="s">
        <v>159</v>
      </c>
      <c r="E556" s="40"/>
      <c r="F556" s="245" t="s">
        <v>652</v>
      </c>
      <c r="G556" s="40"/>
      <c r="H556" s="40"/>
      <c r="I556" s="241"/>
      <c r="J556" s="40"/>
      <c r="K556" s="40"/>
      <c r="L556" s="44"/>
      <c r="M556" s="242"/>
      <c r="N556" s="243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159</v>
      </c>
      <c r="AU556" s="17" t="s">
        <v>82</v>
      </c>
    </row>
    <row r="557" s="13" customFormat="1">
      <c r="A557" s="13"/>
      <c r="B557" s="246"/>
      <c r="C557" s="247"/>
      <c r="D557" s="239" t="s">
        <v>161</v>
      </c>
      <c r="E557" s="248" t="s">
        <v>1</v>
      </c>
      <c r="F557" s="249" t="s">
        <v>653</v>
      </c>
      <c r="G557" s="247"/>
      <c r="H557" s="248" t="s">
        <v>1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161</v>
      </c>
      <c r="AU557" s="255" t="s">
        <v>82</v>
      </c>
      <c r="AV557" s="13" t="s">
        <v>80</v>
      </c>
      <c r="AW557" s="13" t="s">
        <v>30</v>
      </c>
      <c r="AX557" s="13" t="s">
        <v>73</v>
      </c>
      <c r="AY557" s="255" t="s">
        <v>147</v>
      </c>
    </row>
    <row r="558" s="14" customFormat="1">
      <c r="A558" s="14"/>
      <c r="B558" s="256"/>
      <c r="C558" s="257"/>
      <c r="D558" s="239" t="s">
        <v>161</v>
      </c>
      <c r="E558" s="258" t="s">
        <v>1</v>
      </c>
      <c r="F558" s="259" t="s">
        <v>1796</v>
      </c>
      <c r="G558" s="257"/>
      <c r="H558" s="260">
        <v>48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161</v>
      </c>
      <c r="AU558" s="266" t="s">
        <v>82</v>
      </c>
      <c r="AV558" s="14" t="s">
        <v>82</v>
      </c>
      <c r="AW558" s="14" t="s">
        <v>30</v>
      </c>
      <c r="AX558" s="14" t="s">
        <v>73</v>
      </c>
      <c r="AY558" s="266" t="s">
        <v>147</v>
      </c>
    </row>
    <row r="559" s="14" customFormat="1">
      <c r="A559" s="14"/>
      <c r="B559" s="256"/>
      <c r="C559" s="257"/>
      <c r="D559" s="239" t="s">
        <v>161</v>
      </c>
      <c r="E559" s="258" t="s">
        <v>1</v>
      </c>
      <c r="F559" s="259" t="s">
        <v>1797</v>
      </c>
      <c r="G559" s="257"/>
      <c r="H559" s="260">
        <v>40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6" t="s">
        <v>161</v>
      </c>
      <c r="AU559" s="266" t="s">
        <v>82</v>
      </c>
      <c r="AV559" s="14" t="s">
        <v>82</v>
      </c>
      <c r="AW559" s="14" t="s">
        <v>30</v>
      </c>
      <c r="AX559" s="14" t="s">
        <v>73</v>
      </c>
      <c r="AY559" s="266" t="s">
        <v>147</v>
      </c>
    </row>
    <row r="560" s="14" customFormat="1">
      <c r="A560" s="14"/>
      <c r="B560" s="256"/>
      <c r="C560" s="257"/>
      <c r="D560" s="239" t="s">
        <v>161</v>
      </c>
      <c r="E560" s="258" t="s">
        <v>1</v>
      </c>
      <c r="F560" s="259" t="s">
        <v>1798</v>
      </c>
      <c r="G560" s="257"/>
      <c r="H560" s="260">
        <v>44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161</v>
      </c>
      <c r="AU560" s="266" t="s">
        <v>82</v>
      </c>
      <c r="AV560" s="14" t="s">
        <v>82</v>
      </c>
      <c r="AW560" s="14" t="s">
        <v>30</v>
      </c>
      <c r="AX560" s="14" t="s">
        <v>73</v>
      </c>
      <c r="AY560" s="266" t="s">
        <v>147</v>
      </c>
    </row>
    <row r="561" s="14" customFormat="1">
      <c r="A561" s="14"/>
      <c r="B561" s="256"/>
      <c r="C561" s="257"/>
      <c r="D561" s="239" t="s">
        <v>161</v>
      </c>
      <c r="E561" s="258" t="s">
        <v>1</v>
      </c>
      <c r="F561" s="259" t="s">
        <v>1799</v>
      </c>
      <c r="G561" s="257"/>
      <c r="H561" s="260">
        <v>4.7999999999999998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161</v>
      </c>
      <c r="AU561" s="266" t="s">
        <v>82</v>
      </c>
      <c r="AV561" s="14" t="s">
        <v>82</v>
      </c>
      <c r="AW561" s="14" t="s">
        <v>30</v>
      </c>
      <c r="AX561" s="14" t="s">
        <v>73</v>
      </c>
      <c r="AY561" s="266" t="s">
        <v>147</v>
      </c>
    </row>
    <row r="562" s="13" customFormat="1">
      <c r="A562" s="13"/>
      <c r="B562" s="246"/>
      <c r="C562" s="247"/>
      <c r="D562" s="239" t="s">
        <v>161</v>
      </c>
      <c r="E562" s="248" t="s">
        <v>1</v>
      </c>
      <c r="F562" s="249" t="s">
        <v>540</v>
      </c>
      <c r="G562" s="247"/>
      <c r="H562" s="248" t="s">
        <v>1</v>
      </c>
      <c r="I562" s="250"/>
      <c r="J562" s="247"/>
      <c r="K562" s="247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161</v>
      </c>
      <c r="AU562" s="255" t="s">
        <v>82</v>
      </c>
      <c r="AV562" s="13" t="s">
        <v>80</v>
      </c>
      <c r="AW562" s="13" t="s">
        <v>30</v>
      </c>
      <c r="AX562" s="13" t="s">
        <v>73</v>
      </c>
      <c r="AY562" s="255" t="s">
        <v>147</v>
      </c>
    </row>
    <row r="563" s="14" customFormat="1">
      <c r="A563" s="14"/>
      <c r="B563" s="256"/>
      <c r="C563" s="257"/>
      <c r="D563" s="239" t="s">
        <v>161</v>
      </c>
      <c r="E563" s="258" t="s">
        <v>1</v>
      </c>
      <c r="F563" s="259" t="s">
        <v>1800</v>
      </c>
      <c r="G563" s="257"/>
      <c r="H563" s="260">
        <v>136.80000000000001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161</v>
      </c>
      <c r="AU563" s="266" t="s">
        <v>82</v>
      </c>
      <c r="AV563" s="14" t="s">
        <v>82</v>
      </c>
      <c r="AW563" s="14" t="s">
        <v>30</v>
      </c>
      <c r="AX563" s="14" t="s">
        <v>73</v>
      </c>
      <c r="AY563" s="266" t="s">
        <v>147</v>
      </c>
    </row>
    <row r="564" s="15" customFormat="1">
      <c r="A564" s="15"/>
      <c r="B564" s="267"/>
      <c r="C564" s="268"/>
      <c r="D564" s="239" t="s">
        <v>161</v>
      </c>
      <c r="E564" s="269" t="s">
        <v>1</v>
      </c>
      <c r="F564" s="270" t="s">
        <v>164</v>
      </c>
      <c r="G564" s="268"/>
      <c r="H564" s="271">
        <v>273.60000000000002</v>
      </c>
      <c r="I564" s="272"/>
      <c r="J564" s="268"/>
      <c r="K564" s="268"/>
      <c r="L564" s="273"/>
      <c r="M564" s="274"/>
      <c r="N564" s="275"/>
      <c r="O564" s="275"/>
      <c r="P564" s="275"/>
      <c r="Q564" s="275"/>
      <c r="R564" s="275"/>
      <c r="S564" s="275"/>
      <c r="T564" s="27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7" t="s">
        <v>161</v>
      </c>
      <c r="AU564" s="277" t="s">
        <v>82</v>
      </c>
      <c r="AV564" s="15" t="s">
        <v>155</v>
      </c>
      <c r="AW564" s="15" t="s">
        <v>30</v>
      </c>
      <c r="AX564" s="15" t="s">
        <v>80</v>
      </c>
      <c r="AY564" s="277" t="s">
        <v>147</v>
      </c>
    </row>
    <row r="565" s="2" customFormat="1" ht="21.75" customHeight="1">
      <c r="A565" s="38"/>
      <c r="B565" s="39"/>
      <c r="C565" s="278" t="s">
        <v>576</v>
      </c>
      <c r="D565" s="278" t="s">
        <v>335</v>
      </c>
      <c r="E565" s="279" t="s">
        <v>660</v>
      </c>
      <c r="F565" s="280" t="s">
        <v>661</v>
      </c>
      <c r="G565" s="281" t="s">
        <v>153</v>
      </c>
      <c r="H565" s="282">
        <v>2.4060000000000001</v>
      </c>
      <c r="I565" s="283"/>
      <c r="J565" s="284">
        <f>ROUND(I565*H565,2)</f>
        <v>0</v>
      </c>
      <c r="K565" s="280" t="s">
        <v>154</v>
      </c>
      <c r="L565" s="285"/>
      <c r="M565" s="286" t="s">
        <v>1</v>
      </c>
      <c r="N565" s="287" t="s">
        <v>38</v>
      </c>
      <c r="O565" s="91"/>
      <c r="P565" s="235">
        <f>O565*H565</f>
        <v>0</v>
      </c>
      <c r="Q565" s="235">
        <v>0.55000000000000004</v>
      </c>
      <c r="R565" s="235">
        <f>Q565*H565</f>
        <v>1.3233000000000001</v>
      </c>
      <c r="S565" s="235">
        <v>0</v>
      </c>
      <c r="T565" s="236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7" t="s">
        <v>387</v>
      </c>
      <c r="AT565" s="237" t="s">
        <v>335</v>
      </c>
      <c r="AU565" s="237" t="s">
        <v>82</v>
      </c>
      <c r="AY565" s="17" t="s">
        <v>147</v>
      </c>
      <c r="BE565" s="238">
        <f>IF(N565="základní",J565,0)</f>
        <v>0</v>
      </c>
      <c r="BF565" s="238">
        <f>IF(N565="snížená",J565,0)</f>
        <v>0</v>
      </c>
      <c r="BG565" s="238">
        <f>IF(N565="zákl. přenesená",J565,0)</f>
        <v>0</v>
      </c>
      <c r="BH565" s="238">
        <f>IF(N565="sníž. přenesená",J565,0)</f>
        <v>0</v>
      </c>
      <c r="BI565" s="238">
        <f>IF(N565="nulová",J565,0)</f>
        <v>0</v>
      </c>
      <c r="BJ565" s="17" t="s">
        <v>80</v>
      </c>
      <c r="BK565" s="238">
        <f>ROUND(I565*H565,2)</f>
        <v>0</v>
      </c>
      <c r="BL565" s="17" t="s">
        <v>274</v>
      </c>
      <c r="BM565" s="237" t="s">
        <v>1801</v>
      </c>
    </row>
    <row r="566" s="2" customFormat="1">
      <c r="A566" s="38"/>
      <c r="B566" s="39"/>
      <c r="C566" s="40"/>
      <c r="D566" s="239" t="s">
        <v>157</v>
      </c>
      <c r="E566" s="40"/>
      <c r="F566" s="240" t="s">
        <v>661</v>
      </c>
      <c r="G566" s="40"/>
      <c r="H566" s="40"/>
      <c r="I566" s="241"/>
      <c r="J566" s="40"/>
      <c r="K566" s="40"/>
      <c r="L566" s="44"/>
      <c r="M566" s="242"/>
      <c r="N566" s="243"/>
      <c r="O566" s="91"/>
      <c r="P566" s="91"/>
      <c r="Q566" s="91"/>
      <c r="R566" s="91"/>
      <c r="S566" s="91"/>
      <c r="T566" s="92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157</v>
      </c>
      <c r="AU566" s="17" t="s">
        <v>82</v>
      </c>
    </row>
    <row r="567" s="13" customFormat="1">
      <c r="A567" s="13"/>
      <c r="B567" s="246"/>
      <c r="C567" s="247"/>
      <c r="D567" s="239" t="s">
        <v>161</v>
      </c>
      <c r="E567" s="248" t="s">
        <v>1</v>
      </c>
      <c r="F567" s="249" t="s">
        <v>546</v>
      </c>
      <c r="G567" s="247"/>
      <c r="H567" s="248" t="s">
        <v>1</v>
      </c>
      <c r="I567" s="250"/>
      <c r="J567" s="247"/>
      <c r="K567" s="247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161</v>
      </c>
      <c r="AU567" s="255" t="s">
        <v>82</v>
      </c>
      <c r="AV567" s="13" t="s">
        <v>80</v>
      </c>
      <c r="AW567" s="13" t="s">
        <v>30</v>
      </c>
      <c r="AX567" s="13" t="s">
        <v>73</v>
      </c>
      <c r="AY567" s="255" t="s">
        <v>147</v>
      </c>
    </row>
    <row r="568" s="13" customFormat="1">
      <c r="A568" s="13"/>
      <c r="B568" s="246"/>
      <c r="C568" s="247"/>
      <c r="D568" s="239" t="s">
        <v>161</v>
      </c>
      <c r="E568" s="248" t="s">
        <v>1</v>
      </c>
      <c r="F568" s="249" t="s">
        <v>653</v>
      </c>
      <c r="G568" s="247"/>
      <c r="H568" s="248" t="s">
        <v>1</v>
      </c>
      <c r="I568" s="250"/>
      <c r="J568" s="247"/>
      <c r="K568" s="247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161</v>
      </c>
      <c r="AU568" s="255" t="s">
        <v>82</v>
      </c>
      <c r="AV568" s="13" t="s">
        <v>80</v>
      </c>
      <c r="AW568" s="13" t="s">
        <v>30</v>
      </c>
      <c r="AX568" s="13" t="s">
        <v>73</v>
      </c>
      <c r="AY568" s="255" t="s">
        <v>147</v>
      </c>
    </row>
    <row r="569" s="14" customFormat="1">
      <c r="A569" s="14"/>
      <c r="B569" s="256"/>
      <c r="C569" s="257"/>
      <c r="D569" s="239" t="s">
        <v>161</v>
      </c>
      <c r="E569" s="258" t="s">
        <v>1</v>
      </c>
      <c r="F569" s="259" t="s">
        <v>1802</v>
      </c>
      <c r="G569" s="257"/>
      <c r="H569" s="260">
        <v>0.42199999999999999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161</v>
      </c>
      <c r="AU569" s="266" t="s">
        <v>82</v>
      </c>
      <c r="AV569" s="14" t="s">
        <v>82</v>
      </c>
      <c r="AW569" s="14" t="s">
        <v>30</v>
      </c>
      <c r="AX569" s="14" t="s">
        <v>73</v>
      </c>
      <c r="AY569" s="266" t="s">
        <v>147</v>
      </c>
    </row>
    <row r="570" s="14" customFormat="1">
      <c r="A570" s="14"/>
      <c r="B570" s="256"/>
      <c r="C570" s="257"/>
      <c r="D570" s="239" t="s">
        <v>161</v>
      </c>
      <c r="E570" s="258" t="s">
        <v>1</v>
      </c>
      <c r="F570" s="259" t="s">
        <v>1803</v>
      </c>
      <c r="G570" s="257"/>
      <c r="H570" s="260">
        <v>0.35199999999999998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161</v>
      </c>
      <c r="AU570" s="266" t="s">
        <v>82</v>
      </c>
      <c r="AV570" s="14" t="s">
        <v>82</v>
      </c>
      <c r="AW570" s="14" t="s">
        <v>30</v>
      </c>
      <c r="AX570" s="14" t="s">
        <v>73</v>
      </c>
      <c r="AY570" s="266" t="s">
        <v>147</v>
      </c>
    </row>
    <row r="571" s="14" customFormat="1">
      <c r="A571" s="14"/>
      <c r="B571" s="256"/>
      <c r="C571" s="257"/>
      <c r="D571" s="239" t="s">
        <v>161</v>
      </c>
      <c r="E571" s="258" t="s">
        <v>1</v>
      </c>
      <c r="F571" s="259" t="s">
        <v>1804</v>
      </c>
      <c r="G571" s="257"/>
      <c r="H571" s="260">
        <v>0.38700000000000001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161</v>
      </c>
      <c r="AU571" s="266" t="s">
        <v>82</v>
      </c>
      <c r="AV571" s="14" t="s">
        <v>82</v>
      </c>
      <c r="AW571" s="14" t="s">
        <v>30</v>
      </c>
      <c r="AX571" s="14" t="s">
        <v>73</v>
      </c>
      <c r="AY571" s="266" t="s">
        <v>147</v>
      </c>
    </row>
    <row r="572" s="14" customFormat="1">
      <c r="A572" s="14"/>
      <c r="B572" s="256"/>
      <c r="C572" s="257"/>
      <c r="D572" s="239" t="s">
        <v>161</v>
      </c>
      <c r="E572" s="258" t="s">
        <v>1</v>
      </c>
      <c r="F572" s="259" t="s">
        <v>1805</v>
      </c>
      <c r="G572" s="257"/>
      <c r="H572" s="260">
        <v>0.042000000000000003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161</v>
      </c>
      <c r="AU572" s="266" t="s">
        <v>82</v>
      </c>
      <c r="AV572" s="14" t="s">
        <v>82</v>
      </c>
      <c r="AW572" s="14" t="s">
        <v>30</v>
      </c>
      <c r="AX572" s="14" t="s">
        <v>73</v>
      </c>
      <c r="AY572" s="266" t="s">
        <v>147</v>
      </c>
    </row>
    <row r="573" s="13" customFormat="1">
      <c r="A573" s="13"/>
      <c r="B573" s="246"/>
      <c r="C573" s="247"/>
      <c r="D573" s="239" t="s">
        <v>161</v>
      </c>
      <c r="E573" s="248" t="s">
        <v>1</v>
      </c>
      <c r="F573" s="249" t="s">
        <v>540</v>
      </c>
      <c r="G573" s="247"/>
      <c r="H573" s="248" t="s">
        <v>1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161</v>
      </c>
      <c r="AU573" s="255" t="s">
        <v>82</v>
      </c>
      <c r="AV573" s="13" t="s">
        <v>80</v>
      </c>
      <c r="AW573" s="13" t="s">
        <v>30</v>
      </c>
      <c r="AX573" s="13" t="s">
        <v>73</v>
      </c>
      <c r="AY573" s="255" t="s">
        <v>147</v>
      </c>
    </row>
    <row r="574" s="14" customFormat="1">
      <c r="A574" s="14"/>
      <c r="B574" s="256"/>
      <c r="C574" s="257"/>
      <c r="D574" s="239" t="s">
        <v>161</v>
      </c>
      <c r="E574" s="258" t="s">
        <v>1</v>
      </c>
      <c r="F574" s="259" t="s">
        <v>1806</v>
      </c>
      <c r="G574" s="257"/>
      <c r="H574" s="260">
        <v>1.2030000000000001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161</v>
      </c>
      <c r="AU574" s="266" t="s">
        <v>82</v>
      </c>
      <c r="AV574" s="14" t="s">
        <v>82</v>
      </c>
      <c r="AW574" s="14" t="s">
        <v>30</v>
      </c>
      <c r="AX574" s="14" t="s">
        <v>73</v>
      </c>
      <c r="AY574" s="266" t="s">
        <v>147</v>
      </c>
    </row>
    <row r="575" s="15" customFormat="1">
      <c r="A575" s="15"/>
      <c r="B575" s="267"/>
      <c r="C575" s="268"/>
      <c r="D575" s="239" t="s">
        <v>161</v>
      </c>
      <c r="E575" s="269" t="s">
        <v>1</v>
      </c>
      <c r="F575" s="270" t="s">
        <v>164</v>
      </c>
      <c r="G575" s="268"/>
      <c r="H575" s="271">
        <v>2.4060000000000001</v>
      </c>
      <c r="I575" s="272"/>
      <c r="J575" s="268"/>
      <c r="K575" s="268"/>
      <c r="L575" s="273"/>
      <c r="M575" s="274"/>
      <c r="N575" s="275"/>
      <c r="O575" s="275"/>
      <c r="P575" s="275"/>
      <c r="Q575" s="275"/>
      <c r="R575" s="275"/>
      <c r="S575" s="275"/>
      <c r="T575" s="276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7" t="s">
        <v>161</v>
      </c>
      <c r="AU575" s="277" t="s">
        <v>82</v>
      </c>
      <c r="AV575" s="15" t="s">
        <v>155</v>
      </c>
      <c r="AW575" s="15" t="s">
        <v>30</v>
      </c>
      <c r="AX575" s="15" t="s">
        <v>80</v>
      </c>
      <c r="AY575" s="277" t="s">
        <v>147</v>
      </c>
    </row>
    <row r="576" s="2" customFormat="1" ht="16.5" customHeight="1">
      <c r="A576" s="38"/>
      <c r="B576" s="39"/>
      <c r="C576" s="226" t="s">
        <v>583</v>
      </c>
      <c r="D576" s="226" t="s">
        <v>150</v>
      </c>
      <c r="E576" s="227" t="s">
        <v>1529</v>
      </c>
      <c r="F576" s="228" t="s">
        <v>1530</v>
      </c>
      <c r="G576" s="229" t="s">
        <v>248</v>
      </c>
      <c r="H576" s="230">
        <v>8</v>
      </c>
      <c r="I576" s="231"/>
      <c r="J576" s="232">
        <f>ROUND(I576*H576,2)</f>
        <v>0</v>
      </c>
      <c r="K576" s="228" t="s">
        <v>154</v>
      </c>
      <c r="L576" s="44"/>
      <c r="M576" s="233" t="s">
        <v>1</v>
      </c>
      <c r="N576" s="234" t="s">
        <v>38</v>
      </c>
      <c r="O576" s="91"/>
      <c r="P576" s="235">
        <f>O576*H576</f>
        <v>0</v>
      </c>
      <c r="Q576" s="235">
        <v>0</v>
      </c>
      <c r="R576" s="235">
        <f>Q576*H576</f>
        <v>0</v>
      </c>
      <c r="S576" s="235">
        <v>0.20000000000000001</v>
      </c>
      <c r="T576" s="236">
        <f>S576*H576</f>
        <v>1.6000000000000001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7" t="s">
        <v>274</v>
      </c>
      <c r="AT576" s="237" t="s">
        <v>150</v>
      </c>
      <c r="AU576" s="237" t="s">
        <v>82</v>
      </c>
      <c r="AY576" s="17" t="s">
        <v>147</v>
      </c>
      <c r="BE576" s="238">
        <f>IF(N576="základní",J576,0)</f>
        <v>0</v>
      </c>
      <c r="BF576" s="238">
        <f>IF(N576="snížená",J576,0)</f>
        <v>0</v>
      </c>
      <c r="BG576" s="238">
        <f>IF(N576="zákl. přenesená",J576,0)</f>
        <v>0</v>
      </c>
      <c r="BH576" s="238">
        <f>IF(N576="sníž. přenesená",J576,0)</f>
        <v>0</v>
      </c>
      <c r="BI576" s="238">
        <f>IF(N576="nulová",J576,0)</f>
        <v>0</v>
      </c>
      <c r="BJ576" s="17" t="s">
        <v>80</v>
      </c>
      <c r="BK576" s="238">
        <f>ROUND(I576*H576,2)</f>
        <v>0</v>
      </c>
      <c r="BL576" s="17" t="s">
        <v>274</v>
      </c>
      <c r="BM576" s="237" t="s">
        <v>1807</v>
      </c>
    </row>
    <row r="577" s="2" customFormat="1">
      <c r="A577" s="38"/>
      <c r="B577" s="39"/>
      <c r="C577" s="40"/>
      <c r="D577" s="239" t="s">
        <v>157</v>
      </c>
      <c r="E577" s="40"/>
      <c r="F577" s="240" t="s">
        <v>1532</v>
      </c>
      <c r="G577" s="40"/>
      <c r="H577" s="40"/>
      <c r="I577" s="241"/>
      <c r="J577" s="40"/>
      <c r="K577" s="40"/>
      <c r="L577" s="44"/>
      <c r="M577" s="242"/>
      <c r="N577" s="243"/>
      <c r="O577" s="91"/>
      <c r="P577" s="91"/>
      <c r="Q577" s="91"/>
      <c r="R577" s="91"/>
      <c r="S577" s="91"/>
      <c r="T577" s="92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157</v>
      </c>
      <c r="AU577" s="17" t="s">
        <v>82</v>
      </c>
    </row>
    <row r="578" s="2" customFormat="1">
      <c r="A578" s="38"/>
      <c r="B578" s="39"/>
      <c r="C578" s="40"/>
      <c r="D578" s="244" t="s">
        <v>159</v>
      </c>
      <c r="E578" s="40"/>
      <c r="F578" s="245" t="s">
        <v>1533</v>
      </c>
      <c r="G578" s="40"/>
      <c r="H578" s="40"/>
      <c r="I578" s="241"/>
      <c r="J578" s="40"/>
      <c r="K578" s="40"/>
      <c r="L578" s="44"/>
      <c r="M578" s="242"/>
      <c r="N578" s="243"/>
      <c r="O578" s="91"/>
      <c r="P578" s="91"/>
      <c r="Q578" s="91"/>
      <c r="R578" s="91"/>
      <c r="S578" s="91"/>
      <c r="T578" s="92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159</v>
      </c>
      <c r="AU578" s="17" t="s">
        <v>82</v>
      </c>
    </row>
    <row r="579" s="2" customFormat="1" ht="24.15" customHeight="1">
      <c r="A579" s="38"/>
      <c r="B579" s="39"/>
      <c r="C579" s="226" t="s">
        <v>590</v>
      </c>
      <c r="D579" s="226" t="s">
        <v>150</v>
      </c>
      <c r="E579" s="227" t="s">
        <v>669</v>
      </c>
      <c r="F579" s="228" t="s">
        <v>670</v>
      </c>
      <c r="G579" s="229" t="s">
        <v>248</v>
      </c>
      <c r="H579" s="230">
        <v>4</v>
      </c>
      <c r="I579" s="231"/>
      <c r="J579" s="232">
        <f>ROUND(I579*H579,2)</f>
        <v>0</v>
      </c>
      <c r="K579" s="228" t="s">
        <v>154</v>
      </c>
      <c r="L579" s="44"/>
      <c r="M579" s="233" t="s">
        <v>1</v>
      </c>
      <c r="N579" s="234" t="s">
        <v>38</v>
      </c>
      <c r="O579" s="91"/>
      <c r="P579" s="235">
        <f>O579*H579</f>
        <v>0</v>
      </c>
      <c r="Q579" s="235">
        <v>0.1221</v>
      </c>
      <c r="R579" s="235">
        <f>Q579*H579</f>
        <v>0.4884</v>
      </c>
      <c r="S579" s="235">
        <v>0</v>
      </c>
      <c r="T579" s="236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7" t="s">
        <v>274</v>
      </c>
      <c r="AT579" s="237" t="s">
        <v>150</v>
      </c>
      <c r="AU579" s="237" t="s">
        <v>82</v>
      </c>
      <c r="AY579" s="17" t="s">
        <v>147</v>
      </c>
      <c r="BE579" s="238">
        <f>IF(N579="základní",J579,0)</f>
        <v>0</v>
      </c>
      <c r="BF579" s="238">
        <f>IF(N579="snížená",J579,0)</f>
        <v>0</v>
      </c>
      <c r="BG579" s="238">
        <f>IF(N579="zákl. přenesená",J579,0)</f>
        <v>0</v>
      </c>
      <c r="BH579" s="238">
        <f>IF(N579="sníž. přenesená",J579,0)</f>
        <v>0</v>
      </c>
      <c r="BI579" s="238">
        <f>IF(N579="nulová",J579,0)</f>
        <v>0</v>
      </c>
      <c r="BJ579" s="17" t="s">
        <v>80</v>
      </c>
      <c r="BK579" s="238">
        <f>ROUND(I579*H579,2)</f>
        <v>0</v>
      </c>
      <c r="BL579" s="17" t="s">
        <v>274</v>
      </c>
      <c r="BM579" s="237" t="s">
        <v>1808</v>
      </c>
    </row>
    <row r="580" s="2" customFormat="1">
      <c r="A580" s="38"/>
      <c r="B580" s="39"/>
      <c r="C580" s="40"/>
      <c r="D580" s="239" t="s">
        <v>157</v>
      </c>
      <c r="E580" s="40"/>
      <c r="F580" s="240" t="s">
        <v>672</v>
      </c>
      <c r="G580" s="40"/>
      <c r="H580" s="40"/>
      <c r="I580" s="241"/>
      <c r="J580" s="40"/>
      <c r="K580" s="40"/>
      <c r="L580" s="44"/>
      <c r="M580" s="242"/>
      <c r="N580" s="243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157</v>
      </c>
      <c r="AU580" s="17" t="s">
        <v>82</v>
      </c>
    </row>
    <row r="581" s="2" customFormat="1">
      <c r="A581" s="38"/>
      <c r="B581" s="39"/>
      <c r="C581" s="40"/>
      <c r="D581" s="244" t="s">
        <v>159</v>
      </c>
      <c r="E581" s="40"/>
      <c r="F581" s="245" t="s">
        <v>673</v>
      </c>
      <c r="G581" s="40"/>
      <c r="H581" s="40"/>
      <c r="I581" s="241"/>
      <c r="J581" s="40"/>
      <c r="K581" s="40"/>
      <c r="L581" s="44"/>
      <c r="M581" s="242"/>
      <c r="N581" s="243"/>
      <c r="O581" s="91"/>
      <c r="P581" s="91"/>
      <c r="Q581" s="91"/>
      <c r="R581" s="91"/>
      <c r="S581" s="91"/>
      <c r="T581" s="92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159</v>
      </c>
      <c r="AU581" s="17" t="s">
        <v>82</v>
      </c>
    </row>
    <row r="582" s="14" customFormat="1">
      <c r="A582" s="14"/>
      <c r="B582" s="256"/>
      <c r="C582" s="257"/>
      <c r="D582" s="239" t="s">
        <v>161</v>
      </c>
      <c r="E582" s="258" t="s">
        <v>1</v>
      </c>
      <c r="F582" s="259" t="s">
        <v>155</v>
      </c>
      <c r="G582" s="257"/>
      <c r="H582" s="260">
        <v>4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161</v>
      </c>
      <c r="AU582" s="266" t="s">
        <v>82</v>
      </c>
      <c r="AV582" s="14" t="s">
        <v>82</v>
      </c>
      <c r="AW582" s="14" t="s">
        <v>30</v>
      </c>
      <c r="AX582" s="14" t="s">
        <v>73</v>
      </c>
      <c r="AY582" s="266" t="s">
        <v>147</v>
      </c>
    </row>
    <row r="583" s="15" customFormat="1">
      <c r="A583" s="15"/>
      <c r="B583" s="267"/>
      <c r="C583" s="268"/>
      <c r="D583" s="239" t="s">
        <v>161</v>
      </c>
      <c r="E583" s="269" t="s">
        <v>1</v>
      </c>
      <c r="F583" s="270" t="s">
        <v>164</v>
      </c>
      <c r="G583" s="268"/>
      <c r="H583" s="271">
        <v>4</v>
      </c>
      <c r="I583" s="272"/>
      <c r="J583" s="268"/>
      <c r="K583" s="268"/>
      <c r="L583" s="273"/>
      <c r="M583" s="274"/>
      <c r="N583" s="275"/>
      <c r="O583" s="275"/>
      <c r="P583" s="275"/>
      <c r="Q583" s="275"/>
      <c r="R583" s="275"/>
      <c r="S583" s="275"/>
      <c r="T583" s="27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7" t="s">
        <v>161</v>
      </c>
      <c r="AU583" s="277" t="s">
        <v>82</v>
      </c>
      <c r="AV583" s="15" t="s">
        <v>155</v>
      </c>
      <c r="AW583" s="15" t="s">
        <v>30</v>
      </c>
      <c r="AX583" s="15" t="s">
        <v>80</v>
      </c>
      <c r="AY583" s="277" t="s">
        <v>147</v>
      </c>
    </row>
    <row r="584" s="2" customFormat="1" ht="24.15" customHeight="1">
      <c r="A584" s="38"/>
      <c r="B584" s="39"/>
      <c r="C584" s="226" t="s">
        <v>610</v>
      </c>
      <c r="D584" s="226" t="s">
        <v>150</v>
      </c>
      <c r="E584" s="227" t="s">
        <v>676</v>
      </c>
      <c r="F584" s="228" t="s">
        <v>677</v>
      </c>
      <c r="G584" s="229" t="s">
        <v>248</v>
      </c>
      <c r="H584" s="230">
        <v>8</v>
      </c>
      <c r="I584" s="231"/>
      <c r="J584" s="232">
        <f>ROUND(I584*H584,2)</f>
        <v>0</v>
      </c>
      <c r="K584" s="228" t="s">
        <v>154</v>
      </c>
      <c r="L584" s="44"/>
      <c r="M584" s="233" t="s">
        <v>1</v>
      </c>
      <c r="N584" s="234" t="s">
        <v>38</v>
      </c>
      <c r="O584" s="91"/>
      <c r="P584" s="235">
        <f>O584*H584</f>
        <v>0</v>
      </c>
      <c r="Q584" s="235">
        <v>0.067100000000000007</v>
      </c>
      <c r="R584" s="235">
        <f>Q584*H584</f>
        <v>0.53680000000000005</v>
      </c>
      <c r="S584" s="235">
        <v>0</v>
      </c>
      <c r="T584" s="236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7" t="s">
        <v>274</v>
      </c>
      <c r="AT584" s="237" t="s">
        <v>150</v>
      </c>
      <c r="AU584" s="237" t="s">
        <v>82</v>
      </c>
      <c r="AY584" s="17" t="s">
        <v>147</v>
      </c>
      <c r="BE584" s="238">
        <f>IF(N584="základní",J584,0)</f>
        <v>0</v>
      </c>
      <c r="BF584" s="238">
        <f>IF(N584="snížená",J584,0)</f>
        <v>0</v>
      </c>
      <c r="BG584" s="238">
        <f>IF(N584="zákl. přenesená",J584,0)</f>
        <v>0</v>
      </c>
      <c r="BH584" s="238">
        <f>IF(N584="sníž. přenesená",J584,0)</f>
        <v>0</v>
      </c>
      <c r="BI584" s="238">
        <f>IF(N584="nulová",J584,0)</f>
        <v>0</v>
      </c>
      <c r="BJ584" s="17" t="s">
        <v>80</v>
      </c>
      <c r="BK584" s="238">
        <f>ROUND(I584*H584,2)</f>
        <v>0</v>
      </c>
      <c r="BL584" s="17" t="s">
        <v>274</v>
      </c>
      <c r="BM584" s="237" t="s">
        <v>1809</v>
      </c>
    </row>
    <row r="585" s="2" customFormat="1">
      <c r="A585" s="38"/>
      <c r="B585" s="39"/>
      <c r="C585" s="40"/>
      <c r="D585" s="239" t="s">
        <v>157</v>
      </c>
      <c r="E585" s="40"/>
      <c r="F585" s="240" t="s">
        <v>679</v>
      </c>
      <c r="G585" s="40"/>
      <c r="H585" s="40"/>
      <c r="I585" s="241"/>
      <c r="J585" s="40"/>
      <c r="K585" s="40"/>
      <c r="L585" s="44"/>
      <c r="M585" s="242"/>
      <c r="N585" s="243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157</v>
      </c>
      <c r="AU585" s="17" t="s">
        <v>82</v>
      </c>
    </row>
    <row r="586" s="2" customFormat="1">
      <c r="A586" s="38"/>
      <c r="B586" s="39"/>
      <c r="C586" s="40"/>
      <c r="D586" s="244" t="s">
        <v>159</v>
      </c>
      <c r="E586" s="40"/>
      <c r="F586" s="245" t="s">
        <v>680</v>
      </c>
      <c r="G586" s="40"/>
      <c r="H586" s="40"/>
      <c r="I586" s="241"/>
      <c r="J586" s="40"/>
      <c r="K586" s="40"/>
      <c r="L586" s="44"/>
      <c r="M586" s="242"/>
      <c r="N586" s="243"/>
      <c r="O586" s="91"/>
      <c r="P586" s="91"/>
      <c r="Q586" s="91"/>
      <c r="R586" s="91"/>
      <c r="S586" s="91"/>
      <c r="T586" s="92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159</v>
      </c>
      <c r="AU586" s="17" t="s">
        <v>82</v>
      </c>
    </row>
    <row r="587" s="14" customFormat="1">
      <c r="A587" s="14"/>
      <c r="B587" s="256"/>
      <c r="C587" s="257"/>
      <c r="D587" s="239" t="s">
        <v>161</v>
      </c>
      <c r="E587" s="258" t="s">
        <v>1</v>
      </c>
      <c r="F587" s="259" t="s">
        <v>207</v>
      </c>
      <c r="G587" s="257"/>
      <c r="H587" s="260">
        <v>8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161</v>
      </c>
      <c r="AU587" s="266" t="s">
        <v>82</v>
      </c>
      <c r="AV587" s="14" t="s">
        <v>82</v>
      </c>
      <c r="AW587" s="14" t="s">
        <v>30</v>
      </c>
      <c r="AX587" s="14" t="s">
        <v>73</v>
      </c>
      <c r="AY587" s="266" t="s">
        <v>147</v>
      </c>
    </row>
    <row r="588" s="15" customFormat="1">
      <c r="A588" s="15"/>
      <c r="B588" s="267"/>
      <c r="C588" s="268"/>
      <c r="D588" s="239" t="s">
        <v>161</v>
      </c>
      <c r="E588" s="269" t="s">
        <v>1</v>
      </c>
      <c r="F588" s="270" t="s">
        <v>164</v>
      </c>
      <c r="G588" s="268"/>
      <c r="H588" s="271">
        <v>8</v>
      </c>
      <c r="I588" s="272"/>
      <c r="J588" s="268"/>
      <c r="K588" s="268"/>
      <c r="L588" s="273"/>
      <c r="M588" s="274"/>
      <c r="N588" s="275"/>
      <c r="O588" s="275"/>
      <c r="P588" s="275"/>
      <c r="Q588" s="275"/>
      <c r="R588" s="275"/>
      <c r="S588" s="275"/>
      <c r="T588" s="27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7" t="s">
        <v>161</v>
      </c>
      <c r="AU588" s="277" t="s">
        <v>82</v>
      </c>
      <c r="AV588" s="15" t="s">
        <v>155</v>
      </c>
      <c r="AW588" s="15" t="s">
        <v>30</v>
      </c>
      <c r="AX588" s="15" t="s">
        <v>80</v>
      </c>
      <c r="AY588" s="277" t="s">
        <v>147</v>
      </c>
    </row>
    <row r="589" s="2" customFormat="1" ht="24.15" customHeight="1">
      <c r="A589" s="38"/>
      <c r="B589" s="39"/>
      <c r="C589" s="226" t="s">
        <v>616</v>
      </c>
      <c r="D589" s="226" t="s">
        <v>150</v>
      </c>
      <c r="E589" s="227" t="s">
        <v>683</v>
      </c>
      <c r="F589" s="228" t="s">
        <v>684</v>
      </c>
      <c r="G589" s="229" t="s">
        <v>153</v>
      </c>
      <c r="H589" s="230">
        <v>23.675000000000001</v>
      </c>
      <c r="I589" s="231"/>
      <c r="J589" s="232">
        <f>ROUND(I589*H589,2)</f>
        <v>0</v>
      </c>
      <c r="K589" s="228" t="s">
        <v>154</v>
      </c>
      <c r="L589" s="44"/>
      <c r="M589" s="233" t="s">
        <v>1</v>
      </c>
      <c r="N589" s="234" t="s">
        <v>38</v>
      </c>
      <c r="O589" s="91"/>
      <c r="P589" s="235">
        <f>O589*H589</f>
        <v>0</v>
      </c>
      <c r="Q589" s="235">
        <v>0.022839999999999999</v>
      </c>
      <c r="R589" s="235">
        <f>Q589*H589</f>
        <v>0.54073700000000002</v>
      </c>
      <c r="S589" s="235">
        <v>0</v>
      </c>
      <c r="T589" s="236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37" t="s">
        <v>274</v>
      </c>
      <c r="AT589" s="237" t="s">
        <v>150</v>
      </c>
      <c r="AU589" s="237" t="s">
        <v>82</v>
      </c>
      <c r="AY589" s="17" t="s">
        <v>147</v>
      </c>
      <c r="BE589" s="238">
        <f>IF(N589="základní",J589,0)</f>
        <v>0</v>
      </c>
      <c r="BF589" s="238">
        <f>IF(N589="snížená",J589,0)</f>
        <v>0</v>
      </c>
      <c r="BG589" s="238">
        <f>IF(N589="zákl. přenesená",J589,0)</f>
        <v>0</v>
      </c>
      <c r="BH589" s="238">
        <f>IF(N589="sníž. přenesená",J589,0)</f>
        <v>0</v>
      </c>
      <c r="BI589" s="238">
        <f>IF(N589="nulová",J589,0)</f>
        <v>0</v>
      </c>
      <c r="BJ589" s="17" t="s">
        <v>80</v>
      </c>
      <c r="BK589" s="238">
        <f>ROUND(I589*H589,2)</f>
        <v>0</v>
      </c>
      <c r="BL589" s="17" t="s">
        <v>274</v>
      </c>
      <c r="BM589" s="237" t="s">
        <v>1810</v>
      </c>
    </row>
    <row r="590" s="2" customFormat="1">
      <c r="A590" s="38"/>
      <c r="B590" s="39"/>
      <c r="C590" s="40"/>
      <c r="D590" s="239" t="s">
        <v>157</v>
      </c>
      <c r="E590" s="40"/>
      <c r="F590" s="240" t="s">
        <v>686</v>
      </c>
      <c r="G590" s="40"/>
      <c r="H590" s="40"/>
      <c r="I590" s="241"/>
      <c r="J590" s="40"/>
      <c r="K590" s="40"/>
      <c r="L590" s="44"/>
      <c r="M590" s="242"/>
      <c r="N590" s="243"/>
      <c r="O590" s="91"/>
      <c r="P590" s="91"/>
      <c r="Q590" s="91"/>
      <c r="R590" s="91"/>
      <c r="S590" s="91"/>
      <c r="T590" s="92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157</v>
      </c>
      <c r="AU590" s="17" t="s">
        <v>82</v>
      </c>
    </row>
    <row r="591" s="2" customFormat="1">
      <c r="A591" s="38"/>
      <c r="B591" s="39"/>
      <c r="C591" s="40"/>
      <c r="D591" s="244" t="s">
        <v>159</v>
      </c>
      <c r="E591" s="40"/>
      <c r="F591" s="245" t="s">
        <v>687</v>
      </c>
      <c r="G591" s="40"/>
      <c r="H591" s="40"/>
      <c r="I591" s="241"/>
      <c r="J591" s="40"/>
      <c r="K591" s="40"/>
      <c r="L591" s="44"/>
      <c r="M591" s="242"/>
      <c r="N591" s="243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159</v>
      </c>
      <c r="AU591" s="17" t="s">
        <v>82</v>
      </c>
    </row>
    <row r="592" s="14" customFormat="1">
      <c r="A592" s="14"/>
      <c r="B592" s="256"/>
      <c r="C592" s="257"/>
      <c r="D592" s="239" t="s">
        <v>161</v>
      </c>
      <c r="E592" s="258" t="s">
        <v>1</v>
      </c>
      <c r="F592" s="259" t="s">
        <v>1811</v>
      </c>
      <c r="G592" s="257"/>
      <c r="H592" s="260">
        <v>23.675000000000001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161</v>
      </c>
      <c r="AU592" s="266" t="s">
        <v>82</v>
      </c>
      <c r="AV592" s="14" t="s">
        <v>82</v>
      </c>
      <c r="AW592" s="14" t="s">
        <v>30</v>
      </c>
      <c r="AX592" s="14" t="s">
        <v>73</v>
      </c>
      <c r="AY592" s="266" t="s">
        <v>147</v>
      </c>
    </row>
    <row r="593" s="15" customFormat="1">
      <c r="A593" s="15"/>
      <c r="B593" s="267"/>
      <c r="C593" s="268"/>
      <c r="D593" s="239" t="s">
        <v>161</v>
      </c>
      <c r="E593" s="269" t="s">
        <v>1</v>
      </c>
      <c r="F593" s="270" t="s">
        <v>164</v>
      </c>
      <c r="G593" s="268"/>
      <c r="H593" s="271">
        <v>23.675000000000001</v>
      </c>
      <c r="I593" s="272"/>
      <c r="J593" s="268"/>
      <c r="K593" s="268"/>
      <c r="L593" s="273"/>
      <c r="M593" s="274"/>
      <c r="N593" s="275"/>
      <c r="O593" s="275"/>
      <c r="P593" s="275"/>
      <c r="Q593" s="275"/>
      <c r="R593" s="275"/>
      <c r="S593" s="275"/>
      <c r="T593" s="27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7" t="s">
        <v>161</v>
      </c>
      <c r="AU593" s="277" t="s">
        <v>82</v>
      </c>
      <c r="AV593" s="15" t="s">
        <v>155</v>
      </c>
      <c r="AW593" s="15" t="s">
        <v>30</v>
      </c>
      <c r="AX593" s="15" t="s">
        <v>80</v>
      </c>
      <c r="AY593" s="277" t="s">
        <v>147</v>
      </c>
    </row>
    <row r="594" s="2" customFormat="1" ht="24.15" customHeight="1">
      <c r="A594" s="38"/>
      <c r="B594" s="39"/>
      <c r="C594" s="226" t="s">
        <v>622</v>
      </c>
      <c r="D594" s="226" t="s">
        <v>150</v>
      </c>
      <c r="E594" s="227" t="s">
        <v>1095</v>
      </c>
      <c r="F594" s="228" t="s">
        <v>1096</v>
      </c>
      <c r="G594" s="229" t="s">
        <v>167</v>
      </c>
      <c r="H594" s="230">
        <v>16</v>
      </c>
      <c r="I594" s="231"/>
      <c r="J594" s="232">
        <f>ROUND(I594*H594,2)</f>
        <v>0</v>
      </c>
      <c r="K594" s="228" t="s">
        <v>154</v>
      </c>
      <c r="L594" s="44"/>
      <c r="M594" s="233" t="s">
        <v>1</v>
      </c>
      <c r="N594" s="234" t="s">
        <v>38</v>
      </c>
      <c r="O594" s="91"/>
      <c r="P594" s="235">
        <f>O594*H594</f>
        <v>0</v>
      </c>
      <c r="Q594" s="235">
        <v>0</v>
      </c>
      <c r="R594" s="235">
        <f>Q594*H594</f>
        <v>0</v>
      </c>
      <c r="S594" s="235">
        <v>0.0044000000000000003</v>
      </c>
      <c r="T594" s="236">
        <f>S594*H594</f>
        <v>0.070400000000000004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7" t="s">
        <v>274</v>
      </c>
      <c r="AT594" s="237" t="s">
        <v>150</v>
      </c>
      <c r="AU594" s="237" t="s">
        <v>82</v>
      </c>
      <c r="AY594" s="17" t="s">
        <v>147</v>
      </c>
      <c r="BE594" s="238">
        <f>IF(N594="základní",J594,0)</f>
        <v>0</v>
      </c>
      <c r="BF594" s="238">
        <f>IF(N594="snížená",J594,0)</f>
        <v>0</v>
      </c>
      <c r="BG594" s="238">
        <f>IF(N594="zákl. přenesená",J594,0)</f>
        <v>0</v>
      </c>
      <c r="BH594" s="238">
        <f>IF(N594="sníž. přenesená",J594,0)</f>
        <v>0</v>
      </c>
      <c r="BI594" s="238">
        <f>IF(N594="nulová",J594,0)</f>
        <v>0</v>
      </c>
      <c r="BJ594" s="17" t="s">
        <v>80</v>
      </c>
      <c r="BK594" s="238">
        <f>ROUND(I594*H594,2)</f>
        <v>0</v>
      </c>
      <c r="BL594" s="17" t="s">
        <v>274</v>
      </c>
      <c r="BM594" s="237" t="s">
        <v>1812</v>
      </c>
    </row>
    <row r="595" s="2" customFormat="1">
      <c r="A595" s="38"/>
      <c r="B595" s="39"/>
      <c r="C595" s="40"/>
      <c r="D595" s="239" t="s">
        <v>157</v>
      </c>
      <c r="E595" s="40"/>
      <c r="F595" s="240" t="s">
        <v>1098</v>
      </c>
      <c r="G595" s="40"/>
      <c r="H595" s="40"/>
      <c r="I595" s="241"/>
      <c r="J595" s="40"/>
      <c r="K595" s="40"/>
      <c r="L595" s="44"/>
      <c r="M595" s="242"/>
      <c r="N595" s="243"/>
      <c r="O595" s="91"/>
      <c r="P595" s="91"/>
      <c r="Q595" s="91"/>
      <c r="R595" s="91"/>
      <c r="S595" s="91"/>
      <c r="T595" s="92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157</v>
      </c>
      <c r="AU595" s="17" t="s">
        <v>82</v>
      </c>
    </row>
    <row r="596" s="2" customFormat="1">
      <c r="A596" s="38"/>
      <c r="B596" s="39"/>
      <c r="C596" s="40"/>
      <c r="D596" s="244" t="s">
        <v>159</v>
      </c>
      <c r="E596" s="40"/>
      <c r="F596" s="245" t="s">
        <v>1099</v>
      </c>
      <c r="G596" s="40"/>
      <c r="H596" s="40"/>
      <c r="I596" s="241"/>
      <c r="J596" s="40"/>
      <c r="K596" s="40"/>
      <c r="L596" s="44"/>
      <c r="M596" s="242"/>
      <c r="N596" s="243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159</v>
      </c>
      <c r="AU596" s="17" t="s">
        <v>82</v>
      </c>
    </row>
    <row r="597" s="14" customFormat="1">
      <c r="A597" s="14"/>
      <c r="B597" s="256"/>
      <c r="C597" s="257"/>
      <c r="D597" s="239" t="s">
        <v>161</v>
      </c>
      <c r="E597" s="258" t="s">
        <v>1</v>
      </c>
      <c r="F597" s="259" t="s">
        <v>1813</v>
      </c>
      <c r="G597" s="257"/>
      <c r="H597" s="260">
        <v>16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161</v>
      </c>
      <c r="AU597" s="266" t="s">
        <v>82</v>
      </c>
      <c r="AV597" s="14" t="s">
        <v>82</v>
      </c>
      <c r="AW597" s="14" t="s">
        <v>30</v>
      </c>
      <c r="AX597" s="14" t="s">
        <v>73</v>
      </c>
      <c r="AY597" s="266" t="s">
        <v>147</v>
      </c>
    </row>
    <row r="598" s="15" customFormat="1">
      <c r="A598" s="15"/>
      <c r="B598" s="267"/>
      <c r="C598" s="268"/>
      <c r="D598" s="239" t="s">
        <v>161</v>
      </c>
      <c r="E598" s="269" t="s">
        <v>1</v>
      </c>
      <c r="F598" s="270" t="s">
        <v>164</v>
      </c>
      <c r="G598" s="268"/>
      <c r="H598" s="271">
        <v>16</v>
      </c>
      <c r="I598" s="272"/>
      <c r="J598" s="268"/>
      <c r="K598" s="268"/>
      <c r="L598" s="273"/>
      <c r="M598" s="274"/>
      <c r="N598" s="275"/>
      <c r="O598" s="275"/>
      <c r="P598" s="275"/>
      <c r="Q598" s="275"/>
      <c r="R598" s="275"/>
      <c r="S598" s="275"/>
      <c r="T598" s="27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7" t="s">
        <v>161</v>
      </c>
      <c r="AU598" s="277" t="s">
        <v>82</v>
      </c>
      <c r="AV598" s="15" t="s">
        <v>155</v>
      </c>
      <c r="AW598" s="15" t="s">
        <v>30</v>
      </c>
      <c r="AX598" s="15" t="s">
        <v>80</v>
      </c>
      <c r="AY598" s="277" t="s">
        <v>147</v>
      </c>
    </row>
    <row r="599" s="2" customFormat="1" ht="24.15" customHeight="1">
      <c r="A599" s="38"/>
      <c r="B599" s="39"/>
      <c r="C599" s="226" t="s">
        <v>628</v>
      </c>
      <c r="D599" s="226" t="s">
        <v>150</v>
      </c>
      <c r="E599" s="227" t="s">
        <v>1101</v>
      </c>
      <c r="F599" s="228" t="s">
        <v>1102</v>
      </c>
      <c r="G599" s="229" t="s">
        <v>181</v>
      </c>
      <c r="H599" s="230">
        <v>15</v>
      </c>
      <c r="I599" s="231"/>
      <c r="J599" s="232">
        <f>ROUND(I599*H599,2)</f>
        <v>0</v>
      </c>
      <c r="K599" s="228" t="s">
        <v>154</v>
      </c>
      <c r="L599" s="44"/>
      <c r="M599" s="233" t="s">
        <v>1</v>
      </c>
      <c r="N599" s="234" t="s">
        <v>38</v>
      </c>
      <c r="O599" s="91"/>
      <c r="P599" s="235">
        <f>O599*H599</f>
        <v>0</v>
      </c>
      <c r="Q599" s="235">
        <v>0.019130000000000001</v>
      </c>
      <c r="R599" s="235">
        <f>Q599*H599</f>
        <v>0.28695000000000004</v>
      </c>
      <c r="S599" s="235">
        <v>0</v>
      </c>
      <c r="T599" s="236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37" t="s">
        <v>274</v>
      </c>
      <c r="AT599" s="237" t="s">
        <v>150</v>
      </c>
      <c r="AU599" s="237" t="s">
        <v>82</v>
      </c>
      <c r="AY599" s="17" t="s">
        <v>147</v>
      </c>
      <c r="BE599" s="238">
        <f>IF(N599="základní",J599,0)</f>
        <v>0</v>
      </c>
      <c r="BF599" s="238">
        <f>IF(N599="snížená",J599,0)</f>
        <v>0</v>
      </c>
      <c r="BG599" s="238">
        <f>IF(N599="zákl. přenesená",J599,0)</f>
        <v>0</v>
      </c>
      <c r="BH599" s="238">
        <f>IF(N599="sníž. přenesená",J599,0)</f>
        <v>0</v>
      </c>
      <c r="BI599" s="238">
        <f>IF(N599="nulová",J599,0)</f>
        <v>0</v>
      </c>
      <c r="BJ599" s="17" t="s">
        <v>80</v>
      </c>
      <c r="BK599" s="238">
        <f>ROUND(I599*H599,2)</f>
        <v>0</v>
      </c>
      <c r="BL599" s="17" t="s">
        <v>274</v>
      </c>
      <c r="BM599" s="237" t="s">
        <v>1814</v>
      </c>
    </row>
    <row r="600" s="2" customFormat="1">
      <c r="A600" s="38"/>
      <c r="B600" s="39"/>
      <c r="C600" s="40"/>
      <c r="D600" s="239" t="s">
        <v>157</v>
      </c>
      <c r="E600" s="40"/>
      <c r="F600" s="240" t="s">
        <v>1104</v>
      </c>
      <c r="G600" s="40"/>
      <c r="H600" s="40"/>
      <c r="I600" s="241"/>
      <c r="J600" s="40"/>
      <c r="K600" s="40"/>
      <c r="L600" s="44"/>
      <c r="M600" s="242"/>
      <c r="N600" s="243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157</v>
      </c>
      <c r="AU600" s="17" t="s">
        <v>82</v>
      </c>
    </row>
    <row r="601" s="2" customFormat="1">
      <c r="A601" s="38"/>
      <c r="B601" s="39"/>
      <c r="C601" s="40"/>
      <c r="D601" s="244" t="s">
        <v>159</v>
      </c>
      <c r="E601" s="40"/>
      <c r="F601" s="245" t="s">
        <v>1105</v>
      </c>
      <c r="G601" s="40"/>
      <c r="H601" s="40"/>
      <c r="I601" s="241"/>
      <c r="J601" s="40"/>
      <c r="K601" s="40"/>
      <c r="L601" s="44"/>
      <c r="M601" s="242"/>
      <c r="N601" s="243"/>
      <c r="O601" s="91"/>
      <c r="P601" s="91"/>
      <c r="Q601" s="91"/>
      <c r="R601" s="91"/>
      <c r="S601" s="91"/>
      <c r="T601" s="92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159</v>
      </c>
      <c r="AU601" s="17" t="s">
        <v>82</v>
      </c>
    </row>
    <row r="602" s="13" customFormat="1">
      <c r="A602" s="13"/>
      <c r="B602" s="246"/>
      <c r="C602" s="247"/>
      <c r="D602" s="239" t="s">
        <v>161</v>
      </c>
      <c r="E602" s="248" t="s">
        <v>1</v>
      </c>
      <c r="F602" s="249" t="s">
        <v>1106</v>
      </c>
      <c r="G602" s="247"/>
      <c r="H602" s="248" t="s">
        <v>1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161</v>
      </c>
      <c r="AU602" s="255" t="s">
        <v>82</v>
      </c>
      <c r="AV602" s="13" t="s">
        <v>80</v>
      </c>
      <c r="AW602" s="13" t="s">
        <v>30</v>
      </c>
      <c r="AX602" s="13" t="s">
        <v>73</v>
      </c>
      <c r="AY602" s="255" t="s">
        <v>147</v>
      </c>
    </row>
    <row r="603" s="14" customFormat="1">
      <c r="A603" s="14"/>
      <c r="B603" s="256"/>
      <c r="C603" s="257"/>
      <c r="D603" s="239" t="s">
        <v>161</v>
      </c>
      <c r="E603" s="258" t="s">
        <v>1</v>
      </c>
      <c r="F603" s="259" t="s">
        <v>1815</v>
      </c>
      <c r="G603" s="257"/>
      <c r="H603" s="260">
        <v>15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161</v>
      </c>
      <c r="AU603" s="266" t="s">
        <v>82</v>
      </c>
      <c r="AV603" s="14" t="s">
        <v>82</v>
      </c>
      <c r="AW603" s="14" t="s">
        <v>30</v>
      </c>
      <c r="AX603" s="14" t="s">
        <v>73</v>
      </c>
      <c r="AY603" s="266" t="s">
        <v>147</v>
      </c>
    </row>
    <row r="604" s="15" customFormat="1">
      <c r="A604" s="15"/>
      <c r="B604" s="267"/>
      <c r="C604" s="268"/>
      <c r="D604" s="239" t="s">
        <v>161</v>
      </c>
      <c r="E604" s="269" t="s">
        <v>1</v>
      </c>
      <c r="F604" s="270" t="s">
        <v>164</v>
      </c>
      <c r="G604" s="268"/>
      <c r="H604" s="271">
        <v>15</v>
      </c>
      <c r="I604" s="272"/>
      <c r="J604" s="268"/>
      <c r="K604" s="268"/>
      <c r="L604" s="273"/>
      <c r="M604" s="274"/>
      <c r="N604" s="275"/>
      <c r="O604" s="275"/>
      <c r="P604" s="275"/>
      <c r="Q604" s="275"/>
      <c r="R604" s="275"/>
      <c r="S604" s="275"/>
      <c r="T604" s="27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7" t="s">
        <v>161</v>
      </c>
      <c r="AU604" s="277" t="s">
        <v>82</v>
      </c>
      <c r="AV604" s="15" t="s">
        <v>155</v>
      </c>
      <c r="AW604" s="15" t="s">
        <v>30</v>
      </c>
      <c r="AX604" s="15" t="s">
        <v>80</v>
      </c>
      <c r="AY604" s="277" t="s">
        <v>147</v>
      </c>
    </row>
    <row r="605" s="2" customFormat="1" ht="33" customHeight="1">
      <c r="A605" s="38"/>
      <c r="B605" s="39"/>
      <c r="C605" s="226" t="s">
        <v>636</v>
      </c>
      <c r="D605" s="226" t="s">
        <v>150</v>
      </c>
      <c r="E605" s="227" t="s">
        <v>690</v>
      </c>
      <c r="F605" s="228" t="s">
        <v>691</v>
      </c>
      <c r="G605" s="229" t="s">
        <v>357</v>
      </c>
      <c r="H605" s="230">
        <v>14.928000000000001</v>
      </c>
      <c r="I605" s="231"/>
      <c r="J605" s="232">
        <f>ROUND(I605*H605,2)</f>
        <v>0</v>
      </c>
      <c r="K605" s="228" t="s">
        <v>154</v>
      </c>
      <c r="L605" s="44"/>
      <c r="M605" s="233" t="s">
        <v>1</v>
      </c>
      <c r="N605" s="234" t="s">
        <v>38</v>
      </c>
      <c r="O605" s="91"/>
      <c r="P605" s="235">
        <f>O605*H605</f>
        <v>0</v>
      </c>
      <c r="Q605" s="235">
        <v>0</v>
      </c>
      <c r="R605" s="235">
        <f>Q605*H605</f>
        <v>0</v>
      </c>
      <c r="S605" s="235">
        <v>0</v>
      </c>
      <c r="T605" s="236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37" t="s">
        <v>274</v>
      </c>
      <c r="AT605" s="237" t="s">
        <v>150</v>
      </c>
      <c r="AU605" s="237" t="s">
        <v>82</v>
      </c>
      <c r="AY605" s="17" t="s">
        <v>147</v>
      </c>
      <c r="BE605" s="238">
        <f>IF(N605="základní",J605,0)</f>
        <v>0</v>
      </c>
      <c r="BF605" s="238">
        <f>IF(N605="snížená",J605,0)</f>
        <v>0</v>
      </c>
      <c r="BG605" s="238">
        <f>IF(N605="zákl. přenesená",J605,0)</f>
        <v>0</v>
      </c>
      <c r="BH605" s="238">
        <f>IF(N605="sníž. přenesená",J605,0)</f>
        <v>0</v>
      </c>
      <c r="BI605" s="238">
        <f>IF(N605="nulová",J605,0)</f>
        <v>0</v>
      </c>
      <c r="BJ605" s="17" t="s">
        <v>80</v>
      </c>
      <c r="BK605" s="238">
        <f>ROUND(I605*H605,2)</f>
        <v>0</v>
      </c>
      <c r="BL605" s="17" t="s">
        <v>274</v>
      </c>
      <c r="BM605" s="237" t="s">
        <v>1816</v>
      </c>
    </row>
    <row r="606" s="2" customFormat="1">
      <c r="A606" s="38"/>
      <c r="B606" s="39"/>
      <c r="C606" s="40"/>
      <c r="D606" s="239" t="s">
        <v>157</v>
      </c>
      <c r="E606" s="40"/>
      <c r="F606" s="240" t="s">
        <v>693</v>
      </c>
      <c r="G606" s="40"/>
      <c r="H606" s="40"/>
      <c r="I606" s="241"/>
      <c r="J606" s="40"/>
      <c r="K606" s="40"/>
      <c r="L606" s="44"/>
      <c r="M606" s="242"/>
      <c r="N606" s="243"/>
      <c r="O606" s="91"/>
      <c r="P606" s="91"/>
      <c r="Q606" s="91"/>
      <c r="R606" s="91"/>
      <c r="S606" s="91"/>
      <c r="T606" s="92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157</v>
      </c>
      <c r="AU606" s="17" t="s">
        <v>82</v>
      </c>
    </row>
    <row r="607" s="2" customFormat="1">
      <c r="A607" s="38"/>
      <c r="B607" s="39"/>
      <c r="C607" s="40"/>
      <c r="D607" s="244" t="s">
        <v>159</v>
      </c>
      <c r="E607" s="40"/>
      <c r="F607" s="245" t="s">
        <v>694</v>
      </c>
      <c r="G607" s="40"/>
      <c r="H607" s="40"/>
      <c r="I607" s="241"/>
      <c r="J607" s="40"/>
      <c r="K607" s="40"/>
      <c r="L607" s="44"/>
      <c r="M607" s="242"/>
      <c r="N607" s="243"/>
      <c r="O607" s="91"/>
      <c r="P607" s="91"/>
      <c r="Q607" s="91"/>
      <c r="R607" s="91"/>
      <c r="S607" s="91"/>
      <c r="T607" s="92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159</v>
      </c>
      <c r="AU607" s="17" t="s">
        <v>82</v>
      </c>
    </row>
    <row r="608" s="12" customFormat="1" ht="22.8" customHeight="1">
      <c r="A608" s="12"/>
      <c r="B608" s="210"/>
      <c r="C608" s="211"/>
      <c r="D608" s="212" t="s">
        <v>72</v>
      </c>
      <c r="E608" s="224" t="s">
        <v>695</v>
      </c>
      <c r="F608" s="224" t="s">
        <v>696</v>
      </c>
      <c r="G608" s="211"/>
      <c r="H608" s="211"/>
      <c r="I608" s="214"/>
      <c r="J608" s="225">
        <f>BK608</f>
        <v>0</v>
      </c>
      <c r="K608" s="211"/>
      <c r="L608" s="216"/>
      <c r="M608" s="217"/>
      <c r="N608" s="218"/>
      <c r="O608" s="218"/>
      <c r="P608" s="219">
        <f>SUM(P609:P651)</f>
        <v>0</v>
      </c>
      <c r="Q608" s="218"/>
      <c r="R608" s="219">
        <f>SUM(R609:R651)</f>
        <v>0.35899899999999996</v>
      </c>
      <c r="S608" s="218"/>
      <c r="T608" s="220">
        <f>SUM(T609:T651)</f>
        <v>0.30545800000000001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1" t="s">
        <v>82</v>
      </c>
      <c r="AT608" s="222" t="s">
        <v>72</v>
      </c>
      <c r="AU608" s="222" t="s">
        <v>80</v>
      </c>
      <c r="AY608" s="221" t="s">
        <v>147</v>
      </c>
      <c r="BK608" s="223">
        <f>SUM(BK609:BK651)</f>
        <v>0</v>
      </c>
    </row>
    <row r="609" s="2" customFormat="1" ht="16.5" customHeight="1">
      <c r="A609" s="38"/>
      <c r="B609" s="39"/>
      <c r="C609" s="226" t="s">
        <v>641</v>
      </c>
      <c r="D609" s="226" t="s">
        <v>150</v>
      </c>
      <c r="E609" s="227" t="s">
        <v>698</v>
      </c>
      <c r="F609" s="228" t="s">
        <v>699</v>
      </c>
      <c r="G609" s="229" t="s">
        <v>167</v>
      </c>
      <c r="H609" s="230">
        <v>51.109999999999999</v>
      </c>
      <c r="I609" s="231"/>
      <c r="J609" s="232">
        <f>ROUND(I609*H609,2)</f>
        <v>0</v>
      </c>
      <c r="K609" s="228" t="s">
        <v>154</v>
      </c>
      <c r="L609" s="44"/>
      <c r="M609" s="233" t="s">
        <v>1</v>
      </c>
      <c r="N609" s="234" t="s">
        <v>38</v>
      </c>
      <c r="O609" s="91"/>
      <c r="P609" s="235">
        <f>O609*H609</f>
        <v>0</v>
      </c>
      <c r="Q609" s="235">
        <v>0</v>
      </c>
      <c r="R609" s="235">
        <f>Q609*H609</f>
        <v>0</v>
      </c>
      <c r="S609" s="235">
        <v>0.0025999999999999999</v>
      </c>
      <c r="T609" s="236">
        <f>S609*H609</f>
        <v>0.132886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7" t="s">
        <v>274</v>
      </c>
      <c r="AT609" s="237" t="s">
        <v>150</v>
      </c>
      <c r="AU609" s="237" t="s">
        <v>82</v>
      </c>
      <c r="AY609" s="17" t="s">
        <v>147</v>
      </c>
      <c r="BE609" s="238">
        <f>IF(N609="základní",J609,0)</f>
        <v>0</v>
      </c>
      <c r="BF609" s="238">
        <f>IF(N609="snížená",J609,0)</f>
        <v>0</v>
      </c>
      <c r="BG609" s="238">
        <f>IF(N609="zákl. přenesená",J609,0)</f>
        <v>0</v>
      </c>
      <c r="BH609" s="238">
        <f>IF(N609="sníž. přenesená",J609,0)</f>
        <v>0</v>
      </c>
      <c r="BI609" s="238">
        <f>IF(N609="nulová",J609,0)</f>
        <v>0</v>
      </c>
      <c r="BJ609" s="17" t="s">
        <v>80</v>
      </c>
      <c r="BK609" s="238">
        <f>ROUND(I609*H609,2)</f>
        <v>0</v>
      </c>
      <c r="BL609" s="17" t="s">
        <v>274</v>
      </c>
      <c r="BM609" s="237" t="s">
        <v>1817</v>
      </c>
    </row>
    <row r="610" s="2" customFormat="1">
      <c r="A610" s="38"/>
      <c r="B610" s="39"/>
      <c r="C610" s="40"/>
      <c r="D610" s="239" t="s">
        <v>157</v>
      </c>
      <c r="E610" s="40"/>
      <c r="F610" s="240" t="s">
        <v>701</v>
      </c>
      <c r="G610" s="40"/>
      <c r="H610" s="40"/>
      <c r="I610" s="241"/>
      <c r="J610" s="40"/>
      <c r="K610" s="40"/>
      <c r="L610" s="44"/>
      <c r="M610" s="242"/>
      <c r="N610" s="243"/>
      <c r="O610" s="91"/>
      <c r="P610" s="91"/>
      <c r="Q610" s="91"/>
      <c r="R610" s="91"/>
      <c r="S610" s="91"/>
      <c r="T610" s="92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157</v>
      </c>
      <c r="AU610" s="17" t="s">
        <v>82</v>
      </c>
    </row>
    <row r="611" s="2" customFormat="1">
      <c r="A611" s="38"/>
      <c r="B611" s="39"/>
      <c r="C611" s="40"/>
      <c r="D611" s="244" t="s">
        <v>159</v>
      </c>
      <c r="E611" s="40"/>
      <c r="F611" s="245" t="s">
        <v>702</v>
      </c>
      <c r="G611" s="40"/>
      <c r="H611" s="40"/>
      <c r="I611" s="241"/>
      <c r="J611" s="40"/>
      <c r="K611" s="40"/>
      <c r="L611" s="44"/>
      <c r="M611" s="242"/>
      <c r="N611" s="243"/>
      <c r="O611" s="91"/>
      <c r="P611" s="91"/>
      <c r="Q611" s="91"/>
      <c r="R611" s="91"/>
      <c r="S611" s="91"/>
      <c r="T611" s="92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159</v>
      </c>
      <c r="AU611" s="17" t="s">
        <v>82</v>
      </c>
    </row>
    <row r="612" s="13" customFormat="1">
      <c r="A612" s="13"/>
      <c r="B612" s="246"/>
      <c r="C612" s="247"/>
      <c r="D612" s="239" t="s">
        <v>161</v>
      </c>
      <c r="E612" s="248" t="s">
        <v>1</v>
      </c>
      <c r="F612" s="249" t="s">
        <v>703</v>
      </c>
      <c r="G612" s="247"/>
      <c r="H612" s="248" t="s">
        <v>1</v>
      </c>
      <c r="I612" s="250"/>
      <c r="J612" s="247"/>
      <c r="K612" s="247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161</v>
      </c>
      <c r="AU612" s="255" t="s">
        <v>82</v>
      </c>
      <c r="AV612" s="13" t="s">
        <v>80</v>
      </c>
      <c r="AW612" s="13" t="s">
        <v>30</v>
      </c>
      <c r="AX612" s="13" t="s">
        <v>73</v>
      </c>
      <c r="AY612" s="255" t="s">
        <v>147</v>
      </c>
    </row>
    <row r="613" s="14" customFormat="1">
      <c r="A613" s="14"/>
      <c r="B613" s="256"/>
      <c r="C613" s="257"/>
      <c r="D613" s="239" t="s">
        <v>161</v>
      </c>
      <c r="E613" s="258" t="s">
        <v>1</v>
      </c>
      <c r="F613" s="259" t="s">
        <v>1818</v>
      </c>
      <c r="G613" s="257"/>
      <c r="H613" s="260">
        <v>51.109999999999999</v>
      </c>
      <c r="I613" s="261"/>
      <c r="J613" s="257"/>
      <c r="K613" s="257"/>
      <c r="L613" s="262"/>
      <c r="M613" s="263"/>
      <c r="N613" s="264"/>
      <c r="O613" s="264"/>
      <c r="P613" s="264"/>
      <c r="Q613" s="264"/>
      <c r="R613" s="264"/>
      <c r="S613" s="264"/>
      <c r="T613" s="26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6" t="s">
        <v>161</v>
      </c>
      <c r="AU613" s="266" t="s">
        <v>82</v>
      </c>
      <c r="AV613" s="14" t="s">
        <v>82</v>
      </c>
      <c r="AW613" s="14" t="s">
        <v>30</v>
      </c>
      <c r="AX613" s="14" t="s">
        <v>73</v>
      </c>
      <c r="AY613" s="266" t="s">
        <v>147</v>
      </c>
    </row>
    <row r="614" s="15" customFormat="1">
      <c r="A614" s="15"/>
      <c r="B614" s="267"/>
      <c r="C614" s="268"/>
      <c r="D614" s="239" t="s">
        <v>161</v>
      </c>
      <c r="E614" s="269" t="s">
        <v>1</v>
      </c>
      <c r="F614" s="270" t="s">
        <v>164</v>
      </c>
      <c r="G614" s="268"/>
      <c r="H614" s="271">
        <v>51.109999999999999</v>
      </c>
      <c r="I614" s="272"/>
      <c r="J614" s="268"/>
      <c r="K614" s="268"/>
      <c r="L614" s="273"/>
      <c r="M614" s="274"/>
      <c r="N614" s="275"/>
      <c r="O614" s="275"/>
      <c r="P614" s="275"/>
      <c r="Q614" s="275"/>
      <c r="R614" s="275"/>
      <c r="S614" s="275"/>
      <c r="T614" s="27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7" t="s">
        <v>161</v>
      </c>
      <c r="AU614" s="277" t="s">
        <v>82</v>
      </c>
      <c r="AV614" s="15" t="s">
        <v>155</v>
      </c>
      <c r="AW614" s="15" t="s">
        <v>30</v>
      </c>
      <c r="AX614" s="15" t="s">
        <v>80</v>
      </c>
      <c r="AY614" s="277" t="s">
        <v>147</v>
      </c>
    </row>
    <row r="615" s="2" customFormat="1" ht="16.5" customHeight="1">
      <c r="A615" s="38"/>
      <c r="B615" s="39"/>
      <c r="C615" s="226" t="s">
        <v>647</v>
      </c>
      <c r="D615" s="226" t="s">
        <v>150</v>
      </c>
      <c r="E615" s="227" t="s">
        <v>706</v>
      </c>
      <c r="F615" s="228" t="s">
        <v>707</v>
      </c>
      <c r="G615" s="229" t="s">
        <v>167</v>
      </c>
      <c r="H615" s="230">
        <v>43.799999999999997</v>
      </c>
      <c r="I615" s="231"/>
      <c r="J615" s="232">
        <f>ROUND(I615*H615,2)</f>
        <v>0</v>
      </c>
      <c r="K615" s="228" t="s">
        <v>154</v>
      </c>
      <c r="L615" s="44"/>
      <c r="M615" s="233" t="s">
        <v>1</v>
      </c>
      <c r="N615" s="234" t="s">
        <v>38</v>
      </c>
      <c r="O615" s="91"/>
      <c r="P615" s="235">
        <f>O615*H615</f>
        <v>0</v>
      </c>
      <c r="Q615" s="235">
        <v>0</v>
      </c>
      <c r="R615" s="235">
        <f>Q615*H615</f>
        <v>0</v>
      </c>
      <c r="S615" s="235">
        <v>0.0039399999999999999</v>
      </c>
      <c r="T615" s="236">
        <f>S615*H615</f>
        <v>0.17257199999999998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37" t="s">
        <v>274</v>
      </c>
      <c r="AT615" s="237" t="s">
        <v>150</v>
      </c>
      <c r="AU615" s="237" t="s">
        <v>82</v>
      </c>
      <c r="AY615" s="17" t="s">
        <v>147</v>
      </c>
      <c r="BE615" s="238">
        <f>IF(N615="základní",J615,0)</f>
        <v>0</v>
      </c>
      <c r="BF615" s="238">
        <f>IF(N615="snížená",J615,0)</f>
        <v>0</v>
      </c>
      <c r="BG615" s="238">
        <f>IF(N615="zákl. přenesená",J615,0)</f>
        <v>0</v>
      </c>
      <c r="BH615" s="238">
        <f>IF(N615="sníž. přenesená",J615,0)</f>
        <v>0</v>
      </c>
      <c r="BI615" s="238">
        <f>IF(N615="nulová",J615,0)</f>
        <v>0</v>
      </c>
      <c r="BJ615" s="17" t="s">
        <v>80</v>
      </c>
      <c r="BK615" s="238">
        <f>ROUND(I615*H615,2)</f>
        <v>0</v>
      </c>
      <c r="BL615" s="17" t="s">
        <v>274</v>
      </c>
      <c r="BM615" s="237" t="s">
        <v>1819</v>
      </c>
    </row>
    <row r="616" s="2" customFormat="1">
      <c r="A616" s="38"/>
      <c r="B616" s="39"/>
      <c r="C616" s="40"/>
      <c r="D616" s="239" t="s">
        <v>157</v>
      </c>
      <c r="E616" s="40"/>
      <c r="F616" s="240" t="s">
        <v>709</v>
      </c>
      <c r="G616" s="40"/>
      <c r="H616" s="40"/>
      <c r="I616" s="241"/>
      <c r="J616" s="40"/>
      <c r="K616" s="40"/>
      <c r="L616" s="44"/>
      <c r="M616" s="242"/>
      <c r="N616" s="243"/>
      <c r="O616" s="91"/>
      <c r="P616" s="91"/>
      <c r="Q616" s="91"/>
      <c r="R616" s="91"/>
      <c r="S616" s="91"/>
      <c r="T616" s="92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157</v>
      </c>
      <c r="AU616" s="17" t="s">
        <v>82</v>
      </c>
    </row>
    <row r="617" s="2" customFormat="1">
      <c r="A617" s="38"/>
      <c r="B617" s="39"/>
      <c r="C617" s="40"/>
      <c r="D617" s="244" t="s">
        <v>159</v>
      </c>
      <c r="E617" s="40"/>
      <c r="F617" s="245" t="s">
        <v>710</v>
      </c>
      <c r="G617" s="40"/>
      <c r="H617" s="40"/>
      <c r="I617" s="241"/>
      <c r="J617" s="40"/>
      <c r="K617" s="40"/>
      <c r="L617" s="44"/>
      <c r="M617" s="242"/>
      <c r="N617" s="243"/>
      <c r="O617" s="91"/>
      <c r="P617" s="91"/>
      <c r="Q617" s="91"/>
      <c r="R617" s="91"/>
      <c r="S617" s="91"/>
      <c r="T617" s="92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159</v>
      </c>
      <c r="AU617" s="17" t="s">
        <v>82</v>
      </c>
    </row>
    <row r="618" s="13" customFormat="1">
      <c r="A618" s="13"/>
      <c r="B618" s="246"/>
      <c r="C618" s="247"/>
      <c r="D618" s="239" t="s">
        <v>161</v>
      </c>
      <c r="E618" s="248" t="s">
        <v>1</v>
      </c>
      <c r="F618" s="249" t="s">
        <v>703</v>
      </c>
      <c r="G618" s="247"/>
      <c r="H618" s="248" t="s">
        <v>1</v>
      </c>
      <c r="I618" s="250"/>
      <c r="J618" s="247"/>
      <c r="K618" s="247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161</v>
      </c>
      <c r="AU618" s="255" t="s">
        <v>82</v>
      </c>
      <c r="AV618" s="13" t="s">
        <v>80</v>
      </c>
      <c r="AW618" s="13" t="s">
        <v>30</v>
      </c>
      <c r="AX618" s="13" t="s">
        <v>73</v>
      </c>
      <c r="AY618" s="255" t="s">
        <v>147</v>
      </c>
    </row>
    <row r="619" s="14" customFormat="1">
      <c r="A619" s="14"/>
      <c r="B619" s="256"/>
      <c r="C619" s="257"/>
      <c r="D619" s="239" t="s">
        <v>161</v>
      </c>
      <c r="E619" s="258" t="s">
        <v>1</v>
      </c>
      <c r="F619" s="259" t="s">
        <v>1820</v>
      </c>
      <c r="G619" s="257"/>
      <c r="H619" s="260">
        <v>43.799999999999997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161</v>
      </c>
      <c r="AU619" s="266" t="s">
        <v>82</v>
      </c>
      <c r="AV619" s="14" t="s">
        <v>82</v>
      </c>
      <c r="AW619" s="14" t="s">
        <v>30</v>
      </c>
      <c r="AX619" s="14" t="s">
        <v>73</v>
      </c>
      <c r="AY619" s="266" t="s">
        <v>147</v>
      </c>
    </row>
    <row r="620" s="15" customFormat="1">
      <c r="A620" s="15"/>
      <c r="B620" s="267"/>
      <c r="C620" s="268"/>
      <c r="D620" s="239" t="s">
        <v>161</v>
      </c>
      <c r="E620" s="269" t="s">
        <v>1</v>
      </c>
      <c r="F620" s="270" t="s">
        <v>164</v>
      </c>
      <c r="G620" s="268"/>
      <c r="H620" s="271">
        <v>43.799999999999997</v>
      </c>
      <c r="I620" s="272"/>
      <c r="J620" s="268"/>
      <c r="K620" s="268"/>
      <c r="L620" s="273"/>
      <c r="M620" s="274"/>
      <c r="N620" s="275"/>
      <c r="O620" s="275"/>
      <c r="P620" s="275"/>
      <c r="Q620" s="275"/>
      <c r="R620" s="275"/>
      <c r="S620" s="275"/>
      <c r="T620" s="27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7" t="s">
        <v>161</v>
      </c>
      <c r="AU620" s="277" t="s">
        <v>82</v>
      </c>
      <c r="AV620" s="15" t="s">
        <v>155</v>
      </c>
      <c r="AW620" s="15" t="s">
        <v>30</v>
      </c>
      <c r="AX620" s="15" t="s">
        <v>80</v>
      </c>
      <c r="AY620" s="277" t="s">
        <v>147</v>
      </c>
    </row>
    <row r="621" s="2" customFormat="1" ht="33" customHeight="1">
      <c r="A621" s="38"/>
      <c r="B621" s="39"/>
      <c r="C621" s="226" t="s">
        <v>659</v>
      </c>
      <c r="D621" s="226" t="s">
        <v>150</v>
      </c>
      <c r="E621" s="227" t="s">
        <v>721</v>
      </c>
      <c r="F621" s="228" t="s">
        <v>722</v>
      </c>
      <c r="G621" s="229" t="s">
        <v>181</v>
      </c>
      <c r="H621" s="230">
        <v>1.23</v>
      </c>
      <c r="I621" s="231"/>
      <c r="J621" s="232">
        <f>ROUND(I621*H621,2)</f>
        <v>0</v>
      </c>
      <c r="K621" s="228" t="s">
        <v>154</v>
      </c>
      <c r="L621" s="44"/>
      <c r="M621" s="233" t="s">
        <v>1</v>
      </c>
      <c r="N621" s="234" t="s">
        <v>38</v>
      </c>
      <c r="O621" s="91"/>
      <c r="P621" s="235">
        <f>O621*H621</f>
        <v>0</v>
      </c>
      <c r="Q621" s="235">
        <v>0.0109</v>
      </c>
      <c r="R621" s="235">
        <f>Q621*H621</f>
        <v>0.013407000000000001</v>
      </c>
      <c r="S621" s="235">
        <v>0</v>
      </c>
      <c r="T621" s="236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7" t="s">
        <v>274</v>
      </c>
      <c r="AT621" s="237" t="s">
        <v>150</v>
      </c>
      <c r="AU621" s="237" t="s">
        <v>82</v>
      </c>
      <c r="AY621" s="17" t="s">
        <v>147</v>
      </c>
      <c r="BE621" s="238">
        <f>IF(N621="základní",J621,0)</f>
        <v>0</v>
      </c>
      <c r="BF621" s="238">
        <f>IF(N621="snížená",J621,0)</f>
        <v>0</v>
      </c>
      <c r="BG621" s="238">
        <f>IF(N621="zákl. přenesená",J621,0)</f>
        <v>0</v>
      </c>
      <c r="BH621" s="238">
        <f>IF(N621="sníž. přenesená",J621,0)</f>
        <v>0</v>
      </c>
      <c r="BI621" s="238">
        <f>IF(N621="nulová",J621,0)</f>
        <v>0</v>
      </c>
      <c r="BJ621" s="17" t="s">
        <v>80</v>
      </c>
      <c r="BK621" s="238">
        <f>ROUND(I621*H621,2)</f>
        <v>0</v>
      </c>
      <c r="BL621" s="17" t="s">
        <v>274</v>
      </c>
      <c r="BM621" s="237" t="s">
        <v>1821</v>
      </c>
    </row>
    <row r="622" s="2" customFormat="1">
      <c r="A622" s="38"/>
      <c r="B622" s="39"/>
      <c r="C622" s="40"/>
      <c r="D622" s="239" t="s">
        <v>157</v>
      </c>
      <c r="E622" s="40"/>
      <c r="F622" s="240" t="s">
        <v>724</v>
      </c>
      <c r="G622" s="40"/>
      <c r="H622" s="40"/>
      <c r="I622" s="241"/>
      <c r="J622" s="40"/>
      <c r="K622" s="40"/>
      <c r="L622" s="44"/>
      <c r="M622" s="242"/>
      <c r="N622" s="243"/>
      <c r="O622" s="91"/>
      <c r="P622" s="91"/>
      <c r="Q622" s="91"/>
      <c r="R622" s="91"/>
      <c r="S622" s="91"/>
      <c r="T622" s="92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157</v>
      </c>
      <c r="AU622" s="17" t="s">
        <v>82</v>
      </c>
    </row>
    <row r="623" s="2" customFormat="1">
      <c r="A623" s="38"/>
      <c r="B623" s="39"/>
      <c r="C623" s="40"/>
      <c r="D623" s="244" t="s">
        <v>159</v>
      </c>
      <c r="E623" s="40"/>
      <c r="F623" s="245" t="s">
        <v>725</v>
      </c>
      <c r="G623" s="40"/>
      <c r="H623" s="40"/>
      <c r="I623" s="241"/>
      <c r="J623" s="40"/>
      <c r="K623" s="40"/>
      <c r="L623" s="44"/>
      <c r="M623" s="242"/>
      <c r="N623" s="243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159</v>
      </c>
      <c r="AU623" s="17" t="s">
        <v>82</v>
      </c>
    </row>
    <row r="624" s="13" customFormat="1">
      <c r="A624" s="13"/>
      <c r="B624" s="246"/>
      <c r="C624" s="247"/>
      <c r="D624" s="239" t="s">
        <v>161</v>
      </c>
      <c r="E624" s="248" t="s">
        <v>1</v>
      </c>
      <c r="F624" s="249" t="s">
        <v>703</v>
      </c>
      <c r="G624" s="247"/>
      <c r="H624" s="248" t="s">
        <v>1</v>
      </c>
      <c r="I624" s="250"/>
      <c r="J624" s="247"/>
      <c r="K624" s="247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161</v>
      </c>
      <c r="AU624" s="255" t="s">
        <v>82</v>
      </c>
      <c r="AV624" s="13" t="s">
        <v>80</v>
      </c>
      <c r="AW624" s="13" t="s">
        <v>30</v>
      </c>
      <c r="AX624" s="13" t="s">
        <v>73</v>
      </c>
      <c r="AY624" s="255" t="s">
        <v>147</v>
      </c>
    </row>
    <row r="625" s="13" customFormat="1">
      <c r="A625" s="13"/>
      <c r="B625" s="246"/>
      <c r="C625" s="247"/>
      <c r="D625" s="239" t="s">
        <v>161</v>
      </c>
      <c r="E625" s="248" t="s">
        <v>1</v>
      </c>
      <c r="F625" s="249" t="s">
        <v>726</v>
      </c>
      <c r="G625" s="247"/>
      <c r="H625" s="248" t="s">
        <v>1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161</v>
      </c>
      <c r="AU625" s="255" t="s">
        <v>82</v>
      </c>
      <c r="AV625" s="13" t="s">
        <v>80</v>
      </c>
      <c r="AW625" s="13" t="s">
        <v>30</v>
      </c>
      <c r="AX625" s="13" t="s">
        <v>73</v>
      </c>
      <c r="AY625" s="255" t="s">
        <v>147</v>
      </c>
    </row>
    <row r="626" s="14" customFormat="1">
      <c r="A626" s="14"/>
      <c r="B626" s="256"/>
      <c r="C626" s="257"/>
      <c r="D626" s="239" t="s">
        <v>161</v>
      </c>
      <c r="E626" s="258" t="s">
        <v>1</v>
      </c>
      <c r="F626" s="259" t="s">
        <v>1822</v>
      </c>
      <c r="G626" s="257"/>
      <c r="H626" s="260">
        <v>0.35999999999999999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161</v>
      </c>
      <c r="AU626" s="266" t="s">
        <v>82</v>
      </c>
      <c r="AV626" s="14" t="s">
        <v>82</v>
      </c>
      <c r="AW626" s="14" t="s">
        <v>30</v>
      </c>
      <c r="AX626" s="14" t="s">
        <v>73</v>
      </c>
      <c r="AY626" s="266" t="s">
        <v>147</v>
      </c>
    </row>
    <row r="627" s="13" customFormat="1">
      <c r="A627" s="13"/>
      <c r="B627" s="246"/>
      <c r="C627" s="247"/>
      <c r="D627" s="239" t="s">
        <v>161</v>
      </c>
      <c r="E627" s="248" t="s">
        <v>1</v>
      </c>
      <c r="F627" s="249" t="s">
        <v>728</v>
      </c>
      <c r="G627" s="247"/>
      <c r="H627" s="248" t="s">
        <v>1</v>
      </c>
      <c r="I627" s="250"/>
      <c r="J627" s="247"/>
      <c r="K627" s="247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161</v>
      </c>
      <c r="AU627" s="255" t="s">
        <v>82</v>
      </c>
      <c r="AV627" s="13" t="s">
        <v>80</v>
      </c>
      <c r="AW627" s="13" t="s">
        <v>30</v>
      </c>
      <c r="AX627" s="13" t="s">
        <v>73</v>
      </c>
      <c r="AY627" s="255" t="s">
        <v>147</v>
      </c>
    </row>
    <row r="628" s="14" customFormat="1">
      <c r="A628" s="14"/>
      <c r="B628" s="256"/>
      <c r="C628" s="257"/>
      <c r="D628" s="239" t="s">
        <v>161</v>
      </c>
      <c r="E628" s="258" t="s">
        <v>1</v>
      </c>
      <c r="F628" s="259" t="s">
        <v>1823</v>
      </c>
      <c r="G628" s="257"/>
      <c r="H628" s="260">
        <v>0.87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6" t="s">
        <v>161</v>
      </c>
      <c r="AU628" s="266" t="s">
        <v>82</v>
      </c>
      <c r="AV628" s="14" t="s">
        <v>82</v>
      </c>
      <c r="AW628" s="14" t="s">
        <v>30</v>
      </c>
      <c r="AX628" s="14" t="s">
        <v>73</v>
      </c>
      <c r="AY628" s="266" t="s">
        <v>147</v>
      </c>
    </row>
    <row r="629" s="15" customFormat="1">
      <c r="A629" s="15"/>
      <c r="B629" s="267"/>
      <c r="C629" s="268"/>
      <c r="D629" s="239" t="s">
        <v>161</v>
      </c>
      <c r="E629" s="269" t="s">
        <v>1</v>
      </c>
      <c r="F629" s="270" t="s">
        <v>164</v>
      </c>
      <c r="G629" s="268"/>
      <c r="H629" s="271">
        <v>1.23</v>
      </c>
      <c r="I629" s="272"/>
      <c r="J629" s="268"/>
      <c r="K629" s="268"/>
      <c r="L629" s="273"/>
      <c r="M629" s="274"/>
      <c r="N629" s="275"/>
      <c r="O629" s="275"/>
      <c r="P629" s="275"/>
      <c r="Q629" s="275"/>
      <c r="R629" s="275"/>
      <c r="S629" s="275"/>
      <c r="T629" s="27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7" t="s">
        <v>161</v>
      </c>
      <c r="AU629" s="277" t="s">
        <v>82</v>
      </c>
      <c r="AV629" s="15" t="s">
        <v>155</v>
      </c>
      <c r="AW629" s="15" t="s">
        <v>30</v>
      </c>
      <c r="AX629" s="15" t="s">
        <v>80</v>
      </c>
      <c r="AY629" s="277" t="s">
        <v>147</v>
      </c>
    </row>
    <row r="630" s="2" customFormat="1" ht="21.75" customHeight="1">
      <c r="A630" s="38"/>
      <c r="B630" s="39"/>
      <c r="C630" s="226" t="s">
        <v>855</v>
      </c>
      <c r="D630" s="226" t="s">
        <v>150</v>
      </c>
      <c r="E630" s="227" t="s">
        <v>731</v>
      </c>
      <c r="F630" s="228" t="s">
        <v>1153</v>
      </c>
      <c r="G630" s="229" t="s">
        <v>167</v>
      </c>
      <c r="H630" s="230">
        <v>51.109999999999999</v>
      </c>
      <c r="I630" s="231"/>
      <c r="J630" s="232">
        <f>ROUND(I630*H630,2)</f>
        <v>0</v>
      </c>
      <c r="K630" s="228" t="s">
        <v>154</v>
      </c>
      <c r="L630" s="44"/>
      <c r="M630" s="233" t="s">
        <v>1</v>
      </c>
      <c r="N630" s="234" t="s">
        <v>38</v>
      </c>
      <c r="O630" s="91"/>
      <c r="P630" s="235">
        <f>O630*H630</f>
        <v>0</v>
      </c>
      <c r="Q630" s="235">
        <v>0.0038</v>
      </c>
      <c r="R630" s="235">
        <f>Q630*H630</f>
        <v>0.194218</v>
      </c>
      <c r="S630" s="235">
        <v>0</v>
      </c>
      <c r="T630" s="236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37" t="s">
        <v>274</v>
      </c>
      <c r="AT630" s="237" t="s">
        <v>150</v>
      </c>
      <c r="AU630" s="237" t="s">
        <v>82</v>
      </c>
      <c r="AY630" s="17" t="s">
        <v>147</v>
      </c>
      <c r="BE630" s="238">
        <f>IF(N630="základní",J630,0)</f>
        <v>0</v>
      </c>
      <c r="BF630" s="238">
        <f>IF(N630="snížená",J630,0)</f>
        <v>0</v>
      </c>
      <c r="BG630" s="238">
        <f>IF(N630="zákl. přenesená",J630,0)</f>
        <v>0</v>
      </c>
      <c r="BH630" s="238">
        <f>IF(N630="sníž. přenesená",J630,0)</f>
        <v>0</v>
      </c>
      <c r="BI630" s="238">
        <f>IF(N630="nulová",J630,0)</f>
        <v>0</v>
      </c>
      <c r="BJ630" s="17" t="s">
        <v>80</v>
      </c>
      <c r="BK630" s="238">
        <f>ROUND(I630*H630,2)</f>
        <v>0</v>
      </c>
      <c r="BL630" s="17" t="s">
        <v>274</v>
      </c>
      <c r="BM630" s="237" t="s">
        <v>1824</v>
      </c>
    </row>
    <row r="631" s="2" customFormat="1">
      <c r="A631" s="38"/>
      <c r="B631" s="39"/>
      <c r="C631" s="40"/>
      <c r="D631" s="239" t="s">
        <v>157</v>
      </c>
      <c r="E631" s="40"/>
      <c r="F631" s="240" t="s">
        <v>1153</v>
      </c>
      <c r="G631" s="40"/>
      <c r="H631" s="40"/>
      <c r="I631" s="241"/>
      <c r="J631" s="40"/>
      <c r="K631" s="40"/>
      <c r="L631" s="44"/>
      <c r="M631" s="242"/>
      <c r="N631" s="243"/>
      <c r="O631" s="91"/>
      <c r="P631" s="91"/>
      <c r="Q631" s="91"/>
      <c r="R631" s="91"/>
      <c r="S631" s="91"/>
      <c r="T631" s="92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157</v>
      </c>
      <c r="AU631" s="17" t="s">
        <v>82</v>
      </c>
    </row>
    <row r="632" s="2" customFormat="1">
      <c r="A632" s="38"/>
      <c r="B632" s="39"/>
      <c r="C632" s="40"/>
      <c r="D632" s="244" t="s">
        <v>159</v>
      </c>
      <c r="E632" s="40"/>
      <c r="F632" s="245" t="s">
        <v>735</v>
      </c>
      <c r="G632" s="40"/>
      <c r="H632" s="40"/>
      <c r="I632" s="241"/>
      <c r="J632" s="40"/>
      <c r="K632" s="40"/>
      <c r="L632" s="44"/>
      <c r="M632" s="242"/>
      <c r="N632" s="243"/>
      <c r="O632" s="91"/>
      <c r="P632" s="91"/>
      <c r="Q632" s="91"/>
      <c r="R632" s="91"/>
      <c r="S632" s="91"/>
      <c r="T632" s="92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159</v>
      </c>
      <c r="AU632" s="17" t="s">
        <v>82</v>
      </c>
    </row>
    <row r="633" s="13" customFormat="1">
      <c r="A633" s="13"/>
      <c r="B633" s="246"/>
      <c r="C633" s="247"/>
      <c r="D633" s="239" t="s">
        <v>161</v>
      </c>
      <c r="E633" s="248" t="s">
        <v>1</v>
      </c>
      <c r="F633" s="249" t="s">
        <v>703</v>
      </c>
      <c r="G633" s="247"/>
      <c r="H633" s="248" t="s">
        <v>1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161</v>
      </c>
      <c r="AU633" s="255" t="s">
        <v>82</v>
      </c>
      <c r="AV633" s="13" t="s">
        <v>80</v>
      </c>
      <c r="AW633" s="13" t="s">
        <v>30</v>
      </c>
      <c r="AX633" s="13" t="s">
        <v>73</v>
      </c>
      <c r="AY633" s="255" t="s">
        <v>147</v>
      </c>
    </row>
    <row r="634" s="13" customFormat="1">
      <c r="A634" s="13"/>
      <c r="B634" s="246"/>
      <c r="C634" s="247"/>
      <c r="D634" s="239" t="s">
        <v>161</v>
      </c>
      <c r="E634" s="248" t="s">
        <v>1</v>
      </c>
      <c r="F634" s="249" t="s">
        <v>736</v>
      </c>
      <c r="G634" s="247"/>
      <c r="H634" s="248" t="s">
        <v>1</v>
      </c>
      <c r="I634" s="250"/>
      <c r="J634" s="247"/>
      <c r="K634" s="247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161</v>
      </c>
      <c r="AU634" s="255" t="s">
        <v>82</v>
      </c>
      <c r="AV634" s="13" t="s">
        <v>80</v>
      </c>
      <c r="AW634" s="13" t="s">
        <v>30</v>
      </c>
      <c r="AX634" s="13" t="s">
        <v>73</v>
      </c>
      <c r="AY634" s="255" t="s">
        <v>147</v>
      </c>
    </row>
    <row r="635" s="14" customFormat="1">
      <c r="A635" s="14"/>
      <c r="B635" s="256"/>
      <c r="C635" s="257"/>
      <c r="D635" s="239" t="s">
        <v>161</v>
      </c>
      <c r="E635" s="258" t="s">
        <v>1</v>
      </c>
      <c r="F635" s="259" t="s">
        <v>1818</v>
      </c>
      <c r="G635" s="257"/>
      <c r="H635" s="260">
        <v>51.109999999999999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161</v>
      </c>
      <c r="AU635" s="266" t="s">
        <v>82</v>
      </c>
      <c r="AV635" s="14" t="s">
        <v>82</v>
      </c>
      <c r="AW635" s="14" t="s">
        <v>30</v>
      </c>
      <c r="AX635" s="14" t="s">
        <v>73</v>
      </c>
      <c r="AY635" s="266" t="s">
        <v>147</v>
      </c>
    </row>
    <row r="636" s="15" customFormat="1">
      <c r="A636" s="15"/>
      <c r="B636" s="267"/>
      <c r="C636" s="268"/>
      <c r="D636" s="239" t="s">
        <v>161</v>
      </c>
      <c r="E636" s="269" t="s">
        <v>1</v>
      </c>
      <c r="F636" s="270" t="s">
        <v>164</v>
      </c>
      <c r="G636" s="268"/>
      <c r="H636" s="271">
        <v>51.109999999999999</v>
      </c>
      <c r="I636" s="272"/>
      <c r="J636" s="268"/>
      <c r="K636" s="268"/>
      <c r="L636" s="273"/>
      <c r="M636" s="274"/>
      <c r="N636" s="275"/>
      <c r="O636" s="275"/>
      <c r="P636" s="275"/>
      <c r="Q636" s="275"/>
      <c r="R636" s="275"/>
      <c r="S636" s="275"/>
      <c r="T636" s="27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7" t="s">
        <v>161</v>
      </c>
      <c r="AU636" s="277" t="s">
        <v>82</v>
      </c>
      <c r="AV636" s="15" t="s">
        <v>155</v>
      </c>
      <c r="AW636" s="15" t="s">
        <v>30</v>
      </c>
      <c r="AX636" s="15" t="s">
        <v>80</v>
      </c>
      <c r="AY636" s="277" t="s">
        <v>147</v>
      </c>
    </row>
    <row r="637" s="2" customFormat="1" ht="24.15" customHeight="1">
      <c r="A637" s="38"/>
      <c r="B637" s="39"/>
      <c r="C637" s="226" t="s">
        <v>863</v>
      </c>
      <c r="D637" s="226" t="s">
        <v>150</v>
      </c>
      <c r="E637" s="227" t="s">
        <v>738</v>
      </c>
      <c r="F637" s="228" t="s">
        <v>1333</v>
      </c>
      <c r="G637" s="229" t="s">
        <v>248</v>
      </c>
      <c r="H637" s="230">
        <v>4</v>
      </c>
      <c r="I637" s="231"/>
      <c r="J637" s="232">
        <f>ROUND(I637*H637,2)</f>
        <v>0</v>
      </c>
      <c r="K637" s="228" t="s">
        <v>154</v>
      </c>
      <c r="L637" s="44"/>
      <c r="M637" s="233" t="s">
        <v>1</v>
      </c>
      <c r="N637" s="234" t="s">
        <v>38</v>
      </c>
      <c r="O637" s="91"/>
      <c r="P637" s="235">
        <f>O637*H637</f>
        <v>0</v>
      </c>
      <c r="Q637" s="235">
        <v>0.0035699999999999998</v>
      </c>
      <c r="R637" s="235">
        <f>Q637*H637</f>
        <v>0.014279999999999999</v>
      </c>
      <c r="S637" s="235">
        <v>0</v>
      </c>
      <c r="T637" s="236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7" t="s">
        <v>274</v>
      </c>
      <c r="AT637" s="237" t="s">
        <v>150</v>
      </c>
      <c r="AU637" s="237" t="s">
        <v>82</v>
      </c>
      <c r="AY637" s="17" t="s">
        <v>147</v>
      </c>
      <c r="BE637" s="238">
        <f>IF(N637="základní",J637,0)</f>
        <v>0</v>
      </c>
      <c r="BF637" s="238">
        <f>IF(N637="snížená",J637,0)</f>
        <v>0</v>
      </c>
      <c r="BG637" s="238">
        <f>IF(N637="zákl. přenesená",J637,0)</f>
        <v>0</v>
      </c>
      <c r="BH637" s="238">
        <f>IF(N637="sníž. přenesená",J637,0)</f>
        <v>0</v>
      </c>
      <c r="BI637" s="238">
        <f>IF(N637="nulová",J637,0)</f>
        <v>0</v>
      </c>
      <c r="BJ637" s="17" t="s">
        <v>80</v>
      </c>
      <c r="BK637" s="238">
        <f>ROUND(I637*H637,2)</f>
        <v>0</v>
      </c>
      <c r="BL637" s="17" t="s">
        <v>274</v>
      </c>
      <c r="BM637" s="237" t="s">
        <v>1825</v>
      </c>
    </row>
    <row r="638" s="2" customFormat="1">
      <c r="A638" s="38"/>
      <c r="B638" s="39"/>
      <c r="C638" s="40"/>
      <c r="D638" s="239" t="s">
        <v>157</v>
      </c>
      <c r="E638" s="40"/>
      <c r="F638" s="240" t="s">
        <v>1333</v>
      </c>
      <c r="G638" s="40"/>
      <c r="H638" s="40"/>
      <c r="I638" s="241"/>
      <c r="J638" s="40"/>
      <c r="K638" s="40"/>
      <c r="L638" s="44"/>
      <c r="M638" s="242"/>
      <c r="N638" s="243"/>
      <c r="O638" s="91"/>
      <c r="P638" s="91"/>
      <c r="Q638" s="91"/>
      <c r="R638" s="91"/>
      <c r="S638" s="91"/>
      <c r="T638" s="92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157</v>
      </c>
      <c r="AU638" s="17" t="s">
        <v>82</v>
      </c>
    </row>
    <row r="639" s="2" customFormat="1">
      <c r="A639" s="38"/>
      <c r="B639" s="39"/>
      <c r="C639" s="40"/>
      <c r="D639" s="244" t="s">
        <v>159</v>
      </c>
      <c r="E639" s="40"/>
      <c r="F639" s="245" t="s">
        <v>742</v>
      </c>
      <c r="G639" s="40"/>
      <c r="H639" s="40"/>
      <c r="I639" s="241"/>
      <c r="J639" s="40"/>
      <c r="K639" s="40"/>
      <c r="L639" s="44"/>
      <c r="M639" s="242"/>
      <c r="N639" s="243"/>
      <c r="O639" s="91"/>
      <c r="P639" s="91"/>
      <c r="Q639" s="91"/>
      <c r="R639" s="91"/>
      <c r="S639" s="91"/>
      <c r="T639" s="92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159</v>
      </c>
      <c r="AU639" s="17" t="s">
        <v>82</v>
      </c>
    </row>
    <row r="640" s="14" customFormat="1">
      <c r="A640" s="14"/>
      <c r="B640" s="256"/>
      <c r="C640" s="257"/>
      <c r="D640" s="239" t="s">
        <v>161</v>
      </c>
      <c r="E640" s="258" t="s">
        <v>1</v>
      </c>
      <c r="F640" s="259" t="s">
        <v>155</v>
      </c>
      <c r="G640" s="257"/>
      <c r="H640" s="260">
        <v>4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6" t="s">
        <v>161</v>
      </c>
      <c r="AU640" s="266" t="s">
        <v>82</v>
      </c>
      <c r="AV640" s="14" t="s">
        <v>82</v>
      </c>
      <c r="AW640" s="14" t="s">
        <v>30</v>
      </c>
      <c r="AX640" s="14" t="s">
        <v>73</v>
      </c>
      <c r="AY640" s="266" t="s">
        <v>147</v>
      </c>
    </row>
    <row r="641" s="15" customFormat="1">
      <c r="A641" s="15"/>
      <c r="B641" s="267"/>
      <c r="C641" s="268"/>
      <c r="D641" s="239" t="s">
        <v>161</v>
      </c>
      <c r="E641" s="269" t="s">
        <v>1</v>
      </c>
      <c r="F641" s="270" t="s">
        <v>164</v>
      </c>
      <c r="G641" s="268"/>
      <c r="H641" s="271">
        <v>4</v>
      </c>
      <c r="I641" s="272"/>
      <c r="J641" s="268"/>
      <c r="K641" s="268"/>
      <c r="L641" s="273"/>
      <c r="M641" s="274"/>
      <c r="N641" s="275"/>
      <c r="O641" s="275"/>
      <c r="P641" s="275"/>
      <c r="Q641" s="275"/>
      <c r="R641" s="275"/>
      <c r="S641" s="275"/>
      <c r="T641" s="27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7" t="s">
        <v>161</v>
      </c>
      <c r="AU641" s="277" t="s">
        <v>82</v>
      </c>
      <c r="AV641" s="15" t="s">
        <v>155</v>
      </c>
      <c r="AW641" s="15" t="s">
        <v>30</v>
      </c>
      <c r="AX641" s="15" t="s">
        <v>80</v>
      </c>
      <c r="AY641" s="277" t="s">
        <v>147</v>
      </c>
    </row>
    <row r="642" s="2" customFormat="1" ht="24.15" customHeight="1">
      <c r="A642" s="38"/>
      <c r="B642" s="39"/>
      <c r="C642" s="226" t="s">
        <v>870</v>
      </c>
      <c r="D642" s="226" t="s">
        <v>150</v>
      </c>
      <c r="E642" s="227" t="s">
        <v>744</v>
      </c>
      <c r="F642" s="228" t="s">
        <v>1157</v>
      </c>
      <c r="G642" s="229" t="s">
        <v>167</v>
      </c>
      <c r="H642" s="230">
        <v>43.799999999999997</v>
      </c>
      <c r="I642" s="231"/>
      <c r="J642" s="232">
        <f>ROUND(I642*H642,2)</f>
        <v>0</v>
      </c>
      <c r="K642" s="228" t="s">
        <v>154</v>
      </c>
      <c r="L642" s="44"/>
      <c r="M642" s="233" t="s">
        <v>1</v>
      </c>
      <c r="N642" s="234" t="s">
        <v>38</v>
      </c>
      <c r="O642" s="91"/>
      <c r="P642" s="235">
        <f>O642*H642</f>
        <v>0</v>
      </c>
      <c r="Q642" s="235">
        <v>0.00313</v>
      </c>
      <c r="R642" s="235">
        <f>Q642*H642</f>
        <v>0.13709399999999999</v>
      </c>
      <c r="S642" s="235">
        <v>0</v>
      </c>
      <c r="T642" s="236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7" t="s">
        <v>274</v>
      </c>
      <c r="AT642" s="237" t="s">
        <v>150</v>
      </c>
      <c r="AU642" s="237" t="s">
        <v>82</v>
      </c>
      <c r="AY642" s="17" t="s">
        <v>147</v>
      </c>
      <c r="BE642" s="238">
        <f>IF(N642="základní",J642,0)</f>
        <v>0</v>
      </c>
      <c r="BF642" s="238">
        <f>IF(N642="snížená",J642,0)</f>
        <v>0</v>
      </c>
      <c r="BG642" s="238">
        <f>IF(N642="zákl. přenesená",J642,0)</f>
        <v>0</v>
      </c>
      <c r="BH642" s="238">
        <f>IF(N642="sníž. přenesená",J642,0)</f>
        <v>0</v>
      </c>
      <c r="BI642" s="238">
        <f>IF(N642="nulová",J642,0)</f>
        <v>0</v>
      </c>
      <c r="BJ642" s="17" t="s">
        <v>80</v>
      </c>
      <c r="BK642" s="238">
        <f>ROUND(I642*H642,2)</f>
        <v>0</v>
      </c>
      <c r="BL642" s="17" t="s">
        <v>274</v>
      </c>
      <c r="BM642" s="237" t="s">
        <v>1826</v>
      </c>
    </row>
    <row r="643" s="2" customFormat="1">
      <c r="A643" s="38"/>
      <c r="B643" s="39"/>
      <c r="C643" s="40"/>
      <c r="D643" s="239" t="s">
        <v>157</v>
      </c>
      <c r="E643" s="40"/>
      <c r="F643" s="240" t="s">
        <v>1157</v>
      </c>
      <c r="G643" s="40"/>
      <c r="H643" s="40"/>
      <c r="I643" s="241"/>
      <c r="J643" s="40"/>
      <c r="K643" s="40"/>
      <c r="L643" s="44"/>
      <c r="M643" s="242"/>
      <c r="N643" s="243"/>
      <c r="O643" s="91"/>
      <c r="P643" s="91"/>
      <c r="Q643" s="91"/>
      <c r="R643" s="91"/>
      <c r="S643" s="91"/>
      <c r="T643" s="92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157</v>
      </c>
      <c r="AU643" s="17" t="s">
        <v>82</v>
      </c>
    </row>
    <row r="644" s="2" customFormat="1">
      <c r="A644" s="38"/>
      <c r="B644" s="39"/>
      <c r="C644" s="40"/>
      <c r="D644" s="244" t="s">
        <v>159</v>
      </c>
      <c r="E644" s="40"/>
      <c r="F644" s="245" t="s">
        <v>748</v>
      </c>
      <c r="G644" s="40"/>
      <c r="H644" s="40"/>
      <c r="I644" s="241"/>
      <c r="J644" s="40"/>
      <c r="K644" s="40"/>
      <c r="L644" s="44"/>
      <c r="M644" s="242"/>
      <c r="N644" s="243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159</v>
      </c>
      <c r="AU644" s="17" t="s">
        <v>82</v>
      </c>
    </row>
    <row r="645" s="13" customFormat="1">
      <c r="A645" s="13"/>
      <c r="B645" s="246"/>
      <c r="C645" s="247"/>
      <c r="D645" s="239" t="s">
        <v>161</v>
      </c>
      <c r="E645" s="248" t="s">
        <v>1</v>
      </c>
      <c r="F645" s="249" t="s">
        <v>703</v>
      </c>
      <c r="G645" s="247"/>
      <c r="H645" s="248" t="s">
        <v>1</v>
      </c>
      <c r="I645" s="250"/>
      <c r="J645" s="247"/>
      <c r="K645" s="247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161</v>
      </c>
      <c r="AU645" s="255" t="s">
        <v>82</v>
      </c>
      <c r="AV645" s="13" t="s">
        <v>80</v>
      </c>
      <c r="AW645" s="13" t="s">
        <v>30</v>
      </c>
      <c r="AX645" s="13" t="s">
        <v>73</v>
      </c>
      <c r="AY645" s="255" t="s">
        <v>147</v>
      </c>
    </row>
    <row r="646" s="13" customFormat="1">
      <c r="A646" s="13"/>
      <c r="B646" s="246"/>
      <c r="C646" s="247"/>
      <c r="D646" s="239" t="s">
        <v>161</v>
      </c>
      <c r="E646" s="248" t="s">
        <v>1</v>
      </c>
      <c r="F646" s="249" t="s">
        <v>749</v>
      </c>
      <c r="G646" s="247"/>
      <c r="H646" s="248" t="s">
        <v>1</v>
      </c>
      <c r="I646" s="250"/>
      <c r="J646" s="247"/>
      <c r="K646" s="247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161</v>
      </c>
      <c r="AU646" s="255" t="s">
        <v>82</v>
      </c>
      <c r="AV646" s="13" t="s">
        <v>80</v>
      </c>
      <c r="AW646" s="13" t="s">
        <v>30</v>
      </c>
      <c r="AX646" s="13" t="s">
        <v>73</v>
      </c>
      <c r="AY646" s="255" t="s">
        <v>147</v>
      </c>
    </row>
    <row r="647" s="14" customFormat="1">
      <c r="A647" s="14"/>
      <c r="B647" s="256"/>
      <c r="C647" s="257"/>
      <c r="D647" s="239" t="s">
        <v>161</v>
      </c>
      <c r="E647" s="258" t="s">
        <v>1</v>
      </c>
      <c r="F647" s="259" t="s">
        <v>1820</v>
      </c>
      <c r="G647" s="257"/>
      <c r="H647" s="260">
        <v>43.799999999999997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161</v>
      </c>
      <c r="AU647" s="266" t="s">
        <v>82</v>
      </c>
      <c r="AV647" s="14" t="s">
        <v>82</v>
      </c>
      <c r="AW647" s="14" t="s">
        <v>30</v>
      </c>
      <c r="AX647" s="14" t="s">
        <v>73</v>
      </c>
      <c r="AY647" s="266" t="s">
        <v>147</v>
      </c>
    </row>
    <row r="648" s="15" customFormat="1">
      <c r="A648" s="15"/>
      <c r="B648" s="267"/>
      <c r="C648" s="268"/>
      <c r="D648" s="239" t="s">
        <v>161</v>
      </c>
      <c r="E648" s="269" t="s">
        <v>1</v>
      </c>
      <c r="F648" s="270" t="s">
        <v>164</v>
      </c>
      <c r="G648" s="268"/>
      <c r="H648" s="271">
        <v>43.799999999999997</v>
      </c>
      <c r="I648" s="272"/>
      <c r="J648" s="268"/>
      <c r="K648" s="268"/>
      <c r="L648" s="273"/>
      <c r="M648" s="274"/>
      <c r="N648" s="275"/>
      <c r="O648" s="275"/>
      <c r="P648" s="275"/>
      <c r="Q648" s="275"/>
      <c r="R648" s="275"/>
      <c r="S648" s="275"/>
      <c r="T648" s="276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7" t="s">
        <v>161</v>
      </c>
      <c r="AU648" s="277" t="s">
        <v>82</v>
      </c>
      <c r="AV648" s="15" t="s">
        <v>155</v>
      </c>
      <c r="AW648" s="15" t="s">
        <v>30</v>
      </c>
      <c r="AX648" s="15" t="s">
        <v>80</v>
      </c>
      <c r="AY648" s="277" t="s">
        <v>147</v>
      </c>
    </row>
    <row r="649" s="2" customFormat="1" ht="24.15" customHeight="1">
      <c r="A649" s="38"/>
      <c r="B649" s="39"/>
      <c r="C649" s="226" t="s">
        <v>689</v>
      </c>
      <c r="D649" s="226" t="s">
        <v>150</v>
      </c>
      <c r="E649" s="227" t="s">
        <v>751</v>
      </c>
      <c r="F649" s="228" t="s">
        <v>752</v>
      </c>
      <c r="G649" s="229" t="s">
        <v>357</v>
      </c>
      <c r="H649" s="230">
        <v>0.35899999999999999</v>
      </c>
      <c r="I649" s="231"/>
      <c r="J649" s="232">
        <f>ROUND(I649*H649,2)</f>
        <v>0</v>
      </c>
      <c r="K649" s="228" t="s">
        <v>154</v>
      </c>
      <c r="L649" s="44"/>
      <c r="M649" s="233" t="s">
        <v>1</v>
      </c>
      <c r="N649" s="234" t="s">
        <v>38</v>
      </c>
      <c r="O649" s="91"/>
      <c r="P649" s="235">
        <f>O649*H649</f>
        <v>0</v>
      </c>
      <c r="Q649" s="235">
        <v>0</v>
      </c>
      <c r="R649" s="235">
        <f>Q649*H649</f>
        <v>0</v>
      </c>
      <c r="S649" s="235">
        <v>0</v>
      </c>
      <c r="T649" s="236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37" t="s">
        <v>274</v>
      </c>
      <c r="AT649" s="237" t="s">
        <v>150</v>
      </c>
      <c r="AU649" s="237" t="s">
        <v>82</v>
      </c>
      <c r="AY649" s="17" t="s">
        <v>147</v>
      </c>
      <c r="BE649" s="238">
        <f>IF(N649="základní",J649,0)</f>
        <v>0</v>
      </c>
      <c r="BF649" s="238">
        <f>IF(N649="snížená",J649,0)</f>
        <v>0</v>
      </c>
      <c r="BG649" s="238">
        <f>IF(N649="zákl. přenesená",J649,0)</f>
        <v>0</v>
      </c>
      <c r="BH649" s="238">
        <f>IF(N649="sníž. přenesená",J649,0)</f>
        <v>0</v>
      </c>
      <c r="BI649" s="238">
        <f>IF(N649="nulová",J649,0)</f>
        <v>0</v>
      </c>
      <c r="BJ649" s="17" t="s">
        <v>80</v>
      </c>
      <c r="BK649" s="238">
        <f>ROUND(I649*H649,2)</f>
        <v>0</v>
      </c>
      <c r="BL649" s="17" t="s">
        <v>274</v>
      </c>
      <c r="BM649" s="237" t="s">
        <v>1827</v>
      </c>
    </row>
    <row r="650" s="2" customFormat="1">
      <c r="A650" s="38"/>
      <c r="B650" s="39"/>
      <c r="C650" s="40"/>
      <c r="D650" s="239" t="s">
        <v>157</v>
      </c>
      <c r="E650" s="40"/>
      <c r="F650" s="240" t="s">
        <v>754</v>
      </c>
      <c r="G650" s="40"/>
      <c r="H650" s="40"/>
      <c r="I650" s="241"/>
      <c r="J650" s="40"/>
      <c r="K650" s="40"/>
      <c r="L650" s="44"/>
      <c r="M650" s="242"/>
      <c r="N650" s="243"/>
      <c r="O650" s="91"/>
      <c r="P650" s="91"/>
      <c r="Q650" s="91"/>
      <c r="R650" s="91"/>
      <c r="S650" s="91"/>
      <c r="T650" s="92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157</v>
      </c>
      <c r="AU650" s="17" t="s">
        <v>82</v>
      </c>
    </row>
    <row r="651" s="2" customFormat="1">
      <c r="A651" s="38"/>
      <c r="B651" s="39"/>
      <c r="C651" s="40"/>
      <c r="D651" s="244" t="s">
        <v>159</v>
      </c>
      <c r="E651" s="40"/>
      <c r="F651" s="245" t="s">
        <v>755</v>
      </c>
      <c r="G651" s="40"/>
      <c r="H651" s="40"/>
      <c r="I651" s="241"/>
      <c r="J651" s="40"/>
      <c r="K651" s="40"/>
      <c r="L651" s="44"/>
      <c r="M651" s="242"/>
      <c r="N651" s="243"/>
      <c r="O651" s="91"/>
      <c r="P651" s="91"/>
      <c r="Q651" s="91"/>
      <c r="R651" s="91"/>
      <c r="S651" s="91"/>
      <c r="T651" s="92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159</v>
      </c>
      <c r="AU651" s="17" t="s">
        <v>82</v>
      </c>
    </row>
    <row r="652" s="12" customFormat="1" ht="22.8" customHeight="1">
      <c r="A652" s="12"/>
      <c r="B652" s="210"/>
      <c r="C652" s="211"/>
      <c r="D652" s="212" t="s">
        <v>72</v>
      </c>
      <c r="E652" s="224" t="s">
        <v>756</v>
      </c>
      <c r="F652" s="224" t="s">
        <v>757</v>
      </c>
      <c r="G652" s="211"/>
      <c r="H652" s="211"/>
      <c r="I652" s="214"/>
      <c r="J652" s="225">
        <f>BK652</f>
        <v>0</v>
      </c>
      <c r="K652" s="211"/>
      <c r="L652" s="216"/>
      <c r="M652" s="217"/>
      <c r="N652" s="218"/>
      <c r="O652" s="218"/>
      <c r="P652" s="219">
        <f>SUM(P653:P732)</f>
        <v>0</v>
      </c>
      <c r="Q652" s="218"/>
      <c r="R652" s="219">
        <f>SUM(R653:R732)</f>
        <v>34.323556599999996</v>
      </c>
      <c r="S652" s="218"/>
      <c r="T652" s="220">
        <f>SUM(T653:T732)</f>
        <v>33.487014000000002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1" t="s">
        <v>82</v>
      </c>
      <c r="AT652" s="222" t="s">
        <v>72</v>
      </c>
      <c r="AU652" s="222" t="s">
        <v>80</v>
      </c>
      <c r="AY652" s="221" t="s">
        <v>147</v>
      </c>
      <c r="BK652" s="223">
        <f>SUM(BK653:BK732)</f>
        <v>0</v>
      </c>
    </row>
    <row r="653" s="2" customFormat="1" ht="16.5" customHeight="1">
      <c r="A653" s="38"/>
      <c r="B653" s="39"/>
      <c r="C653" s="226" t="s">
        <v>697</v>
      </c>
      <c r="D653" s="226" t="s">
        <v>150</v>
      </c>
      <c r="E653" s="227" t="s">
        <v>759</v>
      </c>
      <c r="F653" s="228" t="s">
        <v>760</v>
      </c>
      <c r="G653" s="229" t="s">
        <v>181</v>
      </c>
      <c r="H653" s="230">
        <v>60</v>
      </c>
      <c r="I653" s="231"/>
      <c r="J653" s="232">
        <f>ROUND(I653*H653,2)</f>
        <v>0</v>
      </c>
      <c r="K653" s="228" t="s">
        <v>154</v>
      </c>
      <c r="L653" s="44"/>
      <c r="M653" s="233" t="s">
        <v>1</v>
      </c>
      <c r="N653" s="234" t="s">
        <v>38</v>
      </c>
      <c r="O653" s="91"/>
      <c r="P653" s="235">
        <f>O653*H653</f>
        <v>0</v>
      </c>
      <c r="Q653" s="235">
        <v>0</v>
      </c>
      <c r="R653" s="235">
        <f>Q653*H653</f>
        <v>0</v>
      </c>
      <c r="S653" s="235">
        <v>0</v>
      </c>
      <c r="T653" s="236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37" t="s">
        <v>274</v>
      </c>
      <c r="AT653" s="237" t="s">
        <v>150</v>
      </c>
      <c r="AU653" s="237" t="s">
        <v>82</v>
      </c>
      <c r="AY653" s="17" t="s">
        <v>147</v>
      </c>
      <c r="BE653" s="238">
        <f>IF(N653="základní",J653,0)</f>
        <v>0</v>
      </c>
      <c r="BF653" s="238">
        <f>IF(N653="snížená",J653,0)</f>
        <v>0</v>
      </c>
      <c r="BG653" s="238">
        <f>IF(N653="zákl. přenesená",J653,0)</f>
        <v>0</v>
      </c>
      <c r="BH653" s="238">
        <f>IF(N653="sníž. přenesená",J653,0)</f>
        <v>0</v>
      </c>
      <c r="BI653" s="238">
        <f>IF(N653="nulová",J653,0)</f>
        <v>0</v>
      </c>
      <c r="BJ653" s="17" t="s">
        <v>80</v>
      </c>
      <c r="BK653" s="238">
        <f>ROUND(I653*H653,2)</f>
        <v>0</v>
      </c>
      <c r="BL653" s="17" t="s">
        <v>274</v>
      </c>
      <c r="BM653" s="237" t="s">
        <v>1828</v>
      </c>
    </row>
    <row r="654" s="2" customFormat="1">
      <c r="A654" s="38"/>
      <c r="B654" s="39"/>
      <c r="C654" s="40"/>
      <c r="D654" s="239" t="s">
        <v>157</v>
      </c>
      <c r="E654" s="40"/>
      <c r="F654" s="240" t="s">
        <v>762</v>
      </c>
      <c r="G654" s="40"/>
      <c r="H654" s="40"/>
      <c r="I654" s="241"/>
      <c r="J654" s="40"/>
      <c r="K654" s="40"/>
      <c r="L654" s="44"/>
      <c r="M654" s="242"/>
      <c r="N654" s="243"/>
      <c r="O654" s="91"/>
      <c r="P654" s="91"/>
      <c r="Q654" s="91"/>
      <c r="R654" s="91"/>
      <c r="S654" s="91"/>
      <c r="T654" s="92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157</v>
      </c>
      <c r="AU654" s="17" t="s">
        <v>82</v>
      </c>
    </row>
    <row r="655" s="2" customFormat="1">
      <c r="A655" s="38"/>
      <c r="B655" s="39"/>
      <c r="C655" s="40"/>
      <c r="D655" s="244" t="s">
        <v>159</v>
      </c>
      <c r="E655" s="40"/>
      <c r="F655" s="245" t="s">
        <v>763</v>
      </c>
      <c r="G655" s="40"/>
      <c r="H655" s="40"/>
      <c r="I655" s="241"/>
      <c r="J655" s="40"/>
      <c r="K655" s="40"/>
      <c r="L655" s="44"/>
      <c r="M655" s="242"/>
      <c r="N655" s="243"/>
      <c r="O655" s="91"/>
      <c r="P655" s="91"/>
      <c r="Q655" s="91"/>
      <c r="R655" s="91"/>
      <c r="S655" s="91"/>
      <c r="T655" s="92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159</v>
      </c>
      <c r="AU655" s="17" t="s">
        <v>82</v>
      </c>
    </row>
    <row r="656" s="13" customFormat="1">
      <c r="A656" s="13"/>
      <c r="B656" s="246"/>
      <c r="C656" s="247"/>
      <c r="D656" s="239" t="s">
        <v>161</v>
      </c>
      <c r="E656" s="248" t="s">
        <v>1</v>
      </c>
      <c r="F656" s="249" t="s">
        <v>764</v>
      </c>
      <c r="G656" s="247"/>
      <c r="H656" s="248" t="s">
        <v>1</v>
      </c>
      <c r="I656" s="250"/>
      <c r="J656" s="247"/>
      <c r="K656" s="247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161</v>
      </c>
      <c r="AU656" s="255" t="s">
        <v>82</v>
      </c>
      <c r="AV656" s="13" t="s">
        <v>80</v>
      </c>
      <c r="AW656" s="13" t="s">
        <v>30</v>
      </c>
      <c r="AX656" s="13" t="s">
        <v>73</v>
      </c>
      <c r="AY656" s="255" t="s">
        <v>147</v>
      </c>
    </row>
    <row r="657" s="14" customFormat="1">
      <c r="A657" s="14"/>
      <c r="B657" s="256"/>
      <c r="C657" s="257"/>
      <c r="D657" s="239" t="s">
        <v>161</v>
      </c>
      <c r="E657" s="258" t="s">
        <v>1</v>
      </c>
      <c r="F657" s="259" t="s">
        <v>1829</v>
      </c>
      <c r="G657" s="257"/>
      <c r="H657" s="260">
        <v>60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161</v>
      </c>
      <c r="AU657" s="266" t="s">
        <v>82</v>
      </c>
      <c r="AV657" s="14" t="s">
        <v>82</v>
      </c>
      <c r="AW657" s="14" t="s">
        <v>30</v>
      </c>
      <c r="AX657" s="14" t="s">
        <v>73</v>
      </c>
      <c r="AY657" s="266" t="s">
        <v>147</v>
      </c>
    </row>
    <row r="658" s="15" customFormat="1">
      <c r="A658" s="15"/>
      <c r="B658" s="267"/>
      <c r="C658" s="268"/>
      <c r="D658" s="239" t="s">
        <v>161</v>
      </c>
      <c r="E658" s="269" t="s">
        <v>1</v>
      </c>
      <c r="F658" s="270" t="s">
        <v>164</v>
      </c>
      <c r="G658" s="268"/>
      <c r="H658" s="271">
        <v>60</v>
      </c>
      <c r="I658" s="272"/>
      <c r="J658" s="268"/>
      <c r="K658" s="268"/>
      <c r="L658" s="273"/>
      <c r="M658" s="274"/>
      <c r="N658" s="275"/>
      <c r="O658" s="275"/>
      <c r="P658" s="275"/>
      <c r="Q658" s="275"/>
      <c r="R658" s="275"/>
      <c r="S658" s="275"/>
      <c r="T658" s="27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7" t="s">
        <v>161</v>
      </c>
      <c r="AU658" s="277" t="s">
        <v>82</v>
      </c>
      <c r="AV658" s="15" t="s">
        <v>155</v>
      </c>
      <c r="AW658" s="15" t="s">
        <v>30</v>
      </c>
      <c r="AX658" s="15" t="s">
        <v>80</v>
      </c>
      <c r="AY658" s="277" t="s">
        <v>147</v>
      </c>
    </row>
    <row r="659" s="2" customFormat="1" ht="16.5" customHeight="1">
      <c r="A659" s="38"/>
      <c r="B659" s="39"/>
      <c r="C659" s="278" t="s">
        <v>705</v>
      </c>
      <c r="D659" s="278" t="s">
        <v>335</v>
      </c>
      <c r="E659" s="279" t="s">
        <v>767</v>
      </c>
      <c r="F659" s="280" t="s">
        <v>768</v>
      </c>
      <c r="G659" s="281" t="s">
        <v>248</v>
      </c>
      <c r="H659" s="282">
        <v>432</v>
      </c>
      <c r="I659" s="283"/>
      <c r="J659" s="284">
        <f>ROUND(I659*H659,2)</f>
        <v>0</v>
      </c>
      <c r="K659" s="280" t="s">
        <v>154</v>
      </c>
      <c r="L659" s="285"/>
      <c r="M659" s="286" t="s">
        <v>1</v>
      </c>
      <c r="N659" s="287" t="s">
        <v>38</v>
      </c>
      <c r="O659" s="91"/>
      <c r="P659" s="235">
        <f>O659*H659</f>
        <v>0</v>
      </c>
      <c r="Q659" s="235">
        <v>0.0016999999999999999</v>
      </c>
      <c r="R659" s="235">
        <f>Q659*H659</f>
        <v>0.73439999999999994</v>
      </c>
      <c r="S659" s="235">
        <v>0</v>
      </c>
      <c r="T659" s="236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37" t="s">
        <v>387</v>
      </c>
      <c r="AT659" s="237" t="s">
        <v>335</v>
      </c>
      <c r="AU659" s="237" t="s">
        <v>82</v>
      </c>
      <c r="AY659" s="17" t="s">
        <v>147</v>
      </c>
      <c r="BE659" s="238">
        <f>IF(N659="základní",J659,0)</f>
        <v>0</v>
      </c>
      <c r="BF659" s="238">
        <f>IF(N659="snížená",J659,0)</f>
        <v>0</v>
      </c>
      <c r="BG659" s="238">
        <f>IF(N659="zákl. přenesená",J659,0)</f>
        <v>0</v>
      </c>
      <c r="BH659" s="238">
        <f>IF(N659="sníž. přenesená",J659,0)</f>
        <v>0</v>
      </c>
      <c r="BI659" s="238">
        <f>IF(N659="nulová",J659,0)</f>
        <v>0</v>
      </c>
      <c r="BJ659" s="17" t="s">
        <v>80</v>
      </c>
      <c r="BK659" s="238">
        <f>ROUND(I659*H659,2)</f>
        <v>0</v>
      </c>
      <c r="BL659" s="17" t="s">
        <v>274</v>
      </c>
      <c r="BM659" s="237" t="s">
        <v>1830</v>
      </c>
    </row>
    <row r="660" s="2" customFormat="1">
      <c r="A660" s="38"/>
      <c r="B660" s="39"/>
      <c r="C660" s="40"/>
      <c r="D660" s="239" t="s">
        <v>157</v>
      </c>
      <c r="E660" s="40"/>
      <c r="F660" s="240" t="s">
        <v>768</v>
      </c>
      <c r="G660" s="40"/>
      <c r="H660" s="40"/>
      <c r="I660" s="241"/>
      <c r="J660" s="40"/>
      <c r="K660" s="40"/>
      <c r="L660" s="44"/>
      <c r="M660" s="242"/>
      <c r="N660" s="243"/>
      <c r="O660" s="91"/>
      <c r="P660" s="91"/>
      <c r="Q660" s="91"/>
      <c r="R660" s="91"/>
      <c r="S660" s="91"/>
      <c r="T660" s="92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157</v>
      </c>
      <c r="AU660" s="17" t="s">
        <v>82</v>
      </c>
    </row>
    <row r="661" s="13" customFormat="1">
      <c r="A661" s="13"/>
      <c r="B661" s="246"/>
      <c r="C661" s="247"/>
      <c r="D661" s="239" t="s">
        <v>161</v>
      </c>
      <c r="E661" s="248" t="s">
        <v>1</v>
      </c>
      <c r="F661" s="249" t="s">
        <v>770</v>
      </c>
      <c r="G661" s="247"/>
      <c r="H661" s="248" t="s">
        <v>1</v>
      </c>
      <c r="I661" s="250"/>
      <c r="J661" s="247"/>
      <c r="K661" s="247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161</v>
      </c>
      <c r="AU661" s="255" t="s">
        <v>82</v>
      </c>
      <c r="AV661" s="13" t="s">
        <v>80</v>
      </c>
      <c r="AW661" s="13" t="s">
        <v>30</v>
      </c>
      <c r="AX661" s="13" t="s">
        <v>73</v>
      </c>
      <c r="AY661" s="255" t="s">
        <v>147</v>
      </c>
    </row>
    <row r="662" s="13" customFormat="1">
      <c r="A662" s="13"/>
      <c r="B662" s="246"/>
      <c r="C662" s="247"/>
      <c r="D662" s="239" t="s">
        <v>161</v>
      </c>
      <c r="E662" s="248" t="s">
        <v>1</v>
      </c>
      <c r="F662" s="249" t="s">
        <v>771</v>
      </c>
      <c r="G662" s="247"/>
      <c r="H662" s="248" t="s">
        <v>1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161</v>
      </c>
      <c r="AU662" s="255" t="s">
        <v>82</v>
      </c>
      <c r="AV662" s="13" t="s">
        <v>80</v>
      </c>
      <c r="AW662" s="13" t="s">
        <v>30</v>
      </c>
      <c r="AX662" s="13" t="s">
        <v>73</v>
      </c>
      <c r="AY662" s="255" t="s">
        <v>147</v>
      </c>
    </row>
    <row r="663" s="14" customFormat="1">
      <c r="A663" s="14"/>
      <c r="B663" s="256"/>
      <c r="C663" s="257"/>
      <c r="D663" s="239" t="s">
        <v>161</v>
      </c>
      <c r="E663" s="258" t="s">
        <v>1</v>
      </c>
      <c r="F663" s="259" t="s">
        <v>1831</v>
      </c>
      <c r="G663" s="257"/>
      <c r="H663" s="260">
        <v>432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161</v>
      </c>
      <c r="AU663" s="266" t="s">
        <v>82</v>
      </c>
      <c r="AV663" s="14" t="s">
        <v>82</v>
      </c>
      <c r="AW663" s="14" t="s">
        <v>30</v>
      </c>
      <c r="AX663" s="14" t="s">
        <v>73</v>
      </c>
      <c r="AY663" s="266" t="s">
        <v>147</v>
      </c>
    </row>
    <row r="664" s="15" customFormat="1">
      <c r="A664" s="15"/>
      <c r="B664" s="267"/>
      <c r="C664" s="268"/>
      <c r="D664" s="239" t="s">
        <v>161</v>
      </c>
      <c r="E664" s="269" t="s">
        <v>1</v>
      </c>
      <c r="F664" s="270" t="s">
        <v>164</v>
      </c>
      <c r="G664" s="268"/>
      <c r="H664" s="271">
        <v>432</v>
      </c>
      <c r="I664" s="272"/>
      <c r="J664" s="268"/>
      <c r="K664" s="268"/>
      <c r="L664" s="273"/>
      <c r="M664" s="274"/>
      <c r="N664" s="275"/>
      <c r="O664" s="275"/>
      <c r="P664" s="275"/>
      <c r="Q664" s="275"/>
      <c r="R664" s="275"/>
      <c r="S664" s="275"/>
      <c r="T664" s="27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7" t="s">
        <v>161</v>
      </c>
      <c r="AU664" s="277" t="s">
        <v>82</v>
      </c>
      <c r="AV664" s="15" t="s">
        <v>155</v>
      </c>
      <c r="AW664" s="15" t="s">
        <v>30</v>
      </c>
      <c r="AX664" s="15" t="s">
        <v>80</v>
      </c>
      <c r="AY664" s="277" t="s">
        <v>147</v>
      </c>
    </row>
    <row r="665" s="2" customFormat="1" ht="24.15" customHeight="1">
      <c r="A665" s="38"/>
      <c r="B665" s="39"/>
      <c r="C665" s="226" t="s">
        <v>712</v>
      </c>
      <c r="D665" s="226" t="s">
        <v>150</v>
      </c>
      <c r="E665" s="227" t="s">
        <v>774</v>
      </c>
      <c r="F665" s="228" t="s">
        <v>775</v>
      </c>
      <c r="G665" s="229" t="s">
        <v>181</v>
      </c>
      <c r="H665" s="230">
        <v>437.72000000000003</v>
      </c>
      <c r="I665" s="231"/>
      <c r="J665" s="232">
        <f>ROUND(I665*H665,2)</f>
        <v>0</v>
      </c>
      <c r="K665" s="228" t="s">
        <v>154</v>
      </c>
      <c r="L665" s="44"/>
      <c r="M665" s="233" t="s">
        <v>1</v>
      </c>
      <c r="N665" s="234" t="s">
        <v>38</v>
      </c>
      <c r="O665" s="91"/>
      <c r="P665" s="235">
        <f>O665*H665</f>
        <v>0</v>
      </c>
      <c r="Q665" s="235">
        <v>0</v>
      </c>
      <c r="R665" s="235">
        <f>Q665*H665</f>
        <v>0</v>
      </c>
      <c r="S665" s="235">
        <v>0.075190000000000007</v>
      </c>
      <c r="T665" s="236">
        <f>S665*H665</f>
        <v>32.912166800000008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7" t="s">
        <v>274</v>
      </c>
      <c r="AT665" s="237" t="s">
        <v>150</v>
      </c>
      <c r="AU665" s="237" t="s">
        <v>82</v>
      </c>
      <c r="AY665" s="17" t="s">
        <v>147</v>
      </c>
      <c r="BE665" s="238">
        <f>IF(N665="základní",J665,0)</f>
        <v>0</v>
      </c>
      <c r="BF665" s="238">
        <f>IF(N665="snížená",J665,0)</f>
        <v>0</v>
      </c>
      <c r="BG665" s="238">
        <f>IF(N665="zákl. přenesená",J665,0)</f>
        <v>0</v>
      </c>
      <c r="BH665" s="238">
        <f>IF(N665="sníž. přenesená",J665,0)</f>
        <v>0</v>
      </c>
      <c r="BI665" s="238">
        <f>IF(N665="nulová",J665,0)</f>
        <v>0</v>
      </c>
      <c r="BJ665" s="17" t="s">
        <v>80</v>
      </c>
      <c r="BK665" s="238">
        <f>ROUND(I665*H665,2)</f>
        <v>0</v>
      </c>
      <c r="BL665" s="17" t="s">
        <v>274</v>
      </c>
      <c r="BM665" s="237" t="s">
        <v>1832</v>
      </c>
    </row>
    <row r="666" s="2" customFormat="1">
      <c r="A666" s="38"/>
      <c r="B666" s="39"/>
      <c r="C666" s="40"/>
      <c r="D666" s="239" t="s">
        <v>157</v>
      </c>
      <c r="E666" s="40"/>
      <c r="F666" s="240" t="s">
        <v>777</v>
      </c>
      <c r="G666" s="40"/>
      <c r="H666" s="40"/>
      <c r="I666" s="241"/>
      <c r="J666" s="40"/>
      <c r="K666" s="40"/>
      <c r="L666" s="44"/>
      <c r="M666" s="242"/>
      <c r="N666" s="243"/>
      <c r="O666" s="91"/>
      <c r="P666" s="91"/>
      <c r="Q666" s="91"/>
      <c r="R666" s="91"/>
      <c r="S666" s="91"/>
      <c r="T666" s="92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157</v>
      </c>
      <c r="AU666" s="17" t="s">
        <v>82</v>
      </c>
    </row>
    <row r="667" s="2" customFormat="1">
      <c r="A667" s="38"/>
      <c r="B667" s="39"/>
      <c r="C667" s="40"/>
      <c r="D667" s="244" t="s">
        <v>159</v>
      </c>
      <c r="E667" s="40"/>
      <c r="F667" s="245" t="s">
        <v>778</v>
      </c>
      <c r="G667" s="40"/>
      <c r="H667" s="40"/>
      <c r="I667" s="241"/>
      <c r="J667" s="40"/>
      <c r="K667" s="40"/>
      <c r="L667" s="44"/>
      <c r="M667" s="242"/>
      <c r="N667" s="243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159</v>
      </c>
      <c r="AU667" s="17" t="s">
        <v>82</v>
      </c>
    </row>
    <row r="668" s="13" customFormat="1">
      <c r="A668" s="13"/>
      <c r="B668" s="246"/>
      <c r="C668" s="247"/>
      <c r="D668" s="239" t="s">
        <v>161</v>
      </c>
      <c r="E668" s="248" t="s">
        <v>1</v>
      </c>
      <c r="F668" s="249" t="s">
        <v>634</v>
      </c>
      <c r="G668" s="247"/>
      <c r="H668" s="248" t="s">
        <v>1</v>
      </c>
      <c r="I668" s="250"/>
      <c r="J668" s="247"/>
      <c r="K668" s="247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161</v>
      </c>
      <c r="AU668" s="255" t="s">
        <v>82</v>
      </c>
      <c r="AV668" s="13" t="s">
        <v>80</v>
      </c>
      <c r="AW668" s="13" t="s">
        <v>30</v>
      </c>
      <c r="AX668" s="13" t="s">
        <v>73</v>
      </c>
      <c r="AY668" s="255" t="s">
        <v>147</v>
      </c>
    </row>
    <row r="669" s="14" customFormat="1">
      <c r="A669" s="14"/>
      <c r="B669" s="256"/>
      <c r="C669" s="257"/>
      <c r="D669" s="239" t="s">
        <v>161</v>
      </c>
      <c r="E669" s="258" t="s">
        <v>1</v>
      </c>
      <c r="F669" s="259" t="s">
        <v>1791</v>
      </c>
      <c r="G669" s="257"/>
      <c r="H669" s="260">
        <v>437.72000000000003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161</v>
      </c>
      <c r="AU669" s="266" t="s">
        <v>82</v>
      </c>
      <c r="AV669" s="14" t="s">
        <v>82</v>
      </c>
      <c r="AW669" s="14" t="s">
        <v>30</v>
      </c>
      <c r="AX669" s="14" t="s">
        <v>73</v>
      </c>
      <c r="AY669" s="266" t="s">
        <v>147</v>
      </c>
    </row>
    <row r="670" s="15" customFormat="1">
      <c r="A670" s="15"/>
      <c r="B670" s="267"/>
      <c r="C670" s="268"/>
      <c r="D670" s="239" t="s">
        <v>161</v>
      </c>
      <c r="E670" s="269" t="s">
        <v>1</v>
      </c>
      <c r="F670" s="270" t="s">
        <v>164</v>
      </c>
      <c r="G670" s="268"/>
      <c r="H670" s="271">
        <v>437.72000000000003</v>
      </c>
      <c r="I670" s="272"/>
      <c r="J670" s="268"/>
      <c r="K670" s="268"/>
      <c r="L670" s="273"/>
      <c r="M670" s="274"/>
      <c r="N670" s="275"/>
      <c r="O670" s="275"/>
      <c r="P670" s="275"/>
      <c r="Q670" s="275"/>
      <c r="R670" s="275"/>
      <c r="S670" s="275"/>
      <c r="T670" s="27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7" t="s">
        <v>161</v>
      </c>
      <c r="AU670" s="277" t="s">
        <v>82</v>
      </c>
      <c r="AV670" s="15" t="s">
        <v>155</v>
      </c>
      <c r="AW670" s="15" t="s">
        <v>30</v>
      </c>
      <c r="AX670" s="15" t="s">
        <v>80</v>
      </c>
      <c r="AY670" s="277" t="s">
        <v>147</v>
      </c>
    </row>
    <row r="671" s="2" customFormat="1" ht="24.15" customHeight="1">
      <c r="A671" s="38"/>
      <c r="B671" s="39"/>
      <c r="C671" s="226" t="s">
        <v>720</v>
      </c>
      <c r="D671" s="226" t="s">
        <v>150</v>
      </c>
      <c r="E671" s="227" t="s">
        <v>780</v>
      </c>
      <c r="F671" s="228" t="s">
        <v>781</v>
      </c>
      <c r="G671" s="229" t="s">
        <v>181</v>
      </c>
      <c r="H671" s="230">
        <v>437.72000000000003</v>
      </c>
      <c r="I671" s="231"/>
      <c r="J671" s="232">
        <f>ROUND(I671*H671,2)</f>
        <v>0</v>
      </c>
      <c r="K671" s="228" t="s">
        <v>154</v>
      </c>
      <c r="L671" s="44"/>
      <c r="M671" s="233" t="s">
        <v>1</v>
      </c>
      <c r="N671" s="234" t="s">
        <v>38</v>
      </c>
      <c r="O671" s="91"/>
      <c r="P671" s="235">
        <f>O671*H671</f>
        <v>0</v>
      </c>
      <c r="Q671" s="235">
        <v>0</v>
      </c>
      <c r="R671" s="235">
        <f>Q671*H671</f>
        <v>0</v>
      </c>
      <c r="S671" s="235">
        <v>0</v>
      </c>
      <c r="T671" s="236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37" t="s">
        <v>274</v>
      </c>
      <c r="AT671" s="237" t="s">
        <v>150</v>
      </c>
      <c r="AU671" s="237" t="s">
        <v>82</v>
      </c>
      <c r="AY671" s="17" t="s">
        <v>147</v>
      </c>
      <c r="BE671" s="238">
        <f>IF(N671="základní",J671,0)</f>
        <v>0</v>
      </c>
      <c r="BF671" s="238">
        <f>IF(N671="snížená",J671,0)</f>
        <v>0</v>
      </c>
      <c r="BG671" s="238">
        <f>IF(N671="zákl. přenesená",J671,0)</f>
        <v>0</v>
      </c>
      <c r="BH671" s="238">
        <f>IF(N671="sníž. přenesená",J671,0)</f>
        <v>0</v>
      </c>
      <c r="BI671" s="238">
        <f>IF(N671="nulová",J671,0)</f>
        <v>0</v>
      </c>
      <c r="BJ671" s="17" t="s">
        <v>80</v>
      </c>
      <c r="BK671" s="238">
        <f>ROUND(I671*H671,2)</f>
        <v>0</v>
      </c>
      <c r="BL671" s="17" t="s">
        <v>274</v>
      </c>
      <c r="BM671" s="237" t="s">
        <v>1833</v>
      </c>
    </row>
    <row r="672" s="2" customFormat="1">
      <c r="A672" s="38"/>
      <c r="B672" s="39"/>
      <c r="C672" s="40"/>
      <c r="D672" s="239" t="s">
        <v>157</v>
      </c>
      <c r="E672" s="40"/>
      <c r="F672" s="240" t="s">
        <v>783</v>
      </c>
      <c r="G672" s="40"/>
      <c r="H672" s="40"/>
      <c r="I672" s="241"/>
      <c r="J672" s="40"/>
      <c r="K672" s="40"/>
      <c r="L672" s="44"/>
      <c r="M672" s="242"/>
      <c r="N672" s="243"/>
      <c r="O672" s="91"/>
      <c r="P672" s="91"/>
      <c r="Q672" s="91"/>
      <c r="R672" s="91"/>
      <c r="S672" s="91"/>
      <c r="T672" s="92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157</v>
      </c>
      <c r="AU672" s="17" t="s">
        <v>82</v>
      </c>
    </row>
    <row r="673" s="2" customFormat="1">
      <c r="A673" s="38"/>
      <c r="B673" s="39"/>
      <c r="C673" s="40"/>
      <c r="D673" s="244" t="s">
        <v>159</v>
      </c>
      <c r="E673" s="40"/>
      <c r="F673" s="245" t="s">
        <v>784</v>
      </c>
      <c r="G673" s="40"/>
      <c r="H673" s="40"/>
      <c r="I673" s="241"/>
      <c r="J673" s="40"/>
      <c r="K673" s="40"/>
      <c r="L673" s="44"/>
      <c r="M673" s="242"/>
      <c r="N673" s="243"/>
      <c r="O673" s="91"/>
      <c r="P673" s="91"/>
      <c r="Q673" s="91"/>
      <c r="R673" s="91"/>
      <c r="S673" s="91"/>
      <c r="T673" s="92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159</v>
      </c>
      <c r="AU673" s="17" t="s">
        <v>82</v>
      </c>
    </row>
    <row r="674" s="2" customFormat="1" ht="24.15" customHeight="1">
      <c r="A674" s="38"/>
      <c r="B674" s="39"/>
      <c r="C674" s="226" t="s">
        <v>730</v>
      </c>
      <c r="D674" s="226" t="s">
        <v>150</v>
      </c>
      <c r="E674" s="227" t="s">
        <v>786</v>
      </c>
      <c r="F674" s="228" t="s">
        <v>787</v>
      </c>
      <c r="G674" s="229" t="s">
        <v>167</v>
      </c>
      <c r="H674" s="230">
        <v>25.5</v>
      </c>
      <c r="I674" s="231"/>
      <c r="J674" s="232">
        <f>ROUND(I674*H674,2)</f>
        <v>0</v>
      </c>
      <c r="K674" s="228" t="s">
        <v>154</v>
      </c>
      <c r="L674" s="44"/>
      <c r="M674" s="233" t="s">
        <v>1</v>
      </c>
      <c r="N674" s="234" t="s">
        <v>38</v>
      </c>
      <c r="O674" s="91"/>
      <c r="P674" s="235">
        <f>O674*H674</f>
        <v>0</v>
      </c>
      <c r="Q674" s="235">
        <v>0</v>
      </c>
      <c r="R674" s="235">
        <f>Q674*H674</f>
        <v>0</v>
      </c>
      <c r="S674" s="235">
        <v>0.018079999999999999</v>
      </c>
      <c r="T674" s="236">
        <f>S674*H674</f>
        <v>0.46103999999999995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37" t="s">
        <v>274</v>
      </c>
      <c r="AT674" s="237" t="s">
        <v>150</v>
      </c>
      <c r="AU674" s="237" t="s">
        <v>82</v>
      </c>
      <c r="AY674" s="17" t="s">
        <v>147</v>
      </c>
      <c r="BE674" s="238">
        <f>IF(N674="základní",J674,0)</f>
        <v>0</v>
      </c>
      <c r="BF674" s="238">
        <f>IF(N674="snížená",J674,0)</f>
        <v>0</v>
      </c>
      <c r="BG674" s="238">
        <f>IF(N674="zákl. přenesená",J674,0)</f>
        <v>0</v>
      </c>
      <c r="BH674" s="238">
        <f>IF(N674="sníž. přenesená",J674,0)</f>
        <v>0</v>
      </c>
      <c r="BI674" s="238">
        <f>IF(N674="nulová",J674,0)</f>
        <v>0</v>
      </c>
      <c r="BJ674" s="17" t="s">
        <v>80</v>
      </c>
      <c r="BK674" s="238">
        <f>ROUND(I674*H674,2)</f>
        <v>0</v>
      </c>
      <c r="BL674" s="17" t="s">
        <v>274</v>
      </c>
      <c r="BM674" s="237" t="s">
        <v>1834</v>
      </c>
    </row>
    <row r="675" s="2" customFormat="1">
      <c r="A675" s="38"/>
      <c r="B675" s="39"/>
      <c r="C675" s="40"/>
      <c r="D675" s="239" t="s">
        <v>157</v>
      </c>
      <c r="E675" s="40"/>
      <c r="F675" s="240" t="s">
        <v>789</v>
      </c>
      <c r="G675" s="40"/>
      <c r="H675" s="40"/>
      <c r="I675" s="241"/>
      <c r="J675" s="40"/>
      <c r="K675" s="40"/>
      <c r="L675" s="44"/>
      <c r="M675" s="242"/>
      <c r="N675" s="243"/>
      <c r="O675" s="91"/>
      <c r="P675" s="91"/>
      <c r="Q675" s="91"/>
      <c r="R675" s="91"/>
      <c r="S675" s="91"/>
      <c r="T675" s="92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157</v>
      </c>
      <c r="AU675" s="17" t="s">
        <v>82</v>
      </c>
    </row>
    <row r="676" s="2" customFormat="1">
      <c r="A676" s="38"/>
      <c r="B676" s="39"/>
      <c r="C676" s="40"/>
      <c r="D676" s="244" t="s">
        <v>159</v>
      </c>
      <c r="E676" s="40"/>
      <c r="F676" s="245" t="s">
        <v>790</v>
      </c>
      <c r="G676" s="40"/>
      <c r="H676" s="40"/>
      <c r="I676" s="241"/>
      <c r="J676" s="40"/>
      <c r="K676" s="40"/>
      <c r="L676" s="44"/>
      <c r="M676" s="242"/>
      <c r="N676" s="243"/>
      <c r="O676" s="91"/>
      <c r="P676" s="91"/>
      <c r="Q676" s="91"/>
      <c r="R676" s="91"/>
      <c r="S676" s="91"/>
      <c r="T676" s="92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159</v>
      </c>
      <c r="AU676" s="17" t="s">
        <v>82</v>
      </c>
    </row>
    <row r="677" s="14" customFormat="1">
      <c r="A677" s="14"/>
      <c r="B677" s="256"/>
      <c r="C677" s="257"/>
      <c r="D677" s="239" t="s">
        <v>161</v>
      </c>
      <c r="E677" s="258" t="s">
        <v>1</v>
      </c>
      <c r="F677" s="259" t="s">
        <v>1835</v>
      </c>
      <c r="G677" s="257"/>
      <c r="H677" s="260">
        <v>25.5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161</v>
      </c>
      <c r="AU677" s="266" t="s">
        <v>82</v>
      </c>
      <c r="AV677" s="14" t="s">
        <v>82</v>
      </c>
      <c r="AW677" s="14" t="s">
        <v>30</v>
      </c>
      <c r="AX677" s="14" t="s">
        <v>73</v>
      </c>
      <c r="AY677" s="266" t="s">
        <v>147</v>
      </c>
    </row>
    <row r="678" s="15" customFormat="1">
      <c r="A678" s="15"/>
      <c r="B678" s="267"/>
      <c r="C678" s="268"/>
      <c r="D678" s="239" t="s">
        <v>161</v>
      </c>
      <c r="E678" s="269" t="s">
        <v>1</v>
      </c>
      <c r="F678" s="270" t="s">
        <v>164</v>
      </c>
      <c r="G678" s="268"/>
      <c r="H678" s="271">
        <v>25.5</v>
      </c>
      <c r="I678" s="272"/>
      <c r="J678" s="268"/>
      <c r="K678" s="268"/>
      <c r="L678" s="273"/>
      <c r="M678" s="274"/>
      <c r="N678" s="275"/>
      <c r="O678" s="275"/>
      <c r="P678" s="275"/>
      <c r="Q678" s="275"/>
      <c r="R678" s="275"/>
      <c r="S678" s="275"/>
      <c r="T678" s="27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7" t="s">
        <v>161</v>
      </c>
      <c r="AU678" s="277" t="s">
        <v>82</v>
      </c>
      <c r="AV678" s="15" t="s">
        <v>155</v>
      </c>
      <c r="AW678" s="15" t="s">
        <v>30</v>
      </c>
      <c r="AX678" s="15" t="s">
        <v>80</v>
      </c>
      <c r="AY678" s="277" t="s">
        <v>147</v>
      </c>
    </row>
    <row r="679" s="2" customFormat="1" ht="24.15" customHeight="1">
      <c r="A679" s="38"/>
      <c r="B679" s="39"/>
      <c r="C679" s="226" t="s">
        <v>737</v>
      </c>
      <c r="D679" s="226" t="s">
        <v>150</v>
      </c>
      <c r="E679" s="227" t="s">
        <v>793</v>
      </c>
      <c r="F679" s="228" t="s">
        <v>794</v>
      </c>
      <c r="G679" s="229" t="s">
        <v>167</v>
      </c>
      <c r="H679" s="230">
        <v>25.5</v>
      </c>
      <c r="I679" s="231"/>
      <c r="J679" s="232">
        <f>ROUND(I679*H679,2)</f>
        <v>0</v>
      </c>
      <c r="K679" s="228" t="s">
        <v>154</v>
      </c>
      <c r="L679" s="44"/>
      <c r="M679" s="233" t="s">
        <v>1</v>
      </c>
      <c r="N679" s="234" t="s">
        <v>38</v>
      </c>
      <c r="O679" s="91"/>
      <c r="P679" s="235">
        <f>O679*H679</f>
        <v>0</v>
      </c>
      <c r="Q679" s="235">
        <v>0</v>
      </c>
      <c r="R679" s="235">
        <f>Q679*H679</f>
        <v>0</v>
      </c>
      <c r="S679" s="235">
        <v>0</v>
      </c>
      <c r="T679" s="236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37" t="s">
        <v>274</v>
      </c>
      <c r="AT679" s="237" t="s">
        <v>150</v>
      </c>
      <c r="AU679" s="237" t="s">
        <v>82</v>
      </c>
      <c r="AY679" s="17" t="s">
        <v>147</v>
      </c>
      <c r="BE679" s="238">
        <f>IF(N679="základní",J679,0)</f>
        <v>0</v>
      </c>
      <c r="BF679" s="238">
        <f>IF(N679="snížená",J679,0)</f>
        <v>0</v>
      </c>
      <c r="BG679" s="238">
        <f>IF(N679="zákl. přenesená",J679,0)</f>
        <v>0</v>
      </c>
      <c r="BH679" s="238">
        <f>IF(N679="sníž. přenesená",J679,0)</f>
        <v>0</v>
      </c>
      <c r="BI679" s="238">
        <f>IF(N679="nulová",J679,0)</f>
        <v>0</v>
      </c>
      <c r="BJ679" s="17" t="s">
        <v>80</v>
      </c>
      <c r="BK679" s="238">
        <f>ROUND(I679*H679,2)</f>
        <v>0</v>
      </c>
      <c r="BL679" s="17" t="s">
        <v>274</v>
      </c>
      <c r="BM679" s="237" t="s">
        <v>1836</v>
      </c>
    </row>
    <row r="680" s="2" customFormat="1">
      <c r="A680" s="38"/>
      <c r="B680" s="39"/>
      <c r="C680" s="40"/>
      <c r="D680" s="239" t="s">
        <v>157</v>
      </c>
      <c r="E680" s="40"/>
      <c r="F680" s="240" t="s">
        <v>783</v>
      </c>
      <c r="G680" s="40"/>
      <c r="H680" s="40"/>
      <c r="I680" s="241"/>
      <c r="J680" s="40"/>
      <c r="K680" s="40"/>
      <c r="L680" s="44"/>
      <c r="M680" s="242"/>
      <c r="N680" s="243"/>
      <c r="O680" s="91"/>
      <c r="P680" s="91"/>
      <c r="Q680" s="91"/>
      <c r="R680" s="91"/>
      <c r="S680" s="91"/>
      <c r="T680" s="92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157</v>
      </c>
      <c r="AU680" s="17" t="s">
        <v>82</v>
      </c>
    </row>
    <row r="681" s="2" customFormat="1">
      <c r="A681" s="38"/>
      <c r="B681" s="39"/>
      <c r="C681" s="40"/>
      <c r="D681" s="244" t="s">
        <v>159</v>
      </c>
      <c r="E681" s="40"/>
      <c r="F681" s="245" t="s">
        <v>796</v>
      </c>
      <c r="G681" s="40"/>
      <c r="H681" s="40"/>
      <c r="I681" s="241"/>
      <c r="J681" s="40"/>
      <c r="K681" s="40"/>
      <c r="L681" s="44"/>
      <c r="M681" s="242"/>
      <c r="N681" s="243"/>
      <c r="O681" s="91"/>
      <c r="P681" s="91"/>
      <c r="Q681" s="91"/>
      <c r="R681" s="91"/>
      <c r="S681" s="91"/>
      <c r="T681" s="92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159</v>
      </c>
      <c r="AU681" s="17" t="s">
        <v>82</v>
      </c>
    </row>
    <row r="682" s="2" customFormat="1" ht="24.15" customHeight="1">
      <c r="A682" s="38"/>
      <c r="B682" s="39"/>
      <c r="C682" s="226" t="s">
        <v>743</v>
      </c>
      <c r="D682" s="226" t="s">
        <v>150</v>
      </c>
      <c r="E682" s="227" t="s">
        <v>798</v>
      </c>
      <c r="F682" s="228" t="s">
        <v>799</v>
      </c>
      <c r="G682" s="229" t="s">
        <v>181</v>
      </c>
      <c r="H682" s="230">
        <v>437.72000000000003</v>
      </c>
      <c r="I682" s="231"/>
      <c r="J682" s="232">
        <f>ROUND(I682*H682,2)</f>
        <v>0</v>
      </c>
      <c r="K682" s="228" t="s">
        <v>154</v>
      </c>
      <c r="L682" s="44"/>
      <c r="M682" s="233" t="s">
        <v>1</v>
      </c>
      <c r="N682" s="234" t="s">
        <v>38</v>
      </c>
      <c r="O682" s="91"/>
      <c r="P682" s="235">
        <f>O682*H682</f>
        <v>0</v>
      </c>
      <c r="Q682" s="235">
        <v>0.075009999999999993</v>
      </c>
      <c r="R682" s="235">
        <f>Q682*H682</f>
        <v>32.833377200000001</v>
      </c>
      <c r="S682" s="235">
        <v>0</v>
      </c>
      <c r="T682" s="236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37" t="s">
        <v>274</v>
      </c>
      <c r="AT682" s="237" t="s">
        <v>150</v>
      </c>
      <c r="AU682" s="237" t="s">
        <v>82</v>
      </c>
      <c r="AY682" s="17" t="s">
        <v>147</v>
      </c>
      <c r="BE682" s="238">
        <f>IF(N682="základní",J682,0)</f>
        <v>0</v>
      </c>
      <c r="BF682" s="238">
        <f>IF(N682="snížená",J682,0)</f>
        <v>0</v>
      </c>
      <c r="BG682" s="238">
        <f>IF(N682="zákl. přenesená",J682,0)</f>
        <v>0</v>
      </c>
      <c r="BH682" s="238">
        <f>IF(N682="sníž. přenesená",J682,0)</f>
        <v>0</v>
      </c>
      <c r="BI682" s="238">
        <f>IF(N682="nulová",J682,0)</f>
        <v>0</v>
      </c>
      <c r="BJ682" s="17" t="s">
        <v>80</v>
      </c>
      <c r="BK682" s="238">
        <f>ROUND(I682*H682,2)</f>
        <v>0</v>
      </c>
      <c r="BL682" s="17" t="s">
        <v>274</v>
      </c>
      <c r="BM682" s="237" t="s">
        <v>1837</v>
      </c>
    </row>
    <row r="683" s="2" customFormat="1">
      <c r="A683" s="38"/>
      <c r="B683" s="39"/>
      <c r="C683" s="40"/>
      <c r="D683" s="239" t="s">
        <v>157</v>
      </c>
      <c r="E683" s="40"/>
      <c r="F683" s="240" t="s">
        <v>801</v>
      </c>
      <c r="G683" s="40"/>
      <c r="H683" s="40"/>
      <c r="I683" s="241"/>
      <c r="J683" s="40"/>
      <c r="K683" s="40"/>
      <c r="L683" s="44"/>
      <c r="M683" s="242"/>
      <c r="N683" s="243"/>
      <c r="O683" s="91"/>
      <c r="P683" s="91"/>
      <c r="Q683" s="91"/>
      <c r="R683" s="91"/>
      <c r="S683" s="91"/>
      <c r="T683" s="92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157</v>
      </c>
      <c r="AU683" s="17" t="s">
        <v>82</v>
      </c>
    </row>
    <row r="684" s="2" customFormat="1">
      <c r="A684" s="38"/>
      <c r="B684" s="39"/>
      <c r="C684" s="40"/>
      <c r="D684" s="244" t="s">
        <v>159</v>
      </c>
      <c r="E684" s="40"/>
      <c r="F684" s="245" t="s">
        <v>802</v>
      </c>
      <c r="G684" s="40"/>
      <c r="H684" s="40"/>
      <c r="I684" s="241"/>
      <c r="J684" s="40"/>
      <c r="K684" s="40"/>
      <c r="L684" s="44"/>
      <c r="M684" s="242"/>
      <c r="N684" s="243"/>
      <c r="O684" s="91"/>
      <c r="P684" s="91"/>
      <c r="Q684" s="91"/>
      <c r="R684" s="91"/>
      <c r="S684" s="91"/>
      <c r="T684" s="92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159</v>
      </c>
      <c r="AU684" s="17" t="s">
        <v>82</v>
      </c>
    </row>
    <row r="685" s="13" customFormat="1">
      <c r="A685" s="13"/>
      <c r="B685" s="246"/>
      <c r="C685" s="247"/>
      <c r="D685" s="239" t="s">
        <v>161</v>
      </c>
      <c r="E685" s="248" t="s">
        <v>1</v>
      </c>
      <c r="F685" s="249" t="s">
        <v>634</v>
      </c>
      <c r="G685" s="247"/>
      <c r="H685" s="248" t="s">
        <v>1</v>
      </c>
      <c r="I685" s="250"/>
      <c r="J685" s="247"/>
      <c r="K685" s="247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161</v>
      </c>
      <c r="AU685" s="255" t="s">
        <v>82</v>
      </c>
      <c r="AV685" s="13" t="s">
        <v>80</v>
      </c>
      <c r="AW685" s="13" t="s">
        <v>30</v>
      </c>
      <c r="AX685" s="13" t="s">
        <v>73</v>
      </c>
      <c r="AY685" s="255" t="s">
        <v>147</v>
      </c>
    </row>
    <row r="686" s="14" customFormat="1">
      <c r="A686" s="14"/>
      <c r="B686" s="256"/>
      <c r="C686" s="257"/>
      <c r="D686" s="239" t="s">
        <v>161</v>
      </c>
      <c r="E686" s="258" t="s">
        <v>1</v>
      </c>
      <c r="F686" s="259" t="s">
        <v>1791</v>
      </c>
      <c r="G686" s="257"/>
      <c r="H686" s="260">
        <v>437.72000000000003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161</v>
      </c>
      <c r="AU686" s="266" t="s">
        <v>82</v>
      </c>
      <c r="AV686" s="14" t="s">
        <v>82</v>
      </c>
      <c r="AW686" s="14" t="s">
        <v>30</v>
      </c>
      <c r="AX686" s="14" t="s">
        <v>73</v>
      </c>
      <c r="AY686" s="266" t="s">
        <v>147</v>
      </c>
    </row>
    <row r="687" s="15" customFormat="1">
      <c r="A687" s="15"/>
      <c r="B687" s="267"/>
      <c r="C687" s="268"/>
      <c r="D687" s="239" t="s">
        <v>161</v>
      </c>
      <c r="E687" s="269" t="s">
        <v>1</v>
      </c>
      <c r="F687" s="270" t="s">
        <v>164</v>
      </c>
      <c r="G687" s="268"/>
      <c r="H687" s="271">
        <v>437.72000000000003</v>
      </c>
      <c r="I687" s="272"/>
      <c r="J687" s="268"/>
      <c r="K687" s="268"/>
      <c r="L687" s="273"/>
      <c r="M687" s="274"/>
      <c r="N687" s="275"/>
      <c r="O687" s="275"/>
      <c r="P687" s="275"/>
      <c r="Q687" s="275"/>
      <c r="R687" s="275"/>
      <c r="S687" s="275"/>
      <c r="T687" s="276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7" t="s">
        <v>161</v>
      </c>
      <c r="AU687" s="277" t="s">
        <v>82</v>
      </c>
      <c r="AV687" s="15" t="s">
        <v>155</v>
      </c>
      <c r="AW687" s="15" t="s">
        <v>30</v>
      </c>
      <c r="AX687" s="15" t="s">
        <v>80</v>
      </c>
      <c r="AY687" s="277" t="s">
        <v>147</v>
      </c>
    </row>
    <row r="688" s="2" customFormat="1" ht="24.15" customHeight="1">
      <c r="A688" s="38"/>
      <c r="B688" s="39"/>
      <c r="C688" s="226" t="s">
        <v>750</v>
      </c>
      <c r="D688" s="226" t="s">
        <v>150</v>
      </c>
      <c r="E688" s="227" t="s">
        <v>804</v>
      </c>
      <c r="F688" s="228" t="s">
        <v>805</v>
      </c>
      <c r="G688" s="229" t="s">
        <v>167</v>
      </c>
      <c r="H688" s="230">
        <v>25.5</v>
      </c>
      <c r="I688" s="231"/>
      <c r="J688" s="232">
        <f>ROUND(I688*H688,2)</f>
        <v>0</v>
      </c>
      <c r="K688" s="228" t="s">
        <v>154</v>
      </c>
      <c r="L688" s="44"/>
      <c r="M688" s="233" t="s">
        <v>1</v>
      </c>
      <c r="N688" s="234" t="s">
        <v>38</v>
      </c>
      <c r="O688" s="91"/>
      <c r="P688" s="235">
        <f>O688*H688</f>
        <v>0</v>
      </c>
      <c r="Q688" s="235">
        <v>0.01451</v>
      </c>
      <c r="R688" s="235">
        <f>Q688*H688</f>
        <v>0.37000500000000003</v>
      </c>
      <c r="S688" s="235">
        <v>0</v>
      </c>
      <c r="T688" s="236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7" t="s">
        <v>274</v>
      </c>
      <c r="AT688" s="237" t="s">
        <v>150</v>
      </c>
      <c r="AU688" s="237" t="s">
        <v>82</v>
      </c>
      <c r="AY688" s="17" t="s">
        <v>147</v>
      </c>
      <c r="BE688" s="238">
        <f>IF(N688="základní",J688,0)</f>
        <v>0</v>
      </c>
      <c r="BF688" s="238">
        <f>IF(N688="snížená",J688,0)</f>
        <v>0</v>
      </c>
      <c r="BG688" s="238">
        <f>IF(N688="zákl. přenesená",J688,0)</f>
        <v>0</v>
      </c>
      <c r="BH688" s="238">
        <f>IF(N688="sníž. přenesená",J688,0)</f>
        <v>0</v>
      </c>
      <c r="BI688" s="238">
        <f>IF(N688="nulová",J688,0)</f>
        <v>0</v>
      </c>
      <c r="BJ688" s="17" t="s">
        <v>80</v>
      </c>
      <c r="BK688" s="238">
        <f>ROUND(I688*H688,2)</f>
        <v>0</v>
      </c>
      <c r="BL688" s="17" t="s">
        <v>274</v>
      </c>
      <c r="BM688" s="237" t="s">
        <v>1838</v>
      </c>
    </row>
    <row r="689" s="2" customFormat="1">
      <c r="A689" s="38"/>
      <c r="B689" s="39"/>
      <c r="C689" s="40"/>
      <c r="D689" s="239" t="s">
        <v>157</v>
      </c>
      <c r="E689" s="40"/>
      <c r="F689" s="240" t="s">
        <v>807</v>
      </c>
      <c r="G689" s="40"/>
      <c r="H689" s="40"/>
      <c r="I689" s="241"/>
      <c r="J689" s="40"/>
      <c r="K689" s="40"/>
      <c r="L689" s="44"/>
      <c r="M689" s="242"/>
      <c r="N689" s="243"/>
      <c r="O689" s="91"/>
      <c r="P689" s="91"/>
      <c r="Q689" s="91"/>
      <c r="R689" s="91"/>
      <c r="S689" s="91"/>
      <c r="T689" s="92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157</v>
      </c>
      <c r="AU689" s="17" t="s">
        <v>82</v>
      </c>
    </row>
    <row r="690" s="2" customFormat="1">
      <c r="A690" s="38"/>
      <c r="B690" s="39"/>
      <c r="C690" s="40"/>
      <c r="D690" s="244" t="s">
        <v>159</v>
      </c>
      <c r="E690" s="40"/>
      <c r="F690" s="245" t="s">
        <v>808</v>
      </c>
      <c r="G690" s="40"/>
      <c r="H690" s="40"/>
      <c r="I690" s="241"/>
      <c r="J690" s="40"/>
      <c r="K690" s="40"/>
      <c r="L690" s="44"/>
      <c r="M690" s="242"/>
      <c r="N690" s="243"/>
      <c r="O690" s="91"/>
      <c r="P690" s="91"/>
      <c r="Q690" s="91"/>
      <c r="R690" s="91"/>
      <c r="S690" s="91"/>
      <c r="T690" s="92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159</v>
      </c>
      <c r="AU690" s="17" t="s">
        <v>82</v>
      </c>
    </row>
    <row r="691" s="14" customFormat="1">
      <c r="A691" s="14"/>
      <c r="B691" s="256"/>
      <c r="C691" s="257"/>
      <c r="D691" s="239" t="s">
        <v>161</v>
      </c>
      <c r="E691" s="258" t="s">
        <v>1</v>
      </c>
      <c r="F691" s="259" t="s">
        <v>1835</v>
      </c>
      <c r="G691" s="257"/>
      <c r="H691" s="260">
        <v>25.5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161</v>
      </c>
      <c r="AU691" s="266" t="s">
        <v>82</v>
      </c>
      <c r="AV691" s="14" t="s">
        <v>82</v>
      </c>
      <c r="AW691" s="14" t="s">
        <v>30</v>
      </c>
      <c r="AX691" s="14" t="s">
        <v>73</v>
      </c>
      <c r="AY691" s="266" t="s">
        <v>147</v>
      </c>
    </row>
    <row r="692" s="15" customFormat="1">
      <c r="A692" s="15"/>
      <c r="B692" s="267"/>
      <c r="C692" s="268"/>
      <c r="D692" s="239" t="s">
        <v>161</v>
      </c>
      <c r="E692" s="269" t="s">
        <v>1</v>
      </c>
      <c r="F692" s="270" t="s">
        <v>164</v>
      </c>
      <c r="G692" s="268"/>
      <c r="H692" s="271">
        <v>25.5</v>
      </c>
      <c r="I692" s="272"/>
      <c r="J692" s="268"/>
      <c r="K692" s="268"/>
      <c r="L692" s="273"/>
      <c r="M692" s="274"/>
      <c r="N692" s="275"/>
      <c r="O692" s="275"/>
      <c r="P692" s="275"/>
      <c r="Q692" s="275"/>
      <c r="R692" s="275"/>
      <c r="S692" s="275"/>
      <c r="T692" s="276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7" t="s">
        <v>161</v>
      </c>
      <c r="AU692" s="277" t="s">
        <v>82</v>
      </c>
      <c r="AV692" s="15" t="s">
        <v>155</v>
      </c>
      <c r="AW692" s="15" t="s">
        <v>30</v>
      </c>
      <c r="AX692" s="15" t="s">
        <v>80</v>
      </c>
      <c r="AY692" s="277" t="s">
        <v>147</v>
      </c>
    </row>
    <row r="693" s="2" customFormat="1" ht="24.15" customHeight="1">
      <c r="A693" s="38"/>
      <c r="B693" s="39"/>
      <c r="C693" s="226" t="s">
        <v>758</v>
      </c>
      <c r="D693" s="226" t="s">
        <v>150</v>
      </c>
      <c r="E693" s="227" t="s">
        <v>810</v>
      </c>
      <c r="F693" s="228" t="s">
        <v>811</v>
      </c>
      <c r="G693" s="229" t="s">
        <v>181</v>
      </c>
      <c r="H693" s="230">
        <v>437.72000000000003</v>
      </c>
      <c r="I693" s="231"/>
      <c r="J693" s="232">
        <f>ROUND(I693*H693,2)</f>
        <v>0</v>
      </c>
      <c r="K693" s="228" t="s">
        <v>154</v>
      </c>
      <c r="L693" s="44"/>
      <c r="M693" s="233" t="s">
        <v>1</v>
      </c>
      <c r="N693" s="234" t="s">
        <v>38</v>
      </c>
      <c r="O693" s="91"/>
      <c r="P693" s="235">
        <f>O693*H693</f>
        <v>0</v>
      </c>
      <c r="Q693" s="235">
        <v>0.00025999999999999998</v>
      </c>
      <c r="R693" s="235">
        <f>Q693*H693</f>
        <v>0.1138072</v>
      </c>
      <c r="S693" s="235">
        <v>0</v>
      </c>
      <c r="T693" s="236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7" t="s">
        <v>274</v>
      </c>
      <c r="AT693" s="237" t="s">
        <v>150</v>
      </c>
      <c r="AU693" s="237" t="s">
        <v>82</v>
      </c>
      <c r="AY693" s="17" t="s">
        <v>147</v>
      </c>
      <c r="BE693" s="238">
        <f>IF(N693="základní",J693,0)</f>
        <v>0</v>
      </c>
      <c r="BF693" s="238">
        <f>IF(N693="snížená",J693,0)</f>
        <v>0</v>
      </c>
      <c r="BG693" s="238">
        <f>IF(N693="zákl. přenesená",J693,0)</f>
        <v>0</v>
      </c>
      <c r="BH693" s="238">
        <f>IF(N693="sníž. přenesená",J693,0)</f>
        <v>0</v>
      </c>
      <c r="BI693" s="238">
        <f>IF(N693="nulová",J693,0)</f>
        <v>0</v>
      </c>
      <c r="BJ693" s="17" t="s">
        <v>80</v>
      </c>
      <c r="BK693" s="238">
        <f>ROUND(I693*H693,2)</f>
        <v>0</v>
      </c>
      <c r="BL693" s="17" t="s">
        <v>274</v>
      </c>
      <c r="BM693" s="237" t="s">
        <v>1839</v>
      </c>
    </row>
    <row r="694" s="2" customFormat="1">
      <c r="A694" s="38"/>
      <c r="B694" s="39"/>
      <c r="C694" s="40"/>
      <c r="D694" s="239" t="s">
        <v>157</v>
      </c>
      <c r="E694" s="40"/>
      <c r="F694" s="240" t="s">
        <v>813</v>
      </c>
      <c r="G694" s="40"/>
      <c r="H694" s="40"/>
      <c r="I694" s="241"/>
      <c r="J694" s="40"/>
      <c r="K694" s="40"/>
      <c r="L694" s="44"/>
      <c r="M694" s="242"/>
      <c r="N694" s="243"/>
      <c r="O694" s="91"/>
      <c r="P694" s="91"/>
      <c r="Q694" s="91"/>
      <c r="R694" s="91"/>
      <c r="S694" s="91"/>
      <c r="T694" s="92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157</v>
      </c>
      <c r="AU694" s="17" t="s">
        <v>82</v>
      </c>
    </row>
    <row r="695" s="2" customFormat="1">
      <c r="A695" s="38"/>
      <c r="B695" s="39"/>
      <c r="C695" s="40"/>
      <c r="D695" s="244" t="s">
        <v>159</v>
      </c>
      <c r="E695" s="40"/>
      <c r="F695" s="245" t="s">
        <v>814</v>
      </c>
      <c r="G695" s="40"/>
      <c r="H695" s="40"/>
      <c r="I695" s="241"/>
      <c r="J695" s="40"/>
      <c r="K695" s="40"/>
      <c r="L695" s="44"/>
      <c r="M695" s="242"/>
      <c r="N695" s="243"/>
      <c r="O695" s="91"/>
      <c r="P695" s="91"/>
      <c r="Q695" s="91"/>
      <c r="R695" s="91"/>
      <c r="S695" s="91"/>
      <c r="T695" s="92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159</v>
      </c>
      <c r="AU695" s="17" t="s">
        <v>82</v>
      </c>
    </row>
    <row r="696" s="13" customFormat="1">
      <c r="A696" s="13"/>
      <c r="B696" s="246"/>
      <c r="C696" s="247"/>
      <c r="D696" s="239" t="s">
        <v>161</v>
      </c>
      <c r="E696" s="248" t="s">
        <v>1</v>
      </c>
      <c r="F696" s="249" t="s">
        <v>634</v>
      </c>
      <c r="G696" s="247"/>
      <c r="H696" s="248" t="s">
        <v>1</v>
      </c>
      <c r="I696" s="250"/>
      <c r="J696" s="247"/>
      <c r="K696" s="247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161</v>
      </c>
      <c r="AU696" s="255" t="s">
        <v>82</v>
      </c>
      <c r="AV696" s="13" t="s">
        <v>80</v>
      </c>
      <c r="AW696" s="13" t="s">
        <v>30</v>
      </c>
      <c r="AX696" s="13" t="s">
        <v>73</v>
      </c>
      <c r="AY696" s="255" t="s">
        <v>147</v>
      </c>
    </row>
    <row r="697" s="14" customFormat="1">
      <c r="A697" s="14"/>
      <c r="B697" s="256"/>
      <c r="C697" s="257"/>
      <c r="D697" s="239" t="s">
        <v>161</v>
      </c>
      <c r="E697" s="258" t="s">
        <v>1</v>
      </c>
      <c r="F697" s="259" t="s">
        <v>1791</v>
      </c>
      <c r="G697" s="257"/>
      <c r="H697" s="260">
        <v>437.72000000000003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161</v>
      </c>
      <c r="AU697" s="266" t="s">
        <v>82</v>
      </c>
      <c r="AV697" s="14" t="s">
        <v>82</v>
      </c>
      <c r="AW697" s="14" t="s">
        <v>30</v>
      </c>
      <c r="AX697" s="14" t="s">
        <v>73</v>
      </c>
      <c r="AY697" s="266" t="s">
        <v>147</v>
      </c>
    </row>
    <row r="698" s="15" customFormat="1">
      <c r="A698" s="15"/>
      <c r="B698" s="267"/>
      <c r="C698" s="268"/>
      <c r="D698" s="239" t="s">
        <v>161</v>
      </c>
      <c r="E698" s="269" t="s">
        <v>1</v>
      </c>
      <c r="F698" s="270" t="s">
        <v>164</v>
      </c>
      <c r="G698" s="268"/>
      <c r="H698" s="271">
        <v>437.72000000000003</v>
      </c>
      <c r="I698" s="272"/>
      <c r="J698" s="268"/>
      <c r="K698" s="268"/>
      <c r="L698" s="273"/>
      <c r="M698" s="274"/>
      <c r="N698" s="275"/>
      <c r="O698" s="275"/>
      <c r="P698" s="275"/>
      <c r="Q698" s="275"/>
      <c r="R698" s="275"/>
      <c r="S698" s="275"/>
      <c r="T698" s="276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7" t="s">
        <v>161</v>
      </c>
      <c r="AU698" s="277" t="s">
        <v>82</v>
      </c>
      <c r="AV698" s="15" t="s">
        <v>155</v>
      </c>
      <c r="AW698" s="15" t="s">
        <v>30</v>
      </c>
      <c r="AX698" s="15" t="s">
        <v>80</v>
      </c>
      <c r="AY698" s="277" t="s">
        <v>147</v>
      </c>
    </row>
    <row r="699" s="2" customFormat="1" ht="24.15" customHeight="1">
      <c r="A699" s="38"/>
      <c r="B699" s="39"/>
      <c r="C699" s="226" t="s">
        <v>766</v>
      </c>
      <c r="D699" s="226" t="s">
        <v>150</v>
      </c>
      <c r="E699" s="227" t="s">
        <v>816</v>
      </c>
      <c r="F699" s="228" t="s">
        <v>817</v>
      </c>
      <c r="G699" s="229" t="s">
        <v>248</v>
      </c>
      <c r="H699" s="230">
        <v>2</v>
      </c>
      <c r="I699" s="231"/>
      <c r="J699" s="232">
        <f>ROUND(I699*H699,2)</f>
        <v>0</v>
      </c>
      <c r="K699" s="228" t="s">
        <v>154</v>
      </c>
      <c r="L699" s="44"/>
      <c r="M699" s="233" t="s">
        <v>1</v>
      </c>
      <c r="N699" s="234" t="s">
        <v>38</v>
      </c>
      <c r="O699" s="91"/>
      <c r="P699" s="235">
        <f>O699*H699</f>
        <v>0</v>
      </c>
      <c r="Q699" s="235">
        <v>0</v>
      </c>
      <c r="R699" s="235">
        <f>Q699*H699</f>
        <v>0</v>
      </c>
      <c r="S699" s="235">
        <v>0</v>
      </c>
      <c r="T699" s="236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7" t="s">
        <v>274</v>
      </c>
      <c r="AT699" s="237" t="s">
        <v>150</v>
      </c>
      <c r="AU699" s="237" t="s">
        <v>82</v>
      </c>
      <c r="AY699" s="17" t="s">
        <v>147</v>
      </c>
      <c r="BE699" s="238">
        <f>IF(N699="základní",J699,0)</f>
        <v>0</v>
      </c>
      <c r="BF699" s="238">
        <f>IF(N699="snížená",J699,0)</f>
        <v>0</v>
      </c>
      <c r="BG699" s="238">
        <f>IF(N699="zákl. přenesená",J699,0)</f>
        <v>0</v>
      </c>
      <c r="BH699" s="238">
        <f>IF(N699="sníž. přenesená",J699,0)</f>
        <v>0</v>
      </c>
      <c r="BI699" s="238">
        <f>IF(N699="nulová",J699,0)</f>
        <v>0</v>
      </c>
      <c r="BJ699" s="17" t="s">
        <v>80</v>
      </c>
      <c r="BK699" s="238">
        <f>ROUND(I699*H699,2)</f>
        <v>0</v>
      </c>
      <c r="BL699" s="17" t="s">
        <v>274</v>
      </c>
      <c r="BM699" s="237" t="s">
        <v>1840</v>
      </c>
    </row>
    <row r="700" s="2" customFormat="1">
      <c r="A700" s="38"/>
      <c r="B700" s="39"/>
      <c r="C700" s="40"/>
      <c r="D700" s="239" t="s">
        <v>157</v>
      </c>
      <c r="E700" s="40"/>
      <c r="F700" s="240" t="s">
        <v>819</v>
      </c>
      <c r="G700" s="40"/>
      <c r="H700" s="40"/>
      <c r="I700" s="241"/>
      <c r="J700" s="40"/>
      <c r="K700" s="40"/>
      <c r="L700" s="44"/>
      <c r="M700" s="242"/>
      <c r="N700" s="243"/>
      <c r="O700" s="91"/>
      <c r="P700" s="91"/>
      <c r="Q700" s="91"/>
      <c r="R700" s="91"/>
      <c r="S700" s="91"/>
      <c r="T700" s="92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157</v>
      </c>
      <c r="AU700" s="17" t="s">
        <v>82</v>
      </c>
    </row>
    <row r="701" s="2" customFormat="1">
      <c r="A701" s="38"/>
      <c r="B701" s="39"/>
      <c r="C701" s="40"/>
      <c r="D701" s="244" t="s">
        <v>159</v>
      </c>
      <c r="E701" s="40"/>
      <c r="F701" s="245" t="s">
        <v>820</v>
      </c>
      <c r="G701" s="40"/>
      <c r="H701" s="40"/>
      <c r="I701" s="241"/>
      <c r="J701" s="40"/>
      <c r="K701" s="40"/>
      <c r="L701" s="44"/>
      <c r="M701" s="242"/>
      <c r="N701" s="243"/>
      <c r="O701" s="91"/>
      <c r="P701" s="91"/>
      <c r="Q701" s="91"/>
      <c r="R701" s="91"/>
      <c r="S701" s="91"/>
      <c r="T701" s="92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159</v>
      </c>
      <c r="AU701" s="17" t="s">
        <v>82</v>
      </c>
    </row>
    <row r="702" s="14" customFormat="1">
      <c r="A702" s="14"/>
      <c r="B702" s="256"/>
      <c r="C702" s="257"/>
      <c r="D702" s="239" t="s">
        <v>161</v>
      </c>
      <c r="E702" s="258" t="s">
        <v>1</v>
      </c>
      <c r="F702" s="259" t="s">
        <v>82</v>
      </c>
      <c r="G702" s="257"/>
      <c r="H702" s="260">
        <v>2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161</v>
      </c>
      <c r="AU702" s="266" t="s">
        <v>82</v>
      </c>
      <c r="AV702" s="14" t="s">
        <v>82</v>
      </c>
      <c r="AW702" s="14" t="s">
        <v>30</v>
      </c>
      <c r="AX702" s="14" t="s">
        <v>73</v>
      </c>
      <c r="AY702" s="266" t="s">
        <v>147</v>
      </c>
    </row>
    <row r="703" s="15" customFormat="1">
      <c r="A703" s="15"/>
      <c r="B703" s="267"/>
      <c r="C703" s="268"/>
      <c r="D703" s="239" t="s">
        <v>161</v>
      </c>
      <c r="E703" s="269" t="s">
        <v>1</v>
      </c>
      <c r="F703" s="270" t="s">
        <v>164</v>
      </c>
      <c r="G703" s="268"/>
      <c r="H703" s="271">
        <v>2</v>
      </c>
      <c r="I703" s="272"/>
      <c r="J703" s="268"/>
      <c r="K703" s="268"/>
      <c r="L703" s="273"/>
      <c r="M703" s="274"/>
      <c r="N703" s="275"/>
      <c r="O703" s="275"/>
      <c r="P703" s="275"/>
      <c r="Q703" s="275"/>
      <c r="R703" s="275"/>
      <c r="S703" s="275"/>
      <c r="T703" s="27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7" t="s">
        <v>161</v>
      </c>
      <c r="AU703" s="277" t="s">
        <v>82</v>
      </c>
      <c r="AV703" s="15" t="s">
        <v>155</v>
      </c>
      <c r="AW703" s="15" t="s">
        <v>30</v>
      </c>
      <c r="AX703" s="15" t="s">
        <v>80</v>
      </c>
      <c r="AY703" s="277" t="s">
        <v>147</v>
      </c>
    </row>
    <row r="704" s="2" customFormat="1" ht="21.75" customHeight="1">
      <c r="A704" s="38"/>
      <c r="B704" s="39"/>
      <c r="C704" s="278" t="s">
        <v>773</v>
      </c>
      <c r="D704" s="278" t="s">
        <v>335</v>
      </c>
      <c r="E704" s="279" t="s">
        <v>822</v>
      </c>
      <c r="F704" s="280" t="s">
        <v>823</v>
      </c>
      <c r="G704" s="281" t="s">
        <v>248</v>
      </c>
      <c r="H704" s="282">
        <v>2</v>
      </c>
      <c r="I704" s="283"/>
      <c r="J704" s="284">
        <f>ROUND(I704*H704,2)</f>
        <v>0</v>
      </c>
      <c r="K704" s="280" t="s">
        <v>154</v>
      </c>
      <c r="L704" s="285"/>
      <c r="M704" s="286" t="s">
        <v>1</v>
      </c>
      <c r="N704" s="287" t="s">
        <v>38</v>
      </c>
      <c r="O704" s="91"/>
      <c r="P704" s="235">
        <f>O704*H704</f>
        <v>0</v>
      </c>
      <c r="Q704" s="235">
        <v>0.0089999999999999993</v>
      </c>
      <c r="R704" s="235">
        <f>Q704*H704</f>
        <v>0.017999999999999999</v>
      </c>
      <c r="S704" s="235">
        <v>0</v>
      </c>
      <c r="T704" s="236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7" t="s">
        <v>387</v>
      </c>
      <c r="AT704" s="237" t="s">
        <v>335</v>
      </c>
      <c r="AU704" s="237" t="s">
        <v>82</v>
      </c>
      <c r="AY704" s="17" t="s">
        <v>147</v>
      </c>
      <c r="BE704" s="238">
        <f>IF(N704="základní",J704,0)</f>
        <v>0</v>
      </c>
      <c r="BF704" s="238">
        <f>IF(N704="snížená",J704,0)</f>
        <v>0</v>
      </c>
      <c r="BG704" s="238">
        <f>IF(N704="zákl. přenesená",J704,0)</f>
        <v>0</v>
      </c>
      <c r="BH704" s="238">
        <f>IF(N704="sníž. přenesená",J704,0)</f>
        <v>0</v>
      </c>
      <c r="BI704" s="238">
        <f>IF(N704="nulová",J704,0)</f>
        <v>0</v>
      </c>
      <c r="BJ704" s="17" t="s">
        <v>80</v>
      </c>
      <c r="BK704" s="238">
        <f>ROUND(I704*H704,2)</f>
        <v>0</v>
      </c>
      <c r="BL704" s="17" t="s">
        <v>274</v>
      </c>
      <c r="BM704" s="237" t="s">
        <v>1841</v>
      </c>
    </row>
    <row r="705" s="2" customFormat="1">
      <c r="A705" s="38"/>
      <c r="B705" s="39"/>
      <c r="C705" s="40"/>
      <c r="D705" s="239" t="s">
        <v>157</v>
      </c>
      <c r="E705" s="40"/>
      <c r="F705" s="240" t="s">
        <v>823</v>
      </c>
      <c r="G705" s="40"/>
      <c r="H705" s="40"/>
      <c r="I705" s="241"/>
      <c r="J705" s="40"/>
      <c r="K705" s="40"/>
      <c r="L705" s="44"/>
      <c r="M705" s="242"/>
      <c r="N705" s="243"/>
      <c r="O705" s="91"/>
      <c r="P705" s="91"/>
      <c r="Q705" s="91"/>
      <c r="R705" s="91"/>
      <c r="S705" s="91"/>
      <c r="T705" s="92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157</v>
      </c>
      <c r="AU705" s="17" t="s">
        <v>82</v>
      </c>
    </row>
    <row r="706" s="13" customFormat="1">
      <c r="A706" s="13"/>
      <c r="B706" s="246"/>
      <c r="C706" s="247"/>
      <c r="D706" s="239" t="s">
        <v>161</v>
      </c>
      <c r="E706" s="248" t="s">
        <v>1</v>
      </c>
      <c r="F706" s="249" t="s">
        <v>1172</v>
      </c>
      <c r="G706" s="247"/>
      <c r="H706" s="248" t="s">
        <v>1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161</v>
      </c>
      <c r="AU706" s="255" t="s">
        <v>82</v>
      </c>
      <c r="AV706" s="13" t="s">
        <v>80</v>
      </c>
      <c r="AW706" s="13" t="s">
        <v>30</v>
      </c>
      <c r="AX706" s="13" t="s">
        <v>73</v>
      </c>
      <c r="AY706" s="255" t="s">
        <v>147</v>
      </c>
    </row>
    <row r="707" s="14" customFormat="1">
      <c r="A707" s="14"/>
      <c r="B707" s="256"/>
      <c r="C707" s="257"/>
      <c r="D707" s="239" t="s">
        <v>161</v>
      </c>
      <c r="E707" s="258" t="s">
        <v>1</v>
      </c>
      <c r="F707" s="259" t="s">
        <v>80</v>
      </c>
      <c r="G707" s="257"/>
      <c r="H707" s="260">
        <v>1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161</v>
      </c>
      <c r="AU707" s="266" t="s">
        <v>82</v>
      </c>
      <c r="AV707" s="14" t="s">
        <v>82</v>
      </c>
      <c r="AW707" s="14" t="s">
        <v>30</v>
      </c>
      <c r="AX707" s="14" t="s">
        <v>73</v>
      </c>
      <c r="AY707" s="266" t="s">
        <v>147</v>
      </c>
    </row>
    <row r="708" s="13" customFormat="1">
      <c r="A708" s="13"/>
      <c r="B708" s="246"/>
      <c r="C708" s="247"/>
      <c r="D708" s="239" t="s">
        <v>161</v>
      </c>
      <c r="E708" s="248" t="s">
        <v>1</v>
      </c>
      <c r="F708" s="249" t="s">
        <v>825</v>
      </c>
      <c r="G708" s="247"/>
      <c r="H708" s="248" t="s">
        <v>1</v>
      </c>
      <c r="I708" s="250"/>
      <c r="J708" s="247"/>
      <c r="K708" s="247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161</v>
      </c>
      <c r="AU708" s="255" t="s">
        <v>82</v>
      </c>
      <c r="AV708" s="13" t="s">
        <v>80</v>
      </c>
      <c r="AW708" s="13" t="s">
        <v>30</v>
      </c>
      <c r="AX708" s="13" t="s">
        <v>73</v>
      </c>
      <c r="AY708" s="255" t="s">
        <v>147</v>
      </c>
    </row>
    <row r="709" s="14" customFormat="1">
      <c r="A709" s="14"/>
      <c r="B709" s="256"/>
      <c r="C709" s="257"/>
      <c r="D709" s="239" t="s">
        <v>161</v>
      </c>
      <c r="E709" s="258" t="s">
        <v>1</v>
      </c>
      <c r="F709" s="259" t="s">
        <v>80</v>
      </c>
      <c r="G709" s="257"/>
      <c r="H709" s="260">
        <v>1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6" t="s">
        <v>161</v>
      </c>
      <c r="AU709" s="266" t="s">
        <v>82</v>
      </c>
      <c r="AV709" s="14" t="s">
        <v>82</v>
      </c>
      <c r="AW709" s="14" t="s">
        <v>30</v>
      </c>
      <c r="AX709" s="14" t="s">
        <v>73</v>
      </c>
      <c r="AY709" s="266" t="s">
        <v>147</v>
      </c>
    </row>
    <row r="710" s="15" customFormat="1">
      <c r="A710" s="15"/>
      <c r="B710" s="267"/>
      <c r="C710" s="268"/>
      <c r="D710" s="239" t="s">
        <v>161</v>
      </c>
      <c r="E710" s="269" t="s">
        <v>1</v>
      </c>
      <c r="F710" s="270" t="s">
        <v>164</v>
      </c>
      <c r="G710" s="268"/>
      <c r="H710" s="271">
        <v>2</v>
      </c>
      <c r="I710" s="272"/>
      <c r="J710" s="268"/>
      <c r="K710" s="268"/>
      <c r="L710" s="273"/>
      <c r="M710" s="274"/>
      <c r="N710" s="275"/>
      <c r="O710" s="275"/>
      <c r="P710" s="275"/>
      <c r="Q710" s="275"/>
      <c r="R710" s="275"/>
      <c r="S710" s="275"/>
      <c r="T710" s="27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7" t="s">
        <v>161</v>
      </c>
      <c r="AU710" s="277" t="s">
        <v>82</v>
      </c>
      <c r="AV710" s="15" t="s">
        <v>155</v>
      </c>
      <c r="AW710" s="15" t="s">
        <v>30</v>
      </c>
      <c r="AX710" s="15" t="s">
        <v>80</v>
      </c>
      <c r="AY710" s="277" t="s">
        <v>147</v>
      </c>
    </row>
    <row r="711" s="2" customFormat="1" ht="24.15" customHeight="1">
      <c r="A711" s="38"/>
      <c r="B711" s="39"/>
      <c r="C711" s="226" t="s">
        <v>779</v>
      </c>
      <c r="D711" s="226" t="s">
        <v>150</v>
      </c>
      <c r="E711" s="227" t="s">
        <v>827</v>
      </c>
      <c r="F711" s="228" t="s">
        <v>828</v>
      </c>
      <c r="G711" s="229" t="s">
        <v>248</v>
      </c>
      <c r="H711" s="230">
        <v>2</v>
      </c>
      <c r="I711" s="231"/>
      <c r="J711" s="232">
        <f>ROUND(I711*H711,2)</f>
        <v>0</v>
      </c>
      <c r="K711" s="228" t="s">
        <v>154</v>
      </c>
      <c r="L711" s="44"/>
      <c r="M711" s="233" t="s">
        <v>1</v>
      </c>
      <c r="N711" s="234" t="s">
        <v>38</v>
      </c>
      <c r="O711" s="91"/>
      <c r="P711" s="235">
        <f>O711*H711</f>
        <v>0</v>
      </c>
      <c r="Q711" s="235">
        <v>0</v>
      </c>
      <c r="R711" s="235">
        <f>Q711*H711</f>
        <v>0</v>
      </c>
      <c r="S711" s="235">
        <v>0</v>
      </c>
      <c r="T711" s="236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37" t="s">
        <v>274</v>
      </c>
      <c r="AT711" s="237" t="s">
        <v>150</v>
      </c>
      <c r="AU711" s="237" t="s">
        <v>82</v>
      </c>
      <c r="AY711" s="17" t="s">
        <v>147</v>
      </c>
      <c r="BE711" s="238">
        <f>IF(N711="základní",J711,0)</f>
        <v>0</v>
      </c>
      <c r="BF711" s="238">
        <f>IF(N711="snížená",J711,0)</f>
        <v>0</v>
      </c>
      <c r="BG711" s="238">
        <f>IF(N711="zákl. přenesená",J711,0)</f>
        <v>0</v>
      </c>
      <c r="BH711" s="238">
        <f>IF(N711="sníž. přenesená",J711,0)</f>
        <v>0</v>
      </c>
      <c r="BI711" s="238">
        <f>IF(N711="nulová",J711,0)</f>
        <v>0</v>
      </c>
      <c r="BJ711" s="17" t="s">
        <v>80</v>
      </c>
      <c r="BK711" s="238">
        <f>ROUND(I711*H711,2)</f>
        <v>0</v>
      </c>
      <c r="BL711" s="17" t="s">
        <v>274</v>
      </c>
      <c r="BM711" s="237" t="s">
        <v>1842</v>
      </c>
    </row>
    <row r="712" s="2" customFormat="1">
      <c r="A712" s="38"/>
      <c r="B712" s="39"/>
      <c r="C712" s="40"/>
      <c r="D712" s="239" t="s">
        <v>157</v>
      </c>
      <c r="E712" s="40"/>
      <c r="F712" s="240" t="s">
        <v>830</v>
      </c>
      <c r="G712" s="40"/>
      <c r="H712" s="40"/>
      <c r="I712" s="241"/>
      <c r="J712" s="40"/>
      <c r="K712" s="40"/>
      <c r="L712" s="44"/>
      <c r="M712" s="242"/>
      <c r="N712" s="243"/>
      <c r="O712" s="91"/>
      <c r="P712" s="91"/>
      <c r="Q712" s="91"/>
      <c r="R712" s="91"/>
      <c r="S712" s="91"/>
      <c r="T712" s="92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157</v>
      </c>
      <c r="AU712" s="17" t="s">
        <v>82</v>
      </c>
    </row>
    <row r="713" s="2" customFormat="1">
      <c r="A713" s="38"/>
      <c r="B713" s="39"/>
      <c r="C713" s="40"/>
      <c r="D713" s="244" t="s">
        <v>159</v>
      </c>
      <c r="E713" s="40"/>
      <c r="F713" s="245" t="s">
        <v>831</v>
      </c>
      <c r="G713" s="40"/>
      <c r="H713" s="40"/>
      <c r="I713" s="241"/>
      <c r="J713" s="40"/>
      <c r="K713" s="40"/>
      <c r="L713" s="44"/>
      <c r="M713" s="242"/>
      <c r="N713" s="243"/>
      <c r="O713" s="91"/>
      <c r="P713" s="91"/>
      <c r="Q713" s="91"/>
      <c r="R713" s="91"/>
      <c r="S713" s="91"/>
      <c r="T713" s="92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159</v>
      </c>
      <c r="AU713" s="17" t="s">
        <v>82</v>
      </c>
    </row>
    <row r="714" s="2" customFormat="1" ht="37.8" customHeight="1">
      <c r="A714" s="38"/>
      <c r="B714" s="39"/>
      <c r="C714" s="278" t="s">
        <v>785</v>
      </c>
      <c r="D714" s="278" t="s">
        <v>335</v>
      </c>
      <c r="E714" s="279" t="s">
        <v>833</v>
      </c>
      <c r="F714" s="280" t="s">
        <v>834</v>
      </c>
      <c r="G714" s="281" t="s">
        <v>835</v>
      </c>
      <c r="H714" s="282">
        <v>2</v>
      </c>
      <c r="I714" s="283"/>
      <c r="J714" s="284">
        <f>ROUND(I714*H714,2)</f>
        <v>0</v>
      </c>
      <c r="K714" s="280" t="s">
        <v>154</v>
      </c>
      <c r="L714" s="285"/>
      <c r="M714" s="286" t="s">
        <v>1</v>
      </c>
      <c r="N714" s="287" t="s">
        <v>38</v>
      </c>
      <c r="O714" s="91"/>
      <c r="P714" s="235">
        <f>O714*H714</f>
        <v>0</v>
      </c>
      <c r="Q714" s="235">
        <v>0.0076</v>
      </c>
      <c r="R714" s="235">
        <f>Q714*H714</f>
        <v>0.0152</v>
      </c>
      <c r="S714" s="235">
        <v>0</v>
      </c>
      <c r="T714" s="236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37" t="s">
        <v>387</v>
      </c>
      <c r="AT714" s="237" t="s">
        <v>335</v>
      </c>
      <c r="AU714" s="237" t="s">
        <v>82</v>
      </c>
      <c r="AY714" s="17" t="s">
        <v>147</v>
      </c>
      <c r="BE714" s="238">
        <f>IF(N714="základní",J714,0)</f>
        <v>0</v>
      </c>
      <c r="BF714" s="238">
        <f>IF(N714="snížená",J714,0)</f>
        <v>0</v>
      </c>
      <c r="BG714" s="238">
        <f>IF(N714="zákl. přenesená",J714,0)</f>
        <v>0</v>
      </c>
      <c r="BH714" s="238">
        <f>IF(N714="sníž. přenesená",J714,0)</f>
        <v>0</v>
      </c>
      <c r="BI714" s="238">
        <f>IF(N714="nulová",J714,0)</f>
        <v>0</v>
      </c>
      <c r="BJ714" s="17" t="s">
        <v>80</v>
      </c>
      <c r="BK714" s="238">
        <f>ROUND(I714*H714,2)</f>
        <v>0</v>
      </c>
      <c r="BL714" s="17" t="s">
        <v>274</v>
      </c>
      <c r="BM714" s="237" t="s">
        <v>1843</v>
      </c>
    </row>
    <row r="715" s="2" customFormat="1">
      <c r="A715" s="38"/>
      <c r="B715" s="39"/>
      <c r="C715" s="40"/>
      <c r="D715" s="239" t="s">
        <v>157</v>
      </c>
      <c r="E715" s="40"/>
      <c r="F715" s="240" t="s">
        <v>834</v>
      </c>
      <c r="G715" s="40"/>
      <c r="H715" s="40"/>
      <c r="I715" s="241"/>
      <c r="J715" s="40"/>
      <c r="K715" s="40"/>
      <c r="L715" s="44"/>
      <c r="M715" s="242"/>
      <c r="N715" s="243"/>
      <c r="O715" s="91"/>
      <c r="P715" s="91"/>
      <c r="Q715" s="91"/>
      <c r="R715" s="91"/>
      <c r="S715" s="91"/>
      <c r="T715" s="92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157</v>
      </c>
      <c r="AU715" s="17" t="s">
        <v>82</v>
      </c>
    </row>
    <row r="716" s="2" customFormat="1" ht="21.75" customHeight="1">
      <c r="A716" s="38"/>
      <c r="B716" s="39"/>
      <c r="C716" s="226" t="s">
        <v>792</v>
      </c>
      <c r="D716" s="226" t="s">
        <v>150</v>
      </c>
      <c r="E716" s="227" t="s">
        <v>838</v>
      </c>
      <c r="F716" s="228" t="s">
        <v>839</v>
      </c>
      <c r="G716" s="229" t="s">
        <v>248</v>
      </c>
      <c r="H716" s="230">
        <v>568</v>
      </c>
      <c r="I716" s="231"/>
      <c r="J716" s="232">
        <f>ROUND(I716*H716,2)</f>
        <v>0</v>
      </c>
      <c r="K716" s="228" t="s">
        <v>154</v>
      </c>
      <c r="L716" s="44"/>
      <c r="M716" s="233" t="s">
        <v>1</v>
      </c>
      <c r="N716" s="234" t="s">
        <v>38</v>
      </c>
      <c r="O716" s="91"/>
      <c r="P716" s="235">
        <f>O716*H716</f>
        <v>0</v>
      </c>
      <c r="Q716" s="235">
        <v>0</v>
      </c>
      <c r="R716" s="235">
        <f>Q716*H716</f>
        <v>0</v>
      </c>
      <c r="S716" s="235">
        <v>0</v>
      </c>
      <c r="T716" s="236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7" t="s">
        <v>274</v>
      </c>
      <c r="AT716" s="237" t="s">
        <v>150</v>
      </c>
      <c r="AU716" s="237" t="s">
        <v>82</v>
      </c>
      <c r="AY716" s="17" t="s">
        <v>147</v>
      </c>
      <c r="BE716" s="238">
        <f>IF(N716="základní",J716,0)</f>
        <v>0</v>
      </c>
      <c r="BF716" s="238">
        <f>IF(N716="snížená",J716,0)</f>
        <v>0</v>
      </c>
      <c r="BG716" s="238">
        <f>IF(N716="zákl. přenesená",J716,0)</f>
        <v>0</v>
      </c>
      <c r="BH716" s="238">
        <f>IF(N716="sníž. přenesená",J716,0)</f>
        <v>0</v>
      </c>
      <c r="BI716" s="238">
        <f>IF(N716="nulová",J716,0)</f>
        <v>0</v>
      </c>
      <c r="BJ716" s="17" t="s">
        <v>80</v>
      </c>
      <c r="BK716" s="238">
        <f>ROUND(I716*H716,2)</f>
        <v>0</v>
      </c>
      <c r="BL716" s="17" t="s">
        <v>274</v>
      </c>
      <c r="BM716" s="237" t="s">
        <v>1844</v>
      </c>
    </row>
    <row r="717" s="2" customFormat="1">
      <c r="A717" s="38"/>
      <c r="B717" s="39"/>
      <c r="C717" s="40"/>
      <c r="D717" s="239" t="s">
        <v>157</v>
      </c>
      <c r="E717" s="40"/>
      <c r="F717" s="240" t="s">
        <v>841</v>
      </c>
      <c r="G717" s="40"/>
      <c r="H717" s="40"/>
      <c r="I717" s="241"/>
      <c r="J717" s="40"/>
      <c r="K717" s="40"/>
      <c r="L717" s="44"/>
      <c r="M717" s="242"/>
      <c r="N717" s="243"/>
      <c r="O717" s="91"/>
      <c r="P717" s="91"/>
      <c r="Q717" s="91"/>
      <c r="R717" s="91"/>
      <c r="S717" s="91"/>
      <c r="T717" s="92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157</v>
      </c>
      <c r="AU717" s="17" t="s">
        <v>82</v>
      </c>
    </row>
    <row r="718" s="2" customFormat="1">
      <c r="A718" s="38"/>
      <c r="B718" s="39"/>
      <c r="C718" s="40"/>
      <c r="D718" s="244" t="s">
        <v>159</v>
      </c>
      <c r="E718" s="40"/>
      <c r="F718" s="245" t="s">
        <v>842</v>
      </c>
      <c r="G718" s="40"/>
      <c r="H718" s="40"/>
      <c r="I718" s="241"/>
      <c r="J718" s="40"/>
      <c r="K718" s="40"/>
      <c r="L718" s="44"/>
      <c r="M718" s="242"/>
      <c r="N718" s="243"/>
      <c r="O718" s="91"/>
      <c r="P718" s="91"/>
      <c r="Q718" s="91"/>
      <c r="R718" s="91"/>
      <c r="S718" s="91"/>
      <c r="T718" s="92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159</v>
      </c>
      <c r="AU718" s="17" t="s">
        <v>82</v>
      </c>
    </row>
    <row r="719" s="13" customFormat="1">
      <c r="A719" s="13"/>
      <c r="B719" s="246"/>
      <c r="C719" s="247"/>
      <c r="D719" s="239" t="s">
        <v>161</v>
      </c>
      <c r="E719" s="248" t="s">
        <v>1</v>
      </c>
      <c r="F719" s="249" t="s">
        <v>843</v>
      </c>
      <c r="G719" s="247"/>
      <c r="H719" s="248" t="s">
        <v>1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161</v>
      </c>
      <c r="AU719" s="255" t="s">
        <v>82</v>
      </c>
      <c r="AV719" s="13" t="s">
        <v>80</v>
      </c>
      <c r="AW719" s="13" t="s">
        <v>30</v>
      </c>
      <c r="AX719" s="13" t="s">
        <v>73</v>
      </c>
      <c r="AY719" s="255" t="s">
        <v>147</v>
      </c>
    </row>
    <row r="720" s="14" customFormat="1">
      <c r="A720" s="14"/>
      <c r="B720" s="256"/>
      <c r="C720" s="257"/>
      <c r="D720" s="239" t="s">
        <v>161</v>
      </c>
      <c r="E720" s="258" t="s">
        <v>1</v>
      </c>
      <c r="F720" s="259" t="s">
        <v>1845</v>
      </c>
      <c r="G720" s="257"/>
      <c r="H720" s="260">
        <v>568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161</v>
      </c>
      <c r="AU720" s="266" t="s">
        <v>82</v>
      </c>
      <c r="AV720" s="14" t="s">
        <v>82</v>
      </c>
      <c r="AW720" s="14" t="s">
        <v>30</v>
      </c>
      <c r="AX720" s="14" t="s">
        <v>73</v>
      </c>
      <c r="AY720" s="266" t="s">
        <v>147</v>
      </c>
    </row>
    <row r="721" s="15" customFormat="1">
      <c r="A721" s="15"/>
      <c r="B721" s="267"/>
      <c r="C721" s="268"/>
      <c r="D721" s="239" t="s">
        <v>161</v>
      </c>
      <c r="E721" s="269" t="s">
        <v>1</v>
      </c>
      <c r="F721" s="270" t="s">
        <v>164</v>
      </c>
      <c r="G721" s="268"/>
      <c r="H721" s="271">
        <v>568</v>
      </c>
      <c r="I721" s="272"/>
      <c r="J721" s="268"/>
      <c r="K721" s="268"/>
      <c r="L721" s="273"/>
      <c r="M721" s="274"/>
      <c r="N721" s="275"/>
      <c r="O721" s="275"/>
      <c r="P721" s="275"/>
      <c r="Q721" s="275"/>
      <c r="R721" s="275"/>
      <c r="S721" s="275"/>
      <c r="T721" s="276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7" t="s">
        <v>161</v>
      </c>
      <c r="AU721" s="277" t="s">
        <v>82</v>
      </c>
      <c r="AV721" s="15" t="s">
        <v>155</v>
      </c>
      <c r="AW721" s="15" t="s">
        <v>30</v>
      </c>
      <c r="AX721" s="15" t="s">
        <v>80</v>
      </c>
      <c r="AY721" s="277" t="s">
        <v>147</v>
      </c>
    </row>
    <row r="722" s="2" customFormat="1" ht="24.15" customHeight="1">
      <c r="A722" s="38"/>
      <c r="B722" s="39"/>
      <c r="C722" s="278" t="s">
        <v>797</v>
      </c>
      <c r="D722" s="278" t="s">
        <v>335</v>
      </c>
      <c r="E722" s="279" t="s">
        <v>846</v>
      </c>
      <c r="F722" s="280" t="s">
        <v>847</v>
      </c>
      <c r="G722" s="281" t="s">
        <v>248</v>
      </c>
      <c r="H722" s="282">
        <v>568</v>
      </c>
      <c r="I722" s="283"/>
      <c r="J722" s="284">
        <f>ROUND(I722*H722,2)</f>
        <v>0</v>
      </c>
      <c r="K722" s="280" t="s">
        <v>154</v>
      </c>
      <c r="L722" s="285"/>
      <c r="M722" s="286" t="s">
        <v>1</v>
      </c>
      <c r="N722" s="287" t="s">
        <v>38</v>
      </c>
      <c r="O722" s="91"/>
      <c r="P722" s="235">
        <f>O722*H722</f>
        <v>0</v>
      </c>
      <c r="Q722" s="235">
        <v>0.00022000000000000001</v>
      </c>
      <c r="R722" s="235">
        <f>Q722*H722</f>
        <v>0.12496</v>
      </c>
      <c r="S722" s="235">
        <v>0</v>
      </c>
      <c r="T722" s="236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37" t="s">
        <v>387</v>
      </c>
      <c r="AT722" s="237" t="s">
        <v>335</v>
      </c>
      <c r="AU722" s="237" t="s">
        <v>82</v>
      </c>
      <c r="AY722" s="17" t="s">
        <v>147</v>
      </c>
      <c r="BE722" s="238">
        <f>IF(N722="základní",J722,0)</f>
        <v>0</v>
      </c>
      <c r="BF722" s="238">
        <f>IF(N722="snížená",J722,0)</f>
        <v>0</v>
      </c>
      <c r="BG722" s="238">
        <f>IF(N722="zákl. přenesená",J722,0)</f>
        <v>0</v>
      </c>
      <c r="BH722" s="238">
        <f>IF(N722="sníž. přenesená",J722,0)</f>
        <v>0</v>
      </c>
      <c r="BI722" s="238">
        <f>IF(N722="nulová",J722,0)</f>
        <v>0</v>
      </c>
      <c r="BJ722" s="17" t="s">
        <v>80</v>
      </c>
      <c r="BK722" s="238">
        <f>ROUND(I722*H722,2)</f>
        <v>0</v>
      </c>
      <c r="BL722" s="17" t="s">
        <v>274</v>
      </c>
      <c r="BM722" s="237" t="s">
        <v>1846</v>
      </c>
    </row>
    <row r="723" s="2" customFormat="1">
      <c r="A723" s="38"/>
      <c r="B723" s="39"/>
      <c r="C723" s="40"/>
      <c r="D723" s="239" t="s">
        <v>157</v>
      </c>
      <c r="E723" s="40"/>
      <c r="F723" s="240" t="s">
        <v>847</v>
      </c>
      <c r="G723" s="40"/>
      <c r="H723" s="40"/>
      <c r="I723" s="241"/>
      <c r="J723" s="40"/>
      <c r="K723" s="40"/>
      <c r="L723" s="44"/>
      <c r="M723" s="242"/>
      <c r="N723" s="243"/>
      <c r="O723" s="91"/>
      <c r="P723" s="91"/>
      <c r="Q723" s="91"/>
      <c r="R723" s="91"/>
      <c r="S723" s="91"/>
      <c r="T723" s="92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157</v>
      </c>
      <c r="AU723" s="17" t="s">
        <v>82</v>
      </c>
    </row>
    <row r="724" s="2" customFormat="1" ht="16.5" customHeight="1">
      <c r="A724" s="38"/>
      <c r="B724" s="39"/>
      <c r="C724" s="226" t="s">
        <v>803</v>
      </c>
      <c r="D724" s="226" t="s">
        <v>150</v>
      </c>
      <c r="E724" s="227" t="s">
        <v>850</v>
      </c>
      <c r="F724" s="228" t="s">
        <v>851</v>
      </c>
      <c r="G724" s="229" t="s">
        <v>181</v>
      </c>
      <c r="H724" s="230">
        <v>437.72000000000003</v>
      </c>
      <c r="I724" s="231"/>
      <c r="J724" s="232">
        <f>ROUND(I724*H724,2)</f>
        <v>0</v>
      </c>
      <c r="K724" s="228" t="s">
        <v>154</v>
      </c>
      <c r="L724" s="44"/>
      <c r="M724" s="233" t="s">
        <v>1</v>
      </c>
      <c r="N724" s="234" t="s">
        <v>38</v>
      </c>
      <c r="O724" s="91"/>
      <c r="P724" s="235">
        <f>O724*H724</f>
        <v>0</v>
      </c>
      <c r="Q724" s="235">
        <v>0.00025999999999999998</v>
      </c>
      <c r="R724" s="235">
        <f>Q724*H724</f>
        <v>0.1138072</v>
      </c>
      <c r="S724" s="235">
        <v>0.00025999999999999998</v>
      </c>
      <c r="T724" s="236">
        <f>S724*H724</f>
        <v>0.1138072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7" t="s">
        <v>274</v>
      </c>
      <c r="AT724" s="237" t="s">
        <v>150</v>
      </c>
      <c r="AU724" s="237" t="s">
        <v>82</v>
      </c>
      <c r="AY724" s="17" t="s">
        <v>147</v>
      </c>
      <c r="BE724" s="238">
        <f>IF(N724="základní",J724,0)</f>
        <v>0</v>
      </c>
      <c r="BF724" s="238">
        <f>IF(N724="snížená",J724,0)</f>
        <v>0</v>
      </c>
      <c r="BG724" s="238">
        <f>IF(N724="zákl. přenesená",J724,0)</f>
        <v>0</v>
      </c>
      <c r="BH724" s="238">
        <f>IF(N724="sníž. přenesená",J724,0)</f>
        <v>0</v>
      </c>
      <c r="BI724" s="238">
        <f>IF(N724="nulová",J724,0)</f>
        <v>0</v>
      </c>
      <c r="BJ724" s="17" t="s">
        <v>80</v>
      </c>
      <c r="BK724" s="238">
        <f>ROUND(I724*H724,2)</f>
        <v>0</v>
      </c>
      <c r="BL724" s="17" t="s">
        <v>274</v>
      </c>
      <c r="BM724" s="237" t="s">
        <v>1847</v>
      </c>
    </row>
    <row r="725" s="2" customFormat="1">
      <c r="A725" s="38"/>
      <c r="B725" s="39"/>
      <c r="C725" s="40"/>
      <c r="D725" s="239" t="s">
        <v>157</v>
      </c>
      <c r="E725" s="40"/>
      <c r="F725" s="240" t="s">
        <v>853</v>
      </c>
      <c r="G725" s="40"/>
      <c r="H725" s="40"/>
      <c r="I725" s="241"/>
      <c r="J725" s="40"/>
      <c r="K725" s="40"/>
      <c r="L725" s="44"/>
      <c r="M725" s="242"/>
      <c r="N725" s="243"/>
      <c r="O725" s="91"/>
      <c r="P725" s="91"/>
      <c r="Q725" s="91"/>
      <c r="R725" s="91"/>
      <c r="S725" s="91"/>
      <c r="T725" s="92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157</v>
      </c>
      <c r="AU725" s="17" t="s">
        <v>82</v>
      </c>
    </row>
    <row r="726" s="2" customFormat="1">
      <c r="A726" s="38"/>
      <c r="B726" s="39"/>
      <c r="C726" s="40"/>
      <c r="D726" s="244" t="s">
        <v>159</v>
      </c>
      <c r="E726" s="40"/>
      <c r="F726" s="245" t="s">
        <v>854</v>
      </c>
      <c r="G726" s="40"/>
      <c r="H726" s="40"/>
      <c r="I726" s="241"/>
      <c r="J726" s="40"/>
      <c r="K726" s="40"/>
      <c r="L726" s="44"/>
      <c r="M726" s="242"/>
      <c r="N726" s="243"/>
      <c r="O726" s="91"/>
      <c r="P726" s="91"/>
      <c r="Q726" s="91"/>
      <c r="R726" s="91"/>
      <c r="S726" s="91"/>
      <c r="T726" s="92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159</v>
      </c>
      <c r="AU726" s="17" t="s">
        <v>82</v>
      </c>
    </row>
    <row r="727" s="13" customFormat="1">
      <c r="A727" s="13"/>
      <c r="B727" s="246"/>
      <c r="C727" s="247"/>
      <c r="D727" s="239" t="s">
        <v>161</v>
      </c>
      <c r="E727" s="248" t="s">
        <v>1</v>
      </c>
      <c r="F727" s="249" t="s">
        <v>634</v>
      </c>
      <c r="G727" s="247"/>
      <c r="H727" s="248" t="s">
        <v>1</v>
      </c>
      <c r="I727" s="250"/>
      <c r="J727" s="247"/>
      <c r="K727" s="247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161</v>
      </c>
      <c r="AU727" s="255" t="s">
        <v>82</v>
      </c>
      <c r="AV727" s="13" t="s">
        <v>80</v>
      </c>
      <c r="AW727" s="13" t="s">
        <v>30</v>
      </c>
      <c r="AX727" s="13" t="s">
        <v>73</v>
      </c>
      <c r="AY727" s="255" t="s">
        <v>147</v>
      </c>
    </row>
    <row r="728" s="14" customFormat="1">
      <c r="A728" s="14"/>
      <c r="B728" s="256"/>
      <c r="C728" s="257"/>
      <c r="D728" s="239" t="s">
        <v>161</v>
      </c>
      <c r="E728" s="258" t="s">
        <v>1</v>
      </c>
      <c r="F728" s="259" t="s">
        <v>1791</v>
      </c>
      <c r="G728" s="257"/>
      <c r="H728" s="260">
        <v>437.72000000000003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161</v>
      </c>
      <c r="AU728" s="266" t="s">
        <v>82</v>
      </c>
      <c r="AV728" s="14" t="s">
        <v>82</v>
      </c>
      <c r="AW728" s="14" t="s">
        <v>30</v>
      </c>
      <c r="AX728" s="14" t="s">
        <v>73</v>
      </c>
      <c r="AY728" s="266" t="s">
        <v>147</v>
      </c>
    </row>
    <row r="729" s="15" customFormat="1">
      <c r="A729" s="15"/>
      <c r="B729" s="267"/>
      <c r="C729" s="268"/>
      <c r="D729" s="239" t="s">
        <v>161</v>
      </c>
      <c r="E729" s="269" t="s">
        <v>1</v>
      </c>
      <c r="F729" s="270" t="s">
        <v>164</v>
      </c>
      <c r="G729" s="268"/>
      <c r="H729" s="271">
        <v>437.72000000000003</v>
      </c>
      <c r="I729" s="272"/>
      <c r="J729" s="268"/>
      <c r="K729" s="268"/>
      <c r="L729" s="273"/>
      <c r="M729" s="274"/>
      <c r="N729" s="275"/>
      <c r="O729" s="275"/>
      <c r="P729" s="275"/>
      <c r="Q729" s="275"/>
      <c r="R729" s="275"/>
      <c r="S729" s="275"/>
      <c r="T729" s="276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7" t="s">
        <v>161</v>
      </c>
      <c r="AU729" s="277" t="s">
        <v>82</v>
      </c>
      <c r="AV729" s="15" t="s">
        <v>155</v>
      </c>
      <c r="AW729" s="15" t="s">
        <v>30</v>
      </c>
      <c r="AX729" s="15" t="s">
        <v>80</v>
      </c>
      <c r="AY729" s="277" t="s">
        <v>147</v>
      </c>
    </row>
    <row r="730" s="2" customFormat="1" ht="33" customHeight="1">
      <c r="A730" s="38"/>
      <c r="B730" s="39"/>
      <c r="C730" s="226" t="s">
        <v>809</v>
      </c>
      <c r="D730" s="226" t="s">
        <v>150</v>
      </c>
      <c r="E730" s="227" t="s">
        <v>856</v>
      </c>
      <c r="F730" s="228" t="s">
        <v>857</v>
      </c>
      <c r="G730" s="229" t="s">
        <v>357</v>
      </c>
      <c r="H730" s="230">
        <v>34.323999999999998</v>
      </c>
      <c r="I730" s="231"/>
      <c r="J730" s="232">
        <f>ROUND(I730*H730,2)</f>
        <v>0</v>
      </c>
      <c r="K730" s="228" t="s">
        <v>154</v>
      </c>
      <c r="L730" s="44"/>
      <c r="M730" s="233" t="s">
        <v>1</v>
      </c>
      <c r="N730" s="234" t="s">
        <v>38</v>
      </c>
      <c r="O730" s="91"/>
      <c r="P730" s="235">
        <f>O730*H730</f>
        <v>0</v>
      </c>
      <c r="Q730" s="235">
        <v>0</v>
      </c>
      <c r="R730" s="235">
        <f>Q730*H730</f>
        <v>0</v>
      </c>
      <c r="S730" s="235">
        <v>0</v>
      </c>
      <c r="T730" s="236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37" t="s">
        <v>274</v>
      </c>
      <c r="AT730" s="237" t="s">
        <v>150</v>
      </c>
      <c r="AU730" s="237" t="s">
        <v>82</v>
      </c>
      <c r="AY730" s="17" t="s">
        <v>147</v>
      </c>
      <c r="BE730" s="238">
        <f>IF(N730="základní",J730,0)</f>
        <v>0</v>
      </c>
      <c r="BF730" s="238">
        <f>IF(N730="snížená",J730,0)</f>
        <v>0</v>
      </c>
      <c r="BG730" s="238">
        <f>IF(N730="zákl. přenesená",J730,0)</f>
        <v>0</v>
      </c>
      <c r="BH730" s="238">
        <f>IF(N730="sníž. přenesená",J730,0)</f>
        <v>0</v>
      </c>
      <c r="BI730" s="238">
        <f>IF(N730="nulová",J730,0)</f>
        <v>0</v>
      </c>
      <c r="BJ730" s="17" t="s">
        <v>80</v>
      </c>
      <c r="BK730" s="238">
        <f>ROUND(I730*H730,2)</f>
        <v>0</v>
      </c>
      <c r="BL730" s="17" t="s">
        <v>274</v>
      </c>
      <c r="BM730" s="237" t="s">
        <v>1848</v>
      </c>
    </row>
    <row r="731" s="2" customFormat="1">
      <c r="A731" s="38"/>
      <c r="B731" s="39"/>
      <c r="C731" s="40"/>
      <c r="D731" s="239" t="s">
        <v>157</v>
      </c>
      <c r="E731" s="40"/>
      <c r="F731" s="240" t="s">
        <v>859</v>
      </c>
      <c r="G731" s="40"/>
      <c r="H731" s="40"/>
      <c r="I731" s="241"/>
      <c r="J731" s="40"/>
      <c r="K731" s="40"/>
      <c r="L731" s="44"/>
      <c r="M731" s="242"/>
      <c r="N731" s="243"/>
      <c r="O731" s="91"/>
      <c r="P731" s="91"/>
      <c r="Q731" s="91"/>
      <c r="R731" s="91"/>
      <c r="S731" s="91"/>
      <c r="T731" s="92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157</v>
      </c>
      <c r="AU731" s="17" t="s">
        <v>82</v>
      </c>
    </row>
    <row r="732" s="2" customFormat="1">
      <c r="A732" s="38"/>
      <c r="B732" s="39"/>
      <c r="C732" s="40"/>
      <c r="D732" s="244" t="s">
        <v>159</v>
      </c>
      <c r="E732" s="40"/>
      <c r="F732" s="245" t="s">
        <v>860</v>
      </c>
      <c r="G732" s="40"/>
      <c r="H732" s="40"/>
      <c r="I732" s="241"/>
      <c r="J732" s="40"/>
      <c r="K732" s="40"/>
      <c r="L732" s="44"/>
      <c r="M732" s="242"/>
      <c r="N732" s="243"/>
      <c r="O732" s="91"/>
      <c r="P732" s="91"/>
      <c r="Q732" s="91"/>
      <c r="R732" s="91"/>
      <c r="S732" s="91"/>
      <c r="T732" s="92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159</v>
      </c>
      <c r="AU732" s="17" t="s">
        <v>82</v>
      </c>
    </row>
    <row r="733" s="12" customFormat="1" ht="22.8" customHeight="1">
      <c r="A733" s="12"/>
      <c r="B733" s="210"/>
      <c r="C733" s="211"/>
      <c r="D733" s="212" t="s">
        <v>72</v>
      </c>
      <c r="E733" s="224" t="s">
        <v>861</v>
      </c>
      <c r="F733" s="224" t="s">
        <v>862</v>
      </c>
      <c r="G733" s="211"/>
      <c r="H733" s="211"/>
      <c r="I733" s="214"/>
      <c r="J733" s="225">
        <f>BK733</f>
        <v>0</v>
      </c>
      <c r="K733" s="211"/>
      <c r="L733" s="216"/>
      <c r="M733" s="217"/>
      <c r="N733" s="218"/>
      <c r="O733" s="218"/>
      <c r="P733" s="219">
        <f>SUM(P734:P747)</f>
        <v>0</v>
      </c>
      <c r="Q733" s="218"/>
      <c r="R733" s="219">
        <f>SUM(R734:R747)</f>
        <v>0.002</v>
      </c>
      <c r="S733" s="218"/>
      <c r="T733" s="220">
        <f>SUM(T734:T747)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21" t="s">
        <v>82</v>
      </c>
      <c r="AT733" s="222" t="s">
        <v>72</v>
      </c>
      <c r="AU733" s="222" t="s">
        <v>80</v>
      </c>
      <c r="AY733" s="221" t="s">
        <v>147</v>
      </c>
      <c r="BK733" s="223">
        <f>SUM(BK734:BK747)</f>
        <v>0</v>
      </c>
    </row>
    <row r="734" s="2" customFormat="1" ht="24.15" customHeight="1">
      <c r="A734" s="38"/>
      <c r="B734" s="39"/>
      <c r="C734" s="226" t="s">
        <v>815</v>
      </c>
      <c r="D734" s="226" t="s">
        <v>150</v>
      </c>
      <c r="E734" s="227" t="s">
        <v>864</v>
      </c>
      <c r="F734" s="228" t="s">
        <v>865</v>
      </c>
      <c r="G734" s="229" t="s">
        <v>248</v>
      </c>
      <c r="H734" s="230">
        <v>8</v>
      </c>
      <c r="I734" s="231"/>
      <c r="J734" s="232">
        <f>ROUND(I734*H734,2)</f>
        <v>0</v>
      </c>
      <c r="K734" s="228" t="s">
        <v>154</v>
      </c>
      <c r="L734" s="44"/>
      <c r="M734" s="233" t="s">
        <v>1</v>
      </c>
      <c r="N734" s="234" t="s">
        <v>38</v>
      </c>
      <c r="O734" s="91"/>
      <c r="P734" s="235">
        <f>O734*H734</f>
        <v>0</v>
      </c>
      <c r="Q734" s="235">
        <v>0.00025000000000000001</v>
      </c>
      <c r="R734" s="235">
        <f>Q734*H734</f>
        <v>0.002</v>
      </c>
      <c r="S734" s="235">
        <v>0</v>
      </c>
      <c r="T734" s="236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37" t="s">
        <v>274</v>
      </c>
      <c r="AT734" s="237" t="s">
        <v>150</v>
      </c>
      <c r="AU734" s="237" t="s">
        <v>82</v>
      </c>
      <c r="AY734" s="17" t="s">
        <v>147</v>
      </c>
      <c r="BE734" s="238">
        <f>IF(N734="základní",J734,0)</f>
        <v>0</v>
      </c>
      <c r="BF734" s="238">
        <f>IF(N734="snížená",J734,0)</f>
        <v>0</v>
      </c>
      <c r="BG734" s="238">
        <f>IF(N734="zákl. přenesená",J734,0)</f>
        <v>0</v>
      </c>
      <c r="BH734" s="238">
        <f>IF(N734="sníž. přenesená",J734,0)</f>
        <v>0</v>
      </c>
      <c r="BI734" s="238">
        <f>IF(N734="nulová",J734,0)</f>
        <v>0</v>
      </c>
      <c r="BJ734" s="17" t="s">
        <v>80</v>
      </c>
      <c r="BK734" s="238">
        <f>ROUND(I734*H734,2)</f>
        <v>0</v>
      </c>
      <c r="BL734" s="17" t="s">
        <v>274</v>
      </c>
      <c r="BM734" s="237" t="s">
        <v>1849</v>
      </c>
    </row>
    <row r="735" s="2" customFormat="1">
      <c r="A735" s="38"/>
      <c r="B735" s="39"/>
      <c r="C735" s="40"/>
      <c r="D735" s="239" t="s">
        <v>157</v>
      </c>
      <c r="E735" s="40"/>
      <c r="F735" s="240" t="s">
        <v>867</v>
      </c>
      <c r="G735" s="40"/>
      <c r="H735" s="40"/>
      <c r="I735" s="241"/>
      <c r="J735" s="40"/>
      <c r="K735" s="40"/>
      <c r="L735" s="44"/>
      <c r="M735" s="242"/>
      <c r="N735" s="243"/>
      <c r="O735" s="91"/>
      <c r="P735" s="91"/>
      <c r="Q735" s="91"/>
      <c r="R735" s="91"/>
      <c r="S735" s="91"/>
      <c r="T735" s="92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157</v>
      </c>
      <c r="AU735" s="17" t="s">
        <v>82</v>
      </c>
    </row>
    <row r="736" s="2" customFormat="1">
      <c r="A736" s="38"/>
      <c r="B736" s="39"/>
      <c r="C736" s="40"/>
      <c r="D736" s="244" t="s">
        <v>159</v>
      </c>
      <c r="E736" s="40"/>
      <c r="F736" s="245" t="s">
        <v>868</v>
      </c>
      <c r="G736" s="40"/>
      <c r="H736" s="40"/>
      <c r="I736" s="241"/>
      <c r="J736" s="40"/>
      <c r="K736" s="40"/>
      <c r="L736" s="44"/>
      <c r="M736" s="242"/>
      <c r="N736" s="243"/>
      <c r="O736" s="91"/>
      <c r="P736" s="91"/>
      <c r="Q736" s="91"/>
      <c r="R736" s="91"/>
      <c r="S736" s="91"/>
      <c r="T736" s="92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159</v>
      </c>
      <c r="AU736" s="17" t="s">
        <v>82</v>
      </c>
    </row>
    <row r="737" s="13" customFormat="1">
      <c r="A737" s="13"/>
      <c r="B737" s="246"/>
      <c r="C737" s="247"/>
      <c r="D737" s="239" t="s">
        <v>161</v>
      </c>
      <c r="E737" s="248" t="s">
        <v>1</v>
      </c>
      <c r="F737" s="249" t="s">
        <v>869</v>
      </c>
      <c r="G737" s="247"/>
      <c r="H737" s="248" t="s">
        <v>1</v>
      </c>
      <c r="I737" s="250"/>
      <c r="J737" s="247"/>
      <c r="K737" s="247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161</v>
      </c>
      <c r="AU737" s="255" t="s">
        <v>82</v>
      </c>
      <c r="AV737" s="13" t="s">
        <v>80</v>
      </c>
      <c r="AW737" s="13" t="s">
        <v>30</v>
      </c>
      <c r="AX737" s="13" t="s">
        <v>73</v>
      </c>
      <c r="AY737" s="255" t="s">
        <v>147</v>
      </c>
    </row>
    <row r="738" s="14" customFormat="1">
      <c r="A738" s="14"/>
      <c r="B738" s="256"/>
      <c r="C738" s="257"/>
      <c r="D738" s="239" t="s">
        <v>161</v>
      </c>
      <c r="E738" s="258" t="s">
        <v>1</v>
      </c>
      <c r="F738" s="259" t="s">
        <v>207</v>
      </c>
      <c r="G738" s="257"/>
      <c r="H738" s="260">
        <v>8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161</v>
      </c>
      <c r="AU738" s="266" t="s">
        <v>82</v>
      </c>
      <c r="AV738" s="14" t="s">
        <v>82</v>
      </c>
      <c r="AW738" s="14" t="s">
        <v>30</v>
      </c>
      <c r="AX738" s="14" t="s">
        <v>73</v>
      </c>
      <c r="AY738" s="266" t="s">
        <v>147</v>
      </c>
    </row>
    <row r="739" s="15" customFormat="1">
      <c r="A739" s="15"/>
      <c r="B739" s="267"/>
      <c r="C739" s="268"/>
      <c r="D739" s="239" t="s">
        <v>161</v>
      </c>
      <c r="E739" s="269" t="s">
        <v>1</v>
      </c>
      <c r="F739" s="270" t="s">
        <v>164</v>
      </c>
      <c r="G739" s="268"/>
      <c r="H739" s="271">
        <v>8</v>
      </c>
      <c r="I739" s="272"/>
      <c r="J739" s="268"/>
      <c r="K739" s="268"/>
      <c r="L739" s="273"/>
      <c r="M739" s="274"/>
      <c r="N739" s="275"/>
      <c r="O739" s="275"/>
      <c r="P739" s="275"/>
      <c r="Q739" s="275"/>
      <c r="R739" s="275"/>
      <c r="S739" s="275"/>
      <c r="T739" s="276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7" t="s">
        <v>161</v>
      </c>
      <c r="AU739" s="277" t="s">
        <v>82</v>
      </c>
      <c r="AV739" s="15" t="s">
        <v>155</v>
      </c>
      <c r="AW739" s="15" t="s">
        <v>30</v>
      </c>
      <c r="AX739" s="15" t="s">
        <v>80</v>
      </c>
      <c r="AY739" s="277" t="s">
        <v>147</v>
      </c>
    </row>
    <row r="740" s="2" customFormat="1" ht="16.5" customHeight="1">
      <c r="A740" s="38"/>
      <c r="B740" s="39"/>
      <c r="C740" s="278" t="s">
        <v>821</v>
      </c>
      <c r="D740" s="278" t="s">
        <v>335</v>
      </c>
      <c r="E740" s="279" t="s">
        <v>871</v>
      </c>
      <c r="F740" s="280" t="s">
        <v>872</v>
      </c>
      <c r="G740" s="281" t="s">
        <v>460</v>
      </c>
      <c r="H740" s="282">
        <v>8</v>
      </c>
      <c r="I740" s="283"/>
      <c r="J740" s="284">
        <f>ROUND(I740*H740,2)</f>
        <v>0</v>
      </c>
      <c r="K740" s="280" t="s">
        <v>1</v>
      </c>
      <c r="L740" s="285"/>
      <c r="M740" s="286" t="s">
        <v>1</v>
      </c>
      <c r="N740" s="287" t="s">
        <v>38</v>
      </c>
      <c r="O740" s="91"/>
      <c r="P740" s="235">
        <f>O740*H740</f>
        <v>0</v>
      </c>
      <c r="Q740" s="235">
        <v>0</v>
      </c>
      <c r="R740" s="235">
        <f>Q740*H740</f>
        <v>0</v>
      </c>
      <c r="S740" s="235">
        <v>0</v>
      </c>
      <c r="T740" s="236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7" t="s">
        <v>387</v>
      </c>
      <c r="AT740" s="237" t="s">
        <v>335</v>
      </c>
      <c r="AU740" s="237" t="s">
        <v>82</v>
      </c>
      <c r="AY740" s="17" t="s">
        <v>147</v>
      </c>
      <c r="BE740" s="238">
        <f>IF(N740="základní",J740,0)</f>
        <v>0</v>
      </c>
      <c r="BF740" s="238">
        <f>IF(N740="snížená",J740,0)</f>
        <v>0</v>
      </c>
      <c r="BG740" s="238">
        <f>IF(N740="zákl. přenesená",J740,0)</f>
        <v>0</v>
      </c>
      <c r="BH740" s="238">
        <f>IF(N740="sníž. přenesená",J740,0)</f>
        <v>0</v>
      </c>
      <c r="BI740" s="238">
        <f>IF(N740="nulová",J740,0)</f>
        <v>0</v>
      </c>
      <c r="BJ740" s="17" t="s">
        <v>80</v>
      </c>
      <c r="BK740" s="238">
        <f>ROUND(I740*H740,2)</f>
        <v>0</v>
      </c>
      <c r="BL740" s="17" t="s">
        <v>274</v>
      </c>
      <c r="BM740" s="237" t="s">
        <v>1850</v>
      </c>
    </row>
    <row r="741" s="2" customFormat="1">
      <c r="A741" s="38"/>
      <c r="B741" s="39"/>
      <c r="C741" s="40"/>
      <c r="D741" s="239" t="s">
        <v>157</v>
      </c>
      <c r="E741" s="40"/>
      <c r="F741" s="240" t="s">
        <v>872</v>
      </c>
      <c r="G741" s="40"/>
      <c r="H741" s="40"/>
      <c r="I741" s="241"/>
      <c r="J741" s="40"/>
      <c r="K741" s="40"/>
      <c r="L741" s="44"/>
      <c r="M741" s="242"/>
      <c r="N741" s="243"/>
      <c r="O741" s="91"/>
      <c r="P741" s="91"/>
      <c r="Q741" s="91"/>
      <c r="R741" s="91"/>
      <c r="S741" s="91"/>
      <c r="T741" s="92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157</v>
      </c>
      <c r="AU741" s="17" t="s">
        <v>82</v>
      </c>
    </row>
    <row r="742" s="13" customFormat="1">
      <c r="A742" s="13"/>
      <c r="B742" s="246"/>
      <c r="C742" s="247"/>
      <c r="D742" s="239" t="s">
        <v>161</v>
      </c>
      <c r="E742" s="248" t="s">
        <v>1</v>
      </c>
      <c r="F742" s="249" t="s">
        <v>874</v>
      </c>
      <c r="G742" s="247"/>
      <c r="H742" s="248" t="s">
        <v>1</v>
      </c>
      <c r="I742" s="250"/>
      <c r="J742" s="247"/>
      <c r="K742" s="247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161</v>
      </c>
      <c r="AU742" s="255" t="s">
        <v>82</v>
      </c>
      <c r="AV742" s="13" t="s">
        <v>80</v>
      </c>
      <c r="AW742" s="13" t="s">
        <v>30</v>
      </c>
      <c r="AX742" s="13" t="s">
        <v>73</v>
      </c>
      <c r="AY742" s="255" t="s">
        <v>147</v>
      </c>
    </row>
    <row r="743" s="14" customFormat="1">
      <c r="A743" s="14"/>
      <c r="B743" s="256"/>
      <c r="C743" s="257"/>
      <c r="D743" s="239" t="s">
        <v>161</v>
      </c>
      <c r="E743" s="258" t="s">
        <v>1</v>
      </c>
      <c r="F743" s="259" t="s">
        <v>207</v>
      </c>
      <c r="G743" s="257"/>
      <c r="H743" s="260">
        <v>8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6" t="s">
        <v>161</v>
      </c>
      <c r="AU743" s="266" t="s">
        <v>82</v>
      </c>
      <c r="AV743" s="14" t="s">
        <v>82</v>
      </c>
      <c r="AW743" s="14" t="s">
        <v>30</v>
      </c>
      <c r="AX743" s="14" t="s">
        <v>73</v>
      </c>
      <c r="AY743" s="266" t="s">
        <v>147</v>
      </c>
    </row>
    <row r="744" s="15" customFormat="1">
      <c r="A744" s="15"/>
      <c r="B744" s="267"/>
      <c r="C744" s="268"/>
      <c r="D744" s="239" t="s">
        <v>161</v>
      </c>
      <c r="E744" s="269" t="s">
        <v>1</v>
      </c>
      <c r="F744" s="270" t="s">
        <v>164</v>
      </c>
      <c r="G744" s="268"/>
      <c r="H744" s="271">
        <v>8</v>
      </c>
      <c r="I744" s="272"/>
      <c r="J744" s="268"/>
      <c r="K744" s="268"/>
      <c r="L744" s="273"/>
      <c r="M744" s="274"/>
      <c r="N744" s="275"/>
      <c r="O744" s="275"/>
      <c r="P744" s="275"/>
      <c r="Q744" s="275"/>
      <c r="R744" s="275"/>
      <c r="S744" s="275"/>
      <c r="T744" s="27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7" t="s">
        <v>161</v>
      </c>
      <c r="AU744" s="277" t="s">
        <v>82</v>
      </c>
      <c r="AV744" s="15" t="s">
        <v>155</v>
      </c>
      <c r="AW744" s="15" t="s">
        <v>30</v>
      </c>
      <c r="AX744" s="15" t="s">
        <v>80</v>
      </c>
      <c r="AY744" s="277" t="s">
        <v>147</v>
      </c>
    </row>
    <row r="745" s="2" customFormat="1" ht="24.15" customHeight="1">
      <c r="A745" s="38"/>
      <c r="B745" s="39"/>
      <c r="C745" s="226" t="s">
        <v>826</v>
      </c>
      <c r="D745" s="226" t="s">
        <v>150</v>
      </c>
      <c r="E745" s="227" t="s">
        <v>876</v>
      </c>
      <c r="F745" s="228" t="s">
        <v>877</v>
      </c>
      <c r="G745" s="229" t="s">
        <v>878</v>
      </c>
      <c r="H745" s="288"/>
      <c r="I745" s="231"/>
      <c r="J745" s="232">
        <f>ROUND(I745*H745,2)</f>
        <v>0</v>
      </c>
      <c r="K745" s="228" t="s">
        <v>154</v>
      </c>
      <c r="L745" s="44"/>
      <c r="M745" s="233" t="s">
        <v>1</v>
      </c>
      <c r="N745" s="234" t="s">
        <v>38</v>
      </c>
      <c r="O745" s="91"/>
      <c r="P745" s="235">
        <f>O745*H745</f>
        <v>0</v>
      </c>
      <c r="Q745" s="235">
        <v>0</v>
      </c>
      <c r="R745" s="235">
        <f>Q745*H745</f>
        <v>0</v>
      </c>
      <c r="S745" s="235">
        <v>0</v>
      </c>
      <c r="T745" s="236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37" t="s">
        <v>274</v>
      </c>
      <c r="AT745" s="237" t="s">
        <v>150</v>
      </c>
      <c r="AU745" s="237" t="s">
        <v>82</v>
      </c>
      <c r="AY745" s="17" t="s">
        <v>147</v>
      </c>
      <c r="BE745" s="238">
        <f>IF(N745="základní",J745,0)</f>
        <v>0</v>
      </c>
      <c r="BF745" s="238">
        <f>IF(N745="snížená",J745,0)</f>
        <v>0</v>
      </c>
      <c r="BG745" s="238">
        <f>IF(N745="zákl. přenesená",J745,0)</f>
        <v>0</v>
      </c>
      <c r="BH745" s="238">
        <f>IF(N745="sníž. přenesená",J745,0)</f>
        <v>0</v>
      </c>
      <c r="BI745" s="238">
        <f>IF(N745="nulová",J745,0)</f>
        <v>0</v>
      </c>
      <c r="BJ745" s="17" t="s">
        <v>80</v>
      </c>
      <c r="BK745" s="238">
        <f>ROUND(I745*H745,2)</f>
        <v>0</v>
      </c>
      <c r="BL745" s="17" t="s">
        <v>274</v>
      </c>
      <c r="BM745" s="237" t="s">
        <v>1851</v>
      </c>
    </row>
    <row r="746" s="2" customFormat="1">
      <c r="A746" s="38"/>
      <c r="B746" s="39"/>
      <c r="C746" s="40"/>
      <c r="D746" s="239" t="s">
        <v>157</v>
      </c>
      <c r="E746" s="40"/>
      <c r="F746" s="240" t="s">
        <v>880</v>
      </c>
      <c r="G746" s="40"/>
      <c r="H746" s="40"/>
      <c r="I746" s="241"/>
      <c r="J746" s="40"/>
      <c r="K746" s="40"/>
      <c r="L746" s="44"/>
      <c r="M746" s="242"/>
      <c r="N746" s="243"/>
      <c r="O746" s="91"/>
      <c r="P746" s="91"/>
      <c r="Q746" s="91"/>
      <c r="R746" s="91"/>
      <c r="S746" s="91"/>
      <c r="T746" s="92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157</v>
      </c>
      <c r="AU746" s="17" t="s">
        <v>82</v>
      </c>
    </row>
    <row r="747" s="2" customFormat="1">
      <c r="A747" s="38"/>
      <c r="B747" s="39"/>
      <c r="C747" s="40"/>
      <c r="D747" s="244" t="s">
        <v>159</v>
      </c>
      <c r="E747" s="40"/>
      <c r="F747" s="245" t="s">
        <v>881</v>
      </c>
      <c r="G747" s="40"/>
      <c r="H747" s="40"/>
      <c r="I747" s="241"/>
      <c r="J747" s="40"/>
      <c r="K747" s="40"/>
      <c r="L747" s="44"/>
      <c r="M747" s="242"/>
      <c r="N747" s="243"/>
      <c r="O747" s="91"/>
      <c r="P747" s="91"/>
      <c r="Q747" s="91"/>
      <c r="R747" s="91"/>
      <c r="S747" s="91"/>
      <c r="T747" s="92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159</v>
      </c>
      <c r="AU747" s="17" t="s">
        <v>82</v>
      </c>
    </row>
    <row r="748" s="12" customFormat="1" ht="22.8" customHeight="1">
      <c r="A748" s="12"/>
      <c r="B748" s="210"/>
      <c r="C748" s="211"/>
      <c r="D748" s="212" t="s">
        <v>72</v>
      </c>
      <c r="E748" s="224" t="s">
        <v>882</v>
      </c>
      <c r="F748" s="224" t="s">
        <v>883</v>
      </c>
      <c r="G748" s="211"/>
      <c r="H748" s="211"/>
      <c r="I748" s="214"/>
      <c r="J748" s="225">
        <f>BK748</f>
        <v>0</v>
      </c>
      <c r="K748" s="211"/>
      <c r="L748" s="216"/>
      <c r="M748" s="217"/>
      <c r="N748" s="218"/>
      <c r="O748" s="218"/>
      <c r="P748" s="219">
        <f>SUM(P749:P759)</f>
        <v>0</v>
      </c>
      <c r="Q748" s="218"/>
      <c r="R748" s="219">
        <f>SUM(R749:R759)</f>
        <v>0.34667423999999997</v>
      </c>
      <c r="S748" s="218"/>
      <c r="T748" s="220">
        <f>SUM(T749:T759)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21" t="s">
        <v>82</v>
      </c>
      <c r="AT748" s="222" t="s">
        <v>72</v>
      </c>
      <c r="AU748" s="222" t="s">
        <v>80</v>
      </c>
      <c r="AY748" s="221" t="s">
        <v>147</v>
      </c>
      <c r="BK748" s="223">
        <f>SUM(BK749:BK759)</f>
        <v>0</v>
      </c>
    </row>
    <row r="749" s="2" customFormat="1" ht="24.15" customHeight="1">
      <c r="A749" s="38"/>
      <c r="B749" s="39"/>
      <c r="C749" s="226" t="s">
        <v>832</v>
      </c>
      <c r="D749" s="226" t="s">
        <v>150</v>
      </c>
      <c r="E749" s="227" t="s">
        <v>885</v>
      </c>
      <c r="F749" s="228" t="s">
        <v>886</v>
      </c>
      <c r="G749" s="229" t="s">
        <v>181</v>
      </c>
      <c r="H749" s="230">
        <v>787.89599999999996</v>
      </c>
      <c r="I749" s="231"/>
      <c r="J749" s="232">
        <f>ROUND(I749*H749,2)</f>
        <v>0</v>
      </c>
      <c r="K749" s="228" t="s">
        <v>154</v>
      </c>
      <c r="L749" s="44"/>
      <c r="M749" s="233" t="s">
        <v>1</v>
      </c>
      <c r="N749" s="234" t="s">
        <v>38</v>
      </c>
      <c r="O749" s="91"/>
      <c r="P749" s="235">
        <f>O749*H749</f>
        <v>0</v>
      </c>
      <c r="Q749" s="235">
        <v>0.00044000000000000002</v>
      </c>
      <c r="R749" s="235">
        <f>Q749*H749</f>
        <v>0.34667423999999997</v>
      </c>
      <c r="S749" s="235">
        <v>0</v>
      </c>
      <c r="T749" s="236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7" t="s">
        <v>274</v>
      </c>
      <c r="AT749" s="237" t="s">
        <v>150</v>
      </c>
      <c r="AU749" s="237" t="s">
        <v>82</v>
      </c>
      <c r="AY749" s="17" t="s">
        <v>147</v>
      </c>
      <c r="BE749" s="238">
        <f>IF(N749="základní",J749,0)</f>
        <v>0</v>
      </c>
      <c r="BF749" s="238">
        <f>IF(N749="snížená",J749,0)</f>
        <v>0</v>
      </c>
      <c r="BG749" s="238">
        <f>IF(N749="zákl. přenesená",J749,0)</f>
        <v>0</v>
      </c>
      <c r="BH749" s="238">
        <f>IF(N749="sníž. přenesená",J749,0)</f>
        <v>0</v>
      </c>
      <c r="BI749" s="238">
        <f>IF(N749="nulová",J749,0)</f>
        <v>0</v>
      </c>
      <c r="BJ749" s="17" t="s">
        <v>80</v>
      </c>
      <c r="BK749" s="238">
        <f>ROUND(I749*H749,2)</f>
        <v>0</v>
      </c>
      <c r="BL749" s="17" t="s">
        <v>274</v>
      </c>
      <c r="BM749" s="237" t="s">
        <v>1852</v>
      </c>
    </row>
    <row r="750" s="2" customFormat="1">
      <c r="A750" s="38"/>
      <c r="B750" s="39"/>
      <c r="C750" s="40"/>
      <c r="D750" s="239" t="s">
        <v>157</v>
      </c>
      <c r="E750" s="40"/>
      <c r="F750" s="240" t="s">
        <v>888</v>
      </c>
      <c r="G750" s="40"/>
      <c r="H750" s="40"/>
      <c r="I750" s="241"/>
      <c r="J750" s="40"/>
      <c r="K750" s="40"/>
      <c r="L750" s="44"/>
      <c r="M750" s="242"/>
      <c r="N750" s="243"/>
      <c r="O750" s="91"/>
      <c r="P750" s="91"/>
      <c r="Q750" s="91"/>
      <c r="R750" s="91"/>
      <c r="S750" s="91"/>
      <c r="T750" s="92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157</v>
      </c>
      <c r="AU750" s="17" t="s">
        <v>82</v>
      </c>
    </row>
    <row r="751" s="2" customFormat="1">
      <c r="A751" s="38"/>
      <c r="B751" s="39"/>
      <c r="C751" s="40"/>
      <c r="D751" s="244" t="s">
        <v>159</v>
      </c>
      <c r="E751" s="40"/>
      <c r="F751" s="245" t="s">
        <v>889</v>
      </c>
      <c r="G751" s="40"/>
      <c r="H751" s="40"/>
      <c r="I751" s="241"/>
      <c r="J751" s="40"/>
      <c r="K751" s="40"/>
      <c r="L751" s="44"/>
      <c r="M751" s="242"/>
      <c r="N751" s="243"/>
      <c r="O751" s="91"/>
      <c r="P751" s="91"/>
      <c r="Q751" s="91"/>
      <c r="R751" s="91"/>
      <c r="S751" s="91"/>
      <c r="T751" s="92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159</v>
      </c>
      <c r="AU751" s="17" t="s">
        <v>82</v>
      </c>
    </row>
    <row r="752" s="13" customFormat="1">
      <c r="A752" s="13"/>
      <c r="B752" s="246"/>
      <c r="C752" s="247"/>
      <c r="D752" s="239" t="s">
        <v>161</v>
      </c>
      <c r="E752" s="248" t="s">
        <v>1</v>
      </c>
      <c r="F752" s="249" t="s">
        <v>264</v>
      </c>
      <c r="G752" s="247"/>
      <c r="H752" s="248" t="s">
        <v>1</v>
      </c>
      <c r="I752" s="250"/>
      <c r="J752" s="247"/>
      <c r="K752" s="247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161</v>
      </c>
      <c r="AU752" s="255" t="s">
        <v>82</v>
      </c>
      <c r="AV752" s="13" t="s">
        <v>80</v>
      </c>
      <c r="AW752" s="13" t="s">
        <v>30</v>
      </c>
      <c r="AX752" s="13" t="s">
        <v>73</v>
      </c>
      <c r="AY752" s="255" t="s">
        <v>147</v>
      </c>
    </row>
    <row r="753" s="14" customFormat="1">
      <c r="A753" s="14"/>
      <c r="B753" s="256"/>
      <c r="C753" s="257"/>
      <c r="D753" s="239" t="s">
        <v>161</v>
      </c>
      <c r="E753" s="258" t="s">
        <v>1</v>
      </c>
      <c r="F753" s="259" t="s">
        <v>1619</v>
      </c>
      <c r="G753" s="257"/>
      <c r="H753" s="260">
        <v>787.89599999999996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161</v>
      </c>
      <c r="AU753" s="266" t="s">
        <v>82</v>
      </c>
      <c r="AV753" s="14" t="s">
        <v>82</v>
      </c>
      <c r="AW753" s="14" t="s">
        <v>30</v>
      </c>
      <c r="AX753" s="14" t="s">
        <v>73</v>
      </c>
      <c r="AY753" s="266" t="s">
        <v>147</v>
      </c>
    </row>
    <row r="754" s="15" customFormat="1">
      <c r="A754" s="15"/>
      <c r="B754" s="267"/>
      <c r="C754" s="268"/>
      <c r="D754" s="239" t="s">
        <v>161</v>
      </c>
      <c r="E754" s="269" t="s">
        <v>1</v>
      </c>
      <c r="F754" s="270" t="s">
        <v>164</v>
      </c>
      <c r="G754" s="268"/>
      <c r="H754" s="271">
        <v>787.89599999999996</v>
      </c>
      <c r="I754" s="272"/>
      <c r="J754" s="268"/>
      <c r="K754" s="268"/>
      <c r="L754" s="273"/>
      <c r="M754" s="274"/>
      <c r="N754" s="275"/>
      <c r="O754" s="275"/>
      <c r="P754" s="275"/>
      <c r="Q754" s="275"/>
      <c r="R754" s="275"/>
      <c r="S754" s="275"/>
      <c r="T754" s="276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7" t="s">
        <v>161</v>
      </c>
      <c r="AU754" s="277" t="s">
        <v>82</v>
      </c>
      <c r="AV754" s="15" t="s">
        <v>155</v>
      </c>
      <c r="AW754" s="15" t="s">
        <v>30</v>
      </c>
      <c r="AX754" s="15" t="s">
        <v>80</v>
      </c>
      <c r="AY754" s="277" t="s">
        <v>147</v>
      </c>
    </row>
    <row r="755" s="2" customFormat="1" ht="24.15" customHeight="1">
      <c r="A755" s="38"/>
      <c r="B755" s="39"/>
      <c r="C755" s="226" t="s">
        <v>837</v>
      </c>
      <c r="D755" s="226" t="s">
        <v>150</v>
      </c>
      <c r="E755" s="227" t="s">
        <v>895</v>
      </c>
      <c r="F755" s="228" t="s">
        <v>896</v>
      </c>
      <c r="G755" s="229" t="s">
        <v>181</v>
      </c>
      <c r="H755" s="230">
        <v>102.22</v>
      </c>
      <c r="I755" s="231"/>
      <c r="J755" s="232">
        <f>ROUND(I755*H755,2)</f>
        <v>0</v>
      </c>
      <c r="K755" s="228" t="s">
        <v>1</v>
      </c>
      <c r="L755" s="44"/>
      <c r="M755" s="233" t="s">
        <v>1</v>
      </c>
      <c r="N755" s="234" t="s">
        <v>38</v>
      </c>
      <c r="O755" s="91"/>
      <c r="P755" s="235">
        <f>O755*H755</f>
        <v>0</v>
      </c>
      <c r="Q755" s="235">
        <v>0</v>
      </c>
      <c r="R755" s="235">
        <f>Q755*H755</f>
        <v>0</v>
      </c>
      <c r="S755" s="235">
        <v>0</v>
      </c>
      <c r="T755" s="236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37" t="s">
        <v>274</v>
      </c>
      <c r="AT755" s="237" t="s">
        <v>150</v>
      </c>
      <c r="AU755" s="237" t="s">
        <v>82</v>
      </c>
      <c r="AY755" s="17" t="s">
        <v>147</v>
      </c>
      <c r="BE755" s="238">
        <f>IF(N755="základní",J755,0)</f>
        <v>0</v>
      </c>
      <c r="BF755" s="238">
        <f>IF(N755="snížená",J755,0)</f>
        <v>0</v>
      </c>
      <c r="BG755" s="238">
        <f>IF(N755="zákl. přenesená",J755,0)</f>
        <v>0</v>
      </c>
      <c r="BH755" s="238">
        <f>IF(N755="sníž. přenesená",J755,0)</f>
        <v>0</v>
      </c>
      <c r="BI755" s="238">
        <f>IF(N755="nulová",J755,0)</f>
        <v>0</v>
      </c>
      <c r="BJ755" s="17" t="s">
        <v>80</v>
      </c>
      <c r="BK755" s="238">
        <f>ROUND(I755*H755,2)</f>
        <v>0</v>
      </c>
      <c r="BL755" s="17" t="s">
        <v>274</v>
      </c>
      <c r="BM755" s="237" t="s">
        <v>1853</v>
      </c>
    </row>
    <row r="756" s="2" customFormat="1">
      <c r="A756" s="38"/>
      <c r="B756" s="39"/>
      <c r="C756" s="40"/>
      <c r="D756" s="239" t="s">
        <v>157</v>
      </c>
      <c r="E756" s="40"/>
      <c r="F756" s="240" t="s">
        <v>896</v>
      </c>
      <c r="G756" s="40"/>
      <c r="H756" s="40"/>
      <c r="I756" s="241"/>
      <c r="J756" s="40"/>
      <c r="K756" s="40"/>
      <c r="L756" s="44"/>
      <c r="M756" s="242"/>
      <c r="N756" s="243"/>
      <c r="O756" s="91"/>
      <c r="P756" s="91"/>
      <c r="Q756" s="91"/>
      <c r="R756" s="91"/>
      <c r="S756" s="91"/>
      <c r="T756" s="92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157</v>
      </c>
      <c r="AU756" s="17" t="s">
        <v>82</v>
      </c>
    </row>
    <row r="757" s="13" customFormat="1">
      <c r="A757" s="13"/>
      <c r="B757" s="246"/>
      <c r="C757" s="247"/>
      <c r="D757" s="239" t="s">
        <v>161</v>
      </c>
      <c r="E757" s="248" t="s">
        <v>1</v>
      </c>
      <c r="F757" s="249" t="s">
        <v>185</v>
      </c>
      <c r="G757" s="247"/>
      <c r="H757" s="248" t="s">
        <v>1</v>
      </c>
      <c r="I757" s="250"/>
      <c r="J757" s="247"/>
      <c r="K757" s="247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161</v>
      </c>
      <c r="AU757" s="255" t="s">
        <v>82</v>
      </c>
      <c r="AV757" s="13" t="s">
        <v>80</v>
      </c>
      <c r="AW757" s="13" t="s">
        <v>30</v>
      </c>
      <c r="AX757" s="13" t="s">
        <v>73</v>
      </c>
      <c r="AY757" s="255" t="s">
        <v>147</v>
      </c>
    </row>
    <row r="758" s="14" customFormat="1">
      <c r="A758" s="14"/>
      <c r="B758" s="256"/>
      <c r="C758" s="257"/>
      <c r="D758" s="239" t="s">
        <v>161</v>
      </c>
      <c r="E758" s="258" t="s">
        <v>1</v>
      </c>
      <c r="F758" s="259" t="s">
        <v>1607</v>
      </c>
      <c r="G758" s="257"/>
      <c r="H758" s="260">
        <v>102.22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161</v>
      </c>
      <c r="AU758" s="266" t="s">
        <v>82</v>
      </c>
      <c r="AV758" s="14" t="s">
        <v>82</v>
      </c>
      <c r="AW758" s="14" t="s">
        <v>30</v>
      </c>
      <c r="AX758" s="14" t="s">
        <v>73</v>
      </c>
      <c r="AY758" s="266" t="s">
        <v>147</v>
      </c>
    </row>
    <row r="759" s="15" customFormat="1">
      <c r="A759" s="15"/>
      <c r="B759" s="267"/>
      <c r="C759" s="268"/>
      <c r="D759" s="239" t="s">
        <v>161</v>
      </c>
      <c r="E759" s="269" t="s">
        <v>1</v>
      </c>
      <c r="F759" s="270" t="s">
        <v>164</v>
      </c>
      <c r="G759" s="268"/>
      <c r="H759" s="271">
        <v>102.22</v>
      </c>
      <c r="I759" s="272"/>
      <c r="J759" s="268"/>
      <c r="K759" s="268"/>
      <c r="L759" s="273"/>
      <c r="M759" s="274"/>
      <c r="N759" s="275"/>
      <c r="O759" s="275"/>
      <c r="P759" s="275"/>
      <c r="Q759" s="275"/>
      <c r="R759" s="275"/>
      <c r="S759" s="275"/>
      <c r="T759" s="27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7" t="s">
        <v>161</v>
      </c>
      <c r="AU759" s="277" t="s">
        <v>82</v>
      </c>
      <c r="AV759" s="15" t="s">
        <v>155</v>
      </c>
      <c r="AW759" s="15" t="s">
        <v>30</v>
      </c>
      <c r="AX759" s="15" t="s">
        <v>80</v>
      </c>
      <c r="AY759" s="277" t="s">
        <v>147</v>
      </c>
    </row>
    <row r="760" s="12" customFormat="1" ht="25.92" customHeight="1">
      <c r="A760" s="12"/>
      <c r="B760" s="210"/>
      <c r="C760" s="211"/>
      <c r="D760" s="212" t="s">
        <v>72</v>
      </c>
      <c r="E760" s="213" t="s">
        <v>898</v>
      </c>
      <c r="F760" s="213" t="s">
        <v>899</v>
      </c>
      <c r="G760" s="211"/>
      <c r="H760" s="211"/>
      <c r="I760" s="214"/>
      <c r="J760" s="215">
        <f>BK760</f>
        <v>0</v>
      </c>
      <c r="K760" s="211"/>
      <c r="L760" s="216"/>
      <c r="M760" s="217"/>
      <c r="N760" s="218"/>
      <c r="O760" s="218"/>
      <c r="P760" s="219">
        <f>SUM(P761:P768)</f>
        <v>0</v>
      </c>
      <c r="Q760" s="218"/>
      <c r="R760" s="219">
        <f>SUM(R761:R768)</f>
        <v>0</v>
      </c>
      <c r="S760" s="218"/>
      <c r="T760" s="220">
        <f>SUM(T761:T768)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1" t="s">
        <v>155</v>
      </c>
      <c r="AT760" s="222" t="s">
        <v>72</v>
      </c>
      <c r="AU760" s="222" t="s">
        <v>73</v>
      </c>
      <c r="AY760" s="221" t="s">
        <v>147</v>
      </c>
      <c r="BK760" s="223">
        <f>SUM(BK761:BK768)</f>
        <v>0</v>
      </c>
    </row>
    <row r="761" s="2" customFormat="1" ht="16.5" customHeight="1">
      <c r="A761" s="38"/>
      <c r="B761" s="39"/>
      <c r="C761" s="226" t="s">
        <v>845</v>
      </c>
      <c r="D761" s="226" t="s">
        <v>150</v>
      </c>
      <c r="E761" s="227" t="s">
        <v>901</v>
      </c>
      <c r="F761" s="228" t="s">
        <v>902</v>
      </c>
      <c r="G761" s="229" t="s">
        <v>903</v>
      </c>
      <c r="H761" s="230">
        <v>24</v>
      </c>
      <c r="I761" s="231"/>
      <c r="J761" s="232">
        <f>ROUND(I761*H761,2)</f>
        <v>0</v>
      </c>
      <c r="K761" s="228" t="s">
        <v>1</v>
      </c>
      <c r="L761" s="44"/>
      <c r="M761" s="233" t="s">
        <v>1</v>
      </c>
      <c r="N761" s="234" t="s">
        <v>38</v>
      </c>
      <c r="O761" s="91"/>
      <c r="P761" s="235">
        <f>O761*H761</f>
        <v>0</v>
      </c>
      <c r="Q761" s="235">
        <v>0</v>
      </c>
      <c r="R761" s="235">
        <f>Q761*H761</f>
        <v>0</v>
      </c>
      <c r="S761" s="235">
        <v>0</v>
      </c>
      <c r="T761" s="236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37" t="s">
        <v>904</v>
      </c>
      <c r="AT761" s="237" t="s">
        <v>150</v>
      </c>
      <c r="AU761" s="237" t="s">
        <v>80</v>
      </c>
      <c r="AY761" s="17" t="s">
        <v>147</v>
      </c>
      <c r="BE761" s="238">
        <f>IF(N761="základní",J761,0)</f>
        <v>0</v>
      </c>
      <c r="BF761" s="238">
        <f>IF(N761="snížená",J761,0)</f>
        <v>0</v>
      </c>
      <c r="BG761" s="238">
        <f>IF(N761="zákl. přenesená",J761,0)</f>
        <v>0</v>
      </c>
      <c r="BH761" s="238">
        <f>IF(N761="sníž. přenesená",J761,0)</f>
        <v>0</v>
      </c>
      <c r="BI761" s="238">
        <f>IF(N761="nulová",J761,0)</f>
        <v>0</v>
      </c>
      <c r="BJ761" s="17" t="s">
        <v>80</v>
      </c>
      <c r="BK761" s="238">
        <f>ROUND(I761*H761,2)</f>
        <v>0</v>
      </c>
      <c r="BL761" s="17" t="s">
        <v>904</v>
      </c>
      <c r="BM761" s="237" t="s">
        <v>1854</v>
      </c>
    </row>
    <row r="762" s="2" customFormat="1">
      <c r="A762" s="38"/>
      <c r="B762" s="39"/>
      <c r="C762" s="40"/>
      <c r="D762" s="239" t="s">
        <v>157</v>
      </c>
      <c r="E762" s="40"/>
      <c r="F762" s="240" t="s">
        <v>902</v>
      </c>
      <c r="G762" s="40"/>
      <c r="H762" s="40"/>
      <c r="I762" s="241"/>
      <c r="J762" s="40"/>
      <c r="K762" s="40"/>
      <c r="L762" s="44"/>
      <c r="M762" s="242"/>
      <c r="N762" s="243"/>
      <c r="O762" s="91"/>
      <c r="P762" s="91"/>
      <c r="Q762" s="91"/>
      <c r="R762" s="91"/>
      <c r="S762" s="91"/>
      <c r="T762" s="92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157</v>
      </c>
      <c r="AU762" s="17" t="s">
        <v>80</v>
      </c>
    </row>
    <row r="763" s="2" customFormat="1" ht="16.5" customHeight="1">
      <c r="A763" s="38"/>
      <c r="B763" s="39"/>
      <c r="C763" s="226" t="s">
        <v>849</v>
      </c>
      <c r="D763" s="226" t="s">
        <v>150</v>
      </c>
      <c r="E763" s="227" t="s">
        <v>907</v>
      </c>
      <c r="F763" s="228" t="s">
        <v>908</v>
      </c>
      <c r="G763" s="229" t="s">
        <v>903</v>
      </c>
      <c r="H763" s="230">
        <v>50</v>
      </c>
      <c r="I763" s="231"/>
      <c r="J763" s="232">
        <f>ROUND(I763*H763,2)</f>
        <v>0</v>
      </c>
      <c r="K763" s="228" t="s">
        <v>154</v>
      </c>
      <c r="L763" s="44"/>
      <c r="M763" s="233" t="s">
        <v>1</v>
      </c>
      <c r="N763" s="234" t="s">
        <v>38</v>
      </c>
      <c r="O763" s="91"/>
      <c r="P763" s="235">
        <f>O763*H763</f>
        <v>0</v>
      </c>
      <c r="Q763" s="235">
        <v>0</v>
      </c>
      <c r="R763" s="235">
        <f>Q763*H763</f>
        <v>0</v>
      </c>
      <c r="S763" s="235">
        <v>0</v>
      </c>
      <c r="T763" s="236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37" t="s">
        <v>904</v>
      </c>
      <c r="AT763" s="237" t="s">
        <v>150</v>
      </c>
      <c r="AU763" s="237" t="s">
        <v>80</v>
      </c>
      <c r="AY763" s="17" t="s">
        <v>147</v>
      </c>
      <c r="BE763" s="238">
        <f>IF(N763="základní",J763,0)</f>
        <v>0</v>
      </c>
      <c r="BF763" s="238">
        <f>IF(N763="snížená",J763,0)</f>
        <v>0</v>
      </c>
      <c r="BG763" s="238">
        <f>IF(N763="zákl. přenesená",J763,0)</f>
        <v>0</v>
      </c>
      <c r="BH763" s="238">
        <f>IF(N763="sníž. přenesená",J763,0)</f>
        <v>0</v>
      </c>
      <c r="BI763" s="238">
        <f>IF(N763="nulová",J763,0)</f>
        <v>0</v>
      </c>
      <c r="BJ763" s="17" t="s">
        <v>80</v>
      </c>
      <c r="BK763" s="238">
        <f>ROUND(I763*H763,2)</f>
        <v>0</v>
      </c>
      <c r="BL763" s="17" t="s">
        <v>904</v>
      </c>
      <c r="BM763" s="237" t="s">
        <v>1855</v>
      </c>
    </row>
    <row r="764" s="2" customFormat="1">
      <c r="A764" s="38"/>
      <c r="B764" s="39"/>
      <c r="C764" s="40"/>
      <c r="D764" s="239" t="s">
        <v>157</v>
      </c>
      <c r="E764" s="40"/>
      <c r="F764" s="240" t="s">
        <v>910</v>
      </c>
      <c r="G764" s="40"/>
      <c r="H764" s="40"/>
      <c r="I764" s="241"/>
      <c r="J764" s="40"/>
      <c r="K764" s="40"/>
      <c r="L764" s="44"/>
      <c r="M764" s="242"/>
      <c r="N764" s="243"/>
      <c r="O764" s="91"/>
      <c r="P764" s="91"/>
      <c r="Q764" s="91"/>
      <c r="R764" s="91"/>
      <c r="S764" s="91"/>
      <c r="T764" s="92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157</v>
      </c>
      <c r="AU764" s="17" t="s">
        <v>80</v>
      </c>
    </row>
    <row r="765" s="2" customFormat="1">
      <c r="A765" s="38"/>
      <c r="B765" s="39"/>
      <c r="C765" s="40"/>
      <c r="D765" s="244" t="s">
        <v>159</v>
      </c>
      <c r="E765" s="40"/>
      <c r="F765" s="245" t="s">
        <v>911</v>
      </c>
      <c r="G765" s="40"/>
      <c r="H765" s="40"/>
      <c r="I765" s="241"/>
      <c r="J765" s="40"/>
      <c r="K765" s="40"/>
      <c r="L765" s="44"/>
      <c r="M765" s="242"/>
      <c r="N765" s="243"/>
      <c r="O765" s="91"/>
      <c r="P765" s="91"/>
      <c r="Q765" s="91"/>
      <c r="R765" s="91"/>
      <c r="S765" s="91"/>
      <c r="T765" s="92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159</v>
      </c>
      <c r="AU765" s="17" t="s">
        <v>80</v>
      </c>
    </row>
    <row r="766" s="13" customFormat="1">
      <c r="A766" s="13"/>
      <c r="B766" s="246"/>
      <c r="C766" s="247"/>
      <c r="D766" s="239" t="s">
        <v>161</v>
      </c>
      <c r="E766" s="248" t="s">
        <v>1</v>
      </c>
      <c r="F766" s="249" t="s">
        <v>912</v>
      </c>
      <c r="G766" s="247"/>
      <c r="H766" s="248" t="s">
        <v>1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161</v>
      </c>
      <c r="AU766" s="255" t="s">
        <v>80</v>
      </c>
      <c r="AV766" s="13" t="s">
        <v>80</v>
      </c>
      <c r="AW766" s="13" t="s">
        <v>30</v>
      </c>
      <c r="AX766" s="13" t="s">
        <v>73</v>
      </c>
      <c r="AY766" s="255" t="s">
        <v>147</v>
      </c>
    </row>
    <row r="767" s="14" customFormat="1">
      <c r="A767" s="14"/>
      <c r="B767" s="256"/>
      <c r="C767" s="257"/>
      <c r="D767" s="239" t="s">
        <v>161</v>
      </c>
      <c r="E767" s="258" t="s">
        <v>1</v>
      </c>
      <c r="F767" s="259" t="s">
        <v>913</v>
      </c>
      <c r="G767" s="257"/>
      <c r="H767" s="260">
        <v>50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6" t="s">
        <v>161</v>
      </c>
      <c r="AU767" s="266" t="s">
        <v>80</v>
      </c>
      <c r="AV767" s="14" t="s">
        <v>82</v>
      </c>
      <c r="AW767" s="14" t="s">
        <v>30</v>
      </c>
      <c r="AX767" s="14" t="s">
        <v>73</v>
      </c>
      <c r="AY767" s="266" t="s">
        <v>147</v>
      </c>
    </row>
    <row r="768" s="15" customFormat="1">
      <c r="A768" s="15"/>
      <c r="B768" s="267"/>
      <c r="C768" s="268"/>
      <c r="D768" s="239" t="s">
        <v>161</v>
      </c>
      <c r="E768" s="269" t="s">
        <v>1</v>
      </c>
      <c r="F768" s="270" t="s">
        <v>164</v>
      </c>
      <c r="G768" s="268"/>
      <c r="H768" s="271">
        <v>50</v>
      </c>
      <c r="I768" s="272"/>
      <c r="J768" s="268"/>
      <c r="K768" s="268"/>
      <c r="L768" s="273"/>
      <c r="M768" s="289"/>
      <c r="N768" s="290"/>
      <c r="O768" s="290"/>
      <c r="P768" s="290"/>
      <c r="Q768" s="290"/>
      <c r="R768" s="290"/>
      <c r="S768" s="290"/>
      <c r="T768" s="291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7" t="s">
        <v>161</v>
      </c>
      <c r="AU768" s="277" t="s">
        <v>80</v>
      </c>
      <c r="AV768" s="15" t="s">
        <v>155</v>
      </c>
      <c r="AW768" s="15" t="s">
        <v>30</v>
      </c>
      <c r="AX768" s="15" t="s">
        <v>80</v>
      </c>
      <c r="AY768" s="277" t="s">
        <v>147</v>
      </c>
    </row>
    <row r="769" s="2" customFormat="1" ht="6.96" customHeight="1">
      <c r="A769" s="38"/>
      <c r="B769" s="66"/>
      <c r="C769" s="67"/>
      <c r="D769" s="67"/>
      <c r="E769" s="67"/>
      <c r="F769" s="67"/>
      <c r="G769" s="67"/>
      <c r="H769" s="67"/>
      <c r="I769" s="67"/>
      <c r="J769" s="67"/>
      <c r="K769" s="67"/>
      <c r="L769" s="44"/>
      <c r="M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</row>
  </sheetData>
  <sheetProtection sheet="1" autoFilter="0" formatColumns="0" formatRows="0" objects="1" scenarios="1" spinCount="100000" saltValue="jn9SEa/zpnQ+n51Wuf+LQANTMXBvjsnGUrh+abS/mWkTuOnN3mplMBhrB6m5XliisHQKeBKP6qE3fylsEpZkSg==" hashValue="BzX09Hrds+m5sCeAtq7VZBVTLVs4TXXqc/AkWFK3qXLbTnit6ltJvuJXnQTipVeeTMcycDvcYhd4VcZ136WPfw==" algorithmName="SHA-512" password="CC35"/>
  <autoFilter ref="C132:K7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hyperlinks>
    <hyperlink ref="F142" r:id="rId1" display="https://podminky.urs.cz/item/CS_URS_2024_02/317235811"/>
    <hyperlink ref="F149" r:id="rId2" display="https://podminky.urs.cz/item/CS_URS_2024_02/622325459"/>
    <hyperlink ref="F156" r:id="rId3" display="https://podminky.urs.cz/item/CS_URS_2024_02/941111132"/>
    <hyperlink ref="F166" r:id="rId4" display="https://podminky.urs.cz/item/CS_URS_2024_02/941111232"/>
    <hyperlink ref="F170" r:id="rId5" display="https://podminky.urs.cz/item/CS_URS_2024_02/941111832"/>
    <hyperlink ref="F173" r:id="rId6" display="https://podminky.urs.cz/item/CS_URS_2024_02/941121311"/>
    <hyperlink ref="F176" r:id="rId7" display="https://podminky.urs.cz/item/CS_URS_2024_02/949101112"/>
    <hyperlink ref="F182" r:id="rId8" display="https://podminky.urs.cz/item/CS_URS_2024_02/952902601"/>
    <hyperlink ref="F188" r:id="rId9" display="https://podminky.urs.cz/item/CS_URS_2024_02/952902611"/>
    <hyperlink ref="F194" r:id="rId10" display="https://podminky.urs.cz/item/CS_URS_2024_02/952903001"/>
    <hyperlink ref="F200" r:id="rId11" display="https://podminky.urs.cz/item/CS_URS_2024_02/968062244"/>
    <hyperlink ref="F206" r:id="rId12" display="https://podminky.urs.cz/item/CS_URS_2024_02/978019391"/>
    <hyperlink ref="F212" r:id="rId13" display="https://podminky.urs.cz/item/CS_URS_2024_02/985221021"/>
    <hyperlink ref="F218" r:id="rId14" display="https://podminky.urs.cz/item/CS_URS_2024_02/993111111"/>
    <hyperlink ref="F221" r:id="rId15" display="https://podminky.urs.cz/item/CS_URS_2024_02/993111119"/>
    <hyperlink ref="F225" r:id="rId16" display="https://podminky.urs.cz/item/CS_URS_2024_02/997013211"/>
    <hyperlink ref="F228" r:id="rId17" display="https://podminky.urs.cz/item/CS_URS_2024_02/997013219"/>
    <hyperlink ref="F232" r:id="rId18" display="https://podminky.urs.cz/item/CS_URS_2024_02/997013312"/>
    <hyperlink ref="F235" r:id="rId19" display="https://podminky.urs.cz/item/CS_URS_2024_02/997013322"/>
    <hyperlink ref="F239" r:id="rId20" display="https://podminky.urs.cz/item/CS_URS_2024_02/997013501"/>
    <hyperlink ref="F242" r:id="rId21" display="https://podminky.urs.cz/item/CS_URS_2024_02/997013509"/>
    <hyperlink ref="F269" r:id="rId22" display="https://podminky.urs.cz/item/CS_URS_2024_02/998011009"/>
    <hyperlink ref="F274" r:id="rId23" display="https://podminky.urs.cz/item/CS_URS_2024_02/762083121"/>
    <hyperlink ref="F280" r:id="rId24" display="https://podminky.urs.cz/item/CS_URS_2024_02/762311001"/>
    <hyperlink ref="F285" r:id="rId25" display="https://podminky.urs.cz/item/CS_URS_2024_02/762311003"/>
    <hyperlink ref="F290" r:id="rId26" display="https://podminky.urs.cz/item/CS_URS_2024_02/762311005"/>
    <hyperlink ref="F299" r:id="rId27" display="https://podminky.urs.cz/item/CS_URS_2024_02/762331911"/>
    <hyperlink ref="F326" r:id="rId28" display="https://podminky.urs.cz/item/CS_URS_2024_02/762331931"/>
    <hyperlink ref="F342" r:id="rId29" display="https://podminky.urs.cz/item/CS_URS_2024_02/762331951"/>
    <hyperlink ref="F356" r:id="rId30" display="https://podminky.urs.cz/item/CS_URS_2024_02/762332931"/>
    <hyperlink ref="F414" r:id="rId31" display="https://podminky.urs.cz/item/CS_URS_2024_02/762332933"/>
    <hyperlink ref="F450" r:id="rId32" display="https://podminky.urs.cz/item/CS_URS_2024_02/762332935"/>
    <hyperlink ref="F482" r:id="rId33" display="https://podminky.urs.cz/item/CS_URS_2024_02/762333911"/>
    <hyperlink ref="F509" r:id="rId34" display="https://podminky.urs.cz/item/CS_URS_2024_02/762333913"/>
    <hyperlink ref="F525" r:id="rId35" display="https://podminky.urs.cz/item/CS_URS_2024_02/762333915"/>
    <hyperlink ref="F539" r:id="rId36" display="https://podminky.urs.cz/item/CS_URS_2024_02/762342311"/>
    <hyperlink ref="F550" r:id="rId37" display="https://podminky.urs.cz/item/CS_URS_2024_02/762342812"/>
    <hyperlink ref="F556" r:id="rId38" display="https://podminky.urs.cz/item/CS_URS_2024_02/762353510"/>
    <hyperlink ref="F578" r:id="rId39" display="https://podminky.urs.cz/item/CS_URS_2024_02/762354815"/>
    <hyperlink ref="F581" r:id="rId40" display="https://podminky.urs.cz/item/CS_URS_2024_02/762381012"/>
    <hyperlink ref="F586" r:id="rId41" display="https://podminky.urs.cz/item/CS_URS_2024_02/762382012"/>
    <hyperlink ref="F591" r:id="rId42" display="https://podminky.urs.cz/item/CS_URS_2024_02/762395000"/>
    <hyperlink ref="F596" r:id="rId43" display="https://podminky.urs.cz/item/CS_URS_2024_02/762521922"/>
    <hyperlink ref="F601" r:id="rId44" display="https://podminky.urs.cz/item/CS_URS_2024_02/762523914"/>
    <hyperlink ref="F607" r:id="rId45" display="https://podminky.urs.cz/item/CS_URS_2024_02/998762112"/>
    <hyperlink ref="F611" r:id="rId46" display="https://podminky.urs.cz/item/CS_URS_2024_02/764004801"/>
    <hyperlink ref="F617" r:id="rId47" display="https://podminky.urs.cz/item/CS_URS_2024_02/764004861"/>
    <hyperlink ref="F623" r:id="rId48" display="https://podminky.urs.cz/item/CS_URS_2024_02/764314612"/>
    <hyperlink ref="F632" r:id="rId49" display="https://podminky.urs.cz/item/CS_URS_2024_02/764511405"/>
    <hyperlink ref="F639" r:id="rId50" display="https://podminky.urs.cz/item/CS_URS_2024_02/764511445"/>
    <hyperlink ref="F644" r:id="rId51" display="https://podminky.urs.cz/item/CS_URS_2024_02/764518423"/>
    <hyperlink ref="F651" r:id="rId52" display="https://podminky.urs.cz/item/CS_URS_2024_02/998764122"/>
    <hyperlink ref="F655" r:id="rId53" display="https://podminky.urs.cz/item/CS_URS_2024_02/765111431"/>
    <hyperlink ref="F667" r:id="rId54" display="https://podminky.urs.cz/item/CS_URS_2024_02/765111825"/>
    <hyperlink ref="F673" r:id="rId55" display="https://podminky.urs.cz/item/CS_URS_2024_02/765111831"/>
    <hyperlink ref="F676" r:id="rId56" display="https://podminky.urs.cz/item/CS_URS_2024_02/765111865"/>
    <hyperlink ref="F681" r:id="rId57" display="https://podminky.urs.cz/item/CS_URS_2024_02/765111881"/>
    <hyperlink ref="F684" r:id="rId58" display="https://podminky.urs.cz/item/CS_URS_2024_02/765114061"/>
    <hyperlink ref="F690" r:id="rId59" display="https://podminky.urs.cz/item/CS_URS_2024_02/765114351"/>
    <hyperlink ref="F695" r:id="rId60" display="https://podminky.urs.cz/item/CS_URS_2024_02/765114585"/>
    <hyperlink ref="F701" r:id="rId61" display="https://podminky.urs.cz/item/CS_URS_2024_02/765115302"/>
    <hyperlink ref="F713" r:id="rId62" display="https://podminky.urs.cz/item/CS_URS_2024_02/765115352"/>
    <hyperlink ref="F718" r:id="rId63" display="https://podminky.urs.cz/item/CS_URS_2024_02/765115401"/>
    <hyperlink ref="F726" r:id="rId64" display="https://podminky.urs.cz/item/CS_URS_2024_02/765192001"/>
    <hyperlink ref="F732" r:id="rId65" display="https://podminky.urs.cz/item/CS_URS_2024_02/998765112"/>
    <hyperlink ref="F736" r:id="rId66" display="https://podminky.urs.cz/item/CS_URS_2024_02/766621601"/>
    <hyperlink ref="F747" r:id="rId67" display="https://podminky.urs.cz/item/CS_URS_2024_02/998766312"/>
    <hyperlink ref="F751" r:id="rId68" display="https://podminky.urs.cz/item/CS_URS_2024_02/783223121"/>
    <hyperlink ref="F765" r:id="rId69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110</v>
      </c>
      <c r="L8" s="20"/>
    </row>
    <row r="9" s="2" customFormat="1" ht="16.5" customHeight="1">
      <c r="A9" s="38"/>
      <c r="B9" s="44"/>
      <c r="C9" s="38"/>
      <c r="D9" s="38"/>
      <c r="E9" s="151" t="s">
        <v>111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1856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ROUND((SUM(BE133:BE680)),  2)</f>
        <v>0</v>
      </c>
      <c r="G35" s="38"/>
      <c r="H35" s="38"/>
      <c r="I35" s="164">
        <v>0.20999999999999999</v>
      </c>
      <c r="J35" s="163">
        <f>ROUND(((SUM(BE133:BE680))*I35),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ROUND((SUM(BF133:BF680)),  2)</f>
        <v>0</v>
      </c>
      <c r="G36" s="38"/>
      <c r="H36" s="38"/>
      <c r="I36" s="164">
        <v>0.12</v>
      </c>
      <c r="J36" s="163">
        <f>ROUND(((SUM(BF133:BF680))*I36),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ROUND((SUM(BG133:BG680)),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ROUND((SUM(BH133:BH680)),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ROUND((SUM(BI133:BI680)),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006 - Objekt G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115</v>
      </c>
      <c r="D96" s="185"/>
      <c r="E96" s="185"/>
      <c r="F96" s="185"/>
      <c r="G96" s="185"/>
      <c r="H96" s="185"/>
      <c r="I96" s="185"/>
      <c r="J96" s="186" t="s">
        <v>116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117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118</v>
      </c>
    </row>
    <row r="99" s="9" customFormat="1" ht="24.96" customHeight="1">
      <c r="A99" s="9"/>
      <c r="B99" s="188"/>
      <c r="C99" s="189"/>
      <c r="D99" s="190" t="s">
        <v>119</v>
      </c>
      <c r="E99" s="191"/>
      <c r="F99" s="191"/>
      <c r="G99" s="191"/>
      <c r="H99" s="191"/>
      <c r="I99" s="191"/>
      <c r="J99" s="192">
        <f>J134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120</v>
      </c>
      <c r="E100" s="196"/>
      <c r="F100" s="196"/>
      <c r="G100" s="196"/>
      <c r="H100" s="196"/>
      <c r="I100" s="196"/>
      <c r="J100" s="197">
        <f>J135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1857</v>
      </c>
      <c r="E101" s="196"/>
      <c r="F101" s="196"/>
      <c r="G101" s="196"/>
      <c r="H101" s="196"/>
      <c r="I101" s="196"/>
      <c r="J101" s="197">
        <f>J146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121</v>
      </c>
      <c r="E102" s="196"/>
      <c r="F102" s="196"/>
      <c r="G102" s="196"/>
      <c r="H102" s="196"/>
      <c r="I102" s="196"/>
      <c r="J102" s="197">
        <f>J153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122</v>
      </c>
      <c r="E103" s="196"/>
      <c r="F103" s="196"/>
      <c r="G103" s="196"/>
      <c r="H103" s="196"/>
      <c r="I103" s="196"/>
      <c r="J103" s="197">
        <f>J160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123</v>
      </c>
      <c r="E104" s="196"/>
      <c r="F104" s="196"/>
      <c r="G104" s="196"/>
      <c r="H104" s="196"/>
      <c r="I104" s="196"/>
      <c r="J104" s="197">
        <f>J228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124</v>
      </c>
      <c r="E105" s="196"/>
      <c r="F105" s="196"/>
      <c r="G105" s="196"/>
      <c r="H105" s="196"/>
      <c r="I105" s="196"/>
      <c r="J105" s="197">
        <f>J272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125</v>
      </c>
      <c r="E106" s="191"/>
      <c r="F106" s="191"/>
      <c r="G106" s="191"/>
      <c r="H106" s="191"/>
      <c r="I106" s="191"/>
      <c r="J106" s="192">
        <f>J276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126</v>
      </c>
      <c r="E107" s="196"/>
      <c r="F107" s="196"/>
      <c r="G107" s="196"/>
      <c r="H107" s="196"/>
      <c r="I107" s="196"/>
      <c r="J107" s="197">
        <f>J277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127</v>
      </c>
      <c r="E108" s="196"/>
      <c r="F108" s="196"/>
      <c r="G108" s="196"/>
      <c r="H108" s="196"/>
      <c r="I108" s="196"/>
      <c r="J108" s="197">
        <f>J549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128</v>
      </c>
      <c r="E109" s="196"/>
      <c r="F109" s="196"/>
      <c r="G109" s="196"/>
      <c r="H109" s="196"/>
      <c r="I109" s="196"/>
      <c r="J109" s="197">
        <f>J593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130</v>
      </c>
      <c r="E110" s="196"/>
      <c r="F110" s="196"/>
      <c r="G110" s="196"/>
      <c r="H110" s="196"/>
      <c r="I110" s="196"/>
      <c r="J110" s="197">
        <f>J660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131</v>
      </c>
      <c r="E111" s="191"/>
      <c r="F111" s="191"/>
      <c r="G111" s="191"/>
      <c r="H111" s="191"/>
      <c r="I111" s="191"/>
      <c r="J111" s="192">
        <f>J672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132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3" t="str">
        <f>E7</f>
        <v>Bílina - oprava střech objektů bývalého pivovaru - rev 07.05.25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110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3" t="s">
        <v>111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112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006 - Objekt G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22. 11. 2024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 xml:space="preserve"> </v>
      </c>
      <c r="G129" s="40"/>
      <c r="H129" s="40"/>
      <c r="I129" s="32" t="s">
        <v>29</v>
      </c>
      <c r="J129" s="36" t="str">
        <f>E23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IF(E20="","",E20)</f>
        <v>Vyplň údaj</v>
      </c>
      <c r="G130" s="40"/>
      <c r="H130" s="40"/>
      <c r="I130" s="32" t="s">
        <v>31</v>
      </c>
      <c r="J130" s="36" t="str">
        <f>E26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9"/>
      <c r="B132" s="200"/>
      <c r="C132" s="201" t="s">
        <v>133</v>
      </c>
      <c r="D132" s="202" t="s">
        <v>58</v>
      </c>
      <c r="E132" s="202" t="s">
        <v>54</v>
      </c>
      <c r="F132" s="202" t="s">
        <v>55</v>
      </c>
      <c r="G132" s="202" t="s">
        <v>134</v>
      </c>
      <c r="H132" s="202" t="s">
        <v>135</v>
      </c>
      <c r="I132" s="202" t="s">
        <v>136</v>
      </c>
      <c r="J132" s="202" t="s">
        <v>116</v>
      </c>
      <c r="K132" s="203" t="s">
        <v>137</v>
      </c>
      <c r="L132" s="204"/>
      <c r="M132" s="100" t="s">
        <v>1</v>
      </c>
      <c r="N132" s="101" t="s">
        <v>37</v>
      </c>
      <c r="O132" s="101" t="s">
        <v>138</v>
      </c>
      <c r="P132" s="101" t="s">
        <v>139</v>
      </c>
      <c r="Q132" s="101" t="s">
        <v>140</v>
      </c>
      <c r="R132" s="101" t="s">
        <v>141</v>
      </c>
      <c r="S132" s="101" t="s">
        <v>142</v>
      </c>
      <c r="T132" s="102" t="s">
        <v>143</v>
      </c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</row>
    <row r="133" s="2" customFormat="1" ht="22.8" customHeight="1">
      <c r="A133" s="38"/>
      <c r="B133" s="39"/>
      <c r="C133" s="107" t="s">
        <v>144</v>
      </c>
      <c r="D133" s="40"/>
      <c r="E133" s="40"/>
      <c r="F133" s="40"/>
      <c r="G133" s="40"/>
      <c r="H133" s="40"/>
      <c r="I133" s="40"/>
      <c r="J133" s="205">
        <f>BK133</f>
        <v>0</v>
      </c>
      <c r="K133" s="40"/>
      <c r="L133" s="44"/>
      <c r="M133" s="103"/>
      <c r="N133" s="206"/>
      <c r="O133" s="104"/>
      <c r="P133" s="207">
        <f>P134+P276+P672</f>
        <v>0</v>
      </c>
      <c r="Q133" s="104"/>
      <c r="R133" s="207">
        <f>R134+R276+R672</f>
        <v>98.764337909999995</v>
      </c>
      <c r="S133" s="104"/>
      <c r="T133" s="208">
        <f>T134+T276+T672</f>
        <v>68.768187900000001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118</v>
      </c>
      <c r="BK133" s="209">
        <f>BK134+BK276+BK672</f>
        <v>0</v>
      </c>
    </row>
    <row r="134" s="12" customFormat="1" ht="25.92" customHeight="1">
      <c r="A134" s="12"/>
      <c r="B134" s="210"/>
      <c r="C134" s="211"/>
      <c r="D134" s="212" t="s">
        <v>72</v>
      </c>
      <c r="E134" s="213" t="s">
        <v>145</v>
      </c>
      <c r="F134" s="213" t="s">
        <v>146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P135+P146+P153+P160+P228+P272</f>
        <v>0</v>
      </c>
      <c r="Q134" s="218"/>
      <c r="R134" s="219">
        <f>R135+R146+R153+R160+R228+R272</f>
        <v>49.324284410000004</v>
      </c>
      <c r="S134" s="218"/>
      <c r="T134" s="220">
        <f>T135+T146+T153+T160+T228+T272</f>
        <v>30.022199999999998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73</v>
      </c>
      <c r="AY134" s="221" t="s">
        <v>147</v>
      </c>
      <c r="BK134" s="223">
        <f>BK135+BK146+BK153+BK160+BK228+BK272</f>
        <v>0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148</v>
      </c>
      <c r="F135" s="224" t="s">
        <v>149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SUM(P136:P145)</f>
        <v>0</v>
      </c>
      <c r="Q135" s="218"/>
      <c r="R135" s="219">
        <f>SUM(R136:R145)</f>
        <v>38.246340000000004</v>
      </c>
      <c r="S135" s="218"/>
      <c r="T135" s="220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72</v>
      </c>
      <c r="AU135" s="222" t="s">
        <v>80</v>
      </c>
      <c r="AY135" s="221" t="s">
        <v>147</v>
      </c>
      <c r="BK135" s="223">
        <f>SUM(BK136:BK145)</f>
        <v>0</v>
      </c>
    </row>
    <row r="136" s="2" customFormat="1" ht="16.5" customHeight="1">
      <c r="A136" s="38"/>
      <c r="B136" s="39"/>
      <c r="C136" s="226" t="s">
        <v>80</v>
      </c>
      <c r="D136" s="226" t="s">
        <v>150</v>
      </c>
      <c r="E136" s="227" t="s">
        <v>165</v>
      </c>
      <c r="F136" s="228" t="s">
        <v>166</v>
      </c>
      <c r="G136" s="229" t="s">
        <v>167</v>
      </c>
      <c r="H136" s="230">
        <v>66.799999999999997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155</v>
      </c>
      <c r="AT136" s="237" t="s">
        <v>150</v>
      </c>
      <c r="AU136" s="237" t="s">
        <v>82</v>
      </c>
      <c r="AY136" s="17" t="s">
        <v>147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155</v>
      </c>
      <c r="BM136" s="237" t="s">
        <v>1858</v>
      </c>
    </row>
    <row r="137" s="2" customFormat="1">
      <c r="A137" s="38"/>
      <c r="B137" s="39"/>
      <c r="C137" s="40"/>
      <c r="D137" s="239" t="s">
        <v>157</v>
      </c>
      <c r="E137" s="40"/>
      <c r="F137" s="240" t="s">
        <v>166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82</v>
      </c>
    </row>
    <row r="138" s="14" customFormat="1">
      <c r="A138" s="14"/>
      <c r="B138" s="256"/>
      <c r="C138" s="257"/>
      <c r="D138" s="239" t="s">
        <v>161</v>
      </c>
      <c r="E138" s="258" t="s">
        <v>1</v>
      </c>
      <c r="F138" s="259" t="s">
        <v>1859</v>
      </c>
      <c r="G138" s="257"/>
      <c r="H138" s="260">
        <v>66.799999999999997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161</v>
      </c>
      <c r="AU138" s="266" t="s">
        <v>82</v>
      </c>
      <c r="AV138" s="14" t="s">
        <v>82</v>
      </c>
      <c r="AW138" s="14" t="s">
        <v>30</v>
      </c>
      <c r="AX138" s="14" t="s">
        <v>73</v>
      </c>
      <c r="AY138" s="266" t="s">
        <v>147</v>
      </c>
    </row>
    <row r="139" s="15" customFormat="1">
      <c r="A139" s="15"/>
      <c r="B139" s="267"/>
      <c r="C139" s="268"/>
      <c r="D139" s="239" t="s">
        <v>161</v>
      </c>
      <c r="E139" s="269" t="s">
        <v>1</v>
      </c>
      <c r="F139" s="270" t="s">
        <v>164</v>
      </c>
      <c r="G139" s="268"/>
      <c r="H139" s="271">
        <v>66.799999999999997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161</v>
      </c>
      <c r="AU139" s="277" t="s">
        <v>82</v>
      </c>
      <c r="AV139" s="15" t="s">
        <v>155</v>
      </c>
      <c r="AW139" s="15" t="s">
        <v>30</v>
      </c>
      <c r="AX139" s="15" t="s">
        <v>80</v>
      </c>
      <c r="AY139" s="277" t="s">
        <v>147</v>
      </c>
    </row>
    <row r="140" s="2" customFormat="1" ht="24.15" customHeight="1">
      <c r="A140" s="38"/>
      <c r="B140" s="39"/>
      <c r="C140" s="226" t="s">
        <v>82</v>
      </c>
      <c r="D140" s="226" t="s">
        <v>150</v>
      </c>
      <c r="E140" s="227" t="s">
        <v>170</v>
      </c>
      <c r="F140" s="228" t="s">
        <v>171</v>
      </c>
      <c r="G140" s="229" t="s">
        <v>153</v>
      </c>
      <c r="H140" s="230">
        <v>20.039999999999999</v>
      </c>
      <c r="I140" s="231"/>
      <c r="J140" s="232">
        <f>ROUND(I140*H140,2)</f>
        <v>0</v>
      </c>
      <c r="K140" s="228" t="s">
        <v>154</v>
      </c>
      <c r="L140" s="44"/>
      <c r="M140" s="233" t="s">
        <v>1</v>
      </c>
      <c r="N140" s="234" t="s">
        <v>38</v>
      </c>
      <c r="O140" s="91"/>
      <c r="P140" s="235">
        <f>O140*H140</f>
        <v>0</v>
      </c>
      <c r="Q140" s="235">
        <v>1.9085000000000001</v>
      </c>
      <c r="R140" s="235">
        <f>Q140*H140</f>
        <v>38.246340000000004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155</v>
      </c>
      <c r="AT140" s="237" t="s">
        <v>150</v>
      </c>
      <c r="AU140" s="237" t="s">
        <v>82</v>
      </c>
      <c r="AY140" s="17" t="s">
        <v>147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155</v>
      </c>
      <c r="BM140" s="237" t="s">
        <v>1860</v>
      </c>
    </row>
    <row r="141" s="2" customFormat="1">
      <c r="A141" s="38"/>
      <c r="B141" s="39"/>
      <c r="C141" s="40"/>
      <c r="D141" s="239" t="s">
        <v>157</v>
      </c>
      <c r="E141" s="40"/>
      <c r="F141" s="240" t="s">
        <v>173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157</v>
      </c>
      <c r="AU141" s="17" t="s">
        <v>82</v>
      </c>
    </row>
    <row r="142" s="2" customFormat="1">
      <c r="A142" s="38"/>
      <c r="B142" s="39"/>
      <c r="C142" s="40"/>
      <c r="D142" s="244" t="s">
        <v>159</v>
      </c>
      <c r="E142" s="40"/>
      <c r="F142" s="245" t="s">
        <v>174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159</v>
      </c>
      <c r="AU142" s="17" t="s">
        <v>82</v>
      </c>
    </row>
    <row r="143" s="13" customFormat="1">
      <c r="A143" s="13"/>
      <c r="B143" s="246"/>
      <c r="C143" s="247"/>
      <c r="D143" s="239" t="s">
        <v>161</v>
      </c>
      <c r="E143" s="248" t="s">
        <v>1</v>
      </c>
      <c r="F143" s="249" t="s">
        <v>175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161</v>
      </c>
      <c r="AU143" s="255" t="s">
        <v>82</v>
      </c>
      <c r="AV143" s="13" t="s">
        <v>80</v>
      </c>
      <c r="AW143" s="13" t="s">
        <v>30</v>
      </c>
      <c r="AX143" s="13" t="s">
        <v>73</v>
      </c>
      <c r="AY143" s="255" t="s">
        <v>147</v>
      </c>
    </row>
    <row r="144" s="14" customFormat="1">
      <c r="A144" s="14"/>
      <c r="B144" s="256"/>
      <c r="C144" s="257"/>
      <c r="D144" s="239" t="s">
        <v>161</v>
      </c>
      <c r="E144" s="258" t="s">
        <v>1</v>
      </c>
      <c r="F144" s="259" t="s">
        <v>1861</v>
      </c>
      <c r="G144" s="257"/>
      <c r="H144" s="260">
        <v>20.039999999999999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161</v>
      </c>
      <c r="AU144" s="266" t="s">
        <v>82</v>
      </c>
      <c r="AV144" s="14" t="s">
        <v>82</v>
      </c>
      <c r="AW144" s="14" t="s">
        <v>30</v>
      </c>
      <c r="AX144" s="14" t="s">
        <v>73</v>
      </c>
      <c r="AY144" s="266" t="s">
        <v>147</v>
      </c>
    </row>
    <row r="145" s="15" customFormat="1">
      <c r="A145" s="15"/>
      <c r="B145" s="267"/>
      <c r="C145" s="268"/>
      <c r="D145" s="239" t="s">
        <v>161</v>
      </c>
      <c r="E145" s="269" t="s">
        <v>1</v>
      </c>
      <c r="F145" s="270" t="s">
        <v>164</v>
      </c>
      <c r="G145" s="268"/>
      <c r="H145" s="271">
        <v>20.039999999999999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161</v>
      </c>
      <c r="AU145" s="277" t="s">
        <v>82</v>
      </c>
      <c r="AV145" s="15" t="s">
        <v>155</v>
      </c>
      <c r="AW145" s="15" t="s">
        <v>30</v>
      </c>
      <c r="AX145" s="15" t="s">
        <v>80</v>
      </c>
      <c r="AY145" s="277" t="s">
        <v>147</v>
      </c>
    </row>
    <row r="146" s="12" customFormat="1" ht="22.8" customHeight="1">
      <c r="A146" s="12"/>
      <c r="B146" s="210"/>
      <c r="C146" s="211"/>
      <c r="D146" s="212" t="s">
        <v>72</v>
      </c>
      <c r="E146" s="224" t="s">
        <v>155</v>
      </c>
      <c r="F146" s="224" t="s">
        <v>1862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SUM(P147:P152)</f>
        <v>0</v>
      </c>
      <c r="Q146" s="218"/>
      <c r="R146" s="219">
        <f>SUM(R147:R152)</f>
        <v>1.4823000000000002</v>
      </c>
      <c r="S146" s="218"/>
      <c r="T146" s="22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80</v>
      </c>
      <c r="AT146" s="222" t="s">
        <v>72</v>
      </c>
      <c r="AU146" s="222" t="s">
        <v>80</v>
      </c>
      <c r="AY146" s="221" t="s">
        <v>147</v>
      </c>
      <c r="BK146" s="223">
        <f>SUM(BK147:BK152)</f>
        <v>0</v>
      </c>
    </row>
    <row r="147" s="2" customFormat="1" ht="21.75" customHeight="1">
      <c r="A147" s="38"/>
      <c r="B147" s="39"/>
      <c r="C147" s="226" t="s">
        <v>148</v>
      </c>
      <c r="D147" s="226" t="s">
        <v>150</v>
      </c>
      <c r="E147" s="227" t="s">
        <v>1863</v>
      </c>
      <c r="F147" s="228" t="s">
        <v>1864</v>
      </c>
      <c r="G147" s="229" t="s">
        <v>248</v>
      </c>
      <c r="H147" s="230">
        <v>18</v>
      </c>
      <c r="I147" s="231"/>
      <c r="J147" s="232">
        <f>ROUND(I147*H147,2)</f>
        <v>0</v>
      </c>
      <c r="K147" s="228" t="s">
        <v>154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0.082350000000000007</v>
      </c>
      <c r="R147" s="235">
        <f>Q147*H147</f>
        <v>1.4823000000000002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155</v>
      </c>
      <c r="AT147" s="237" t="s">
        <v>150</v>
      </c>
      <c r="AU147" s="237" t="s">
        <v>82</v>
      </c>
      <c r="AY147" s="17" t="s">
        <v>147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80</v>
      </c>
      <c r="BK147" s="238">
        <f>ROUND(I147*H147,2)</f>
        <v>0</v>
      </c>
      <c r="BL147" s="17" t="s">
        <v>155</v>
      </c>
      <c r="BM147" s="237" t="s">
        <v>1865</v>
      </c>
    </row>
    <row r="148" s="2" customFormat="1">
      <c r="A148" s="38"/>
      <c r="B148" s="39"/>
      <c r="C148" s="40"/>
      <c r="D148" s="239" t="s">
        <v>157</v>
      </c>
      <c r="E148" s="40"/>
      <c r="F148" s="240" t="s">
        <v>1866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157</v>
      </c>
      <c r="AU148" s="17" t="s">
        <v>82</v>
      </c>
    </row>
    <row r="149" s="2" customFormat="1">
      <c r="A149" s="38"/>
      <c r="B149" s="39"/>
      <c r="C149" s="40"/>
      <c r="D149" s="244" t="s">
        <v>159</v>
      </c>
      <c r="E149" s="40"/>
      <c r="F149" s="245" t="s">
        <v>1867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82</v>
      </c>
    </row>
    <row r="150" s="13" customFormat="1">
      <c r="A150" s="13"/>
      <c r="B150" s="246"/>
      <c r="C150" s="247"/>
      <c r="D150" s="239" t="s">
        <v>161</v>
      </c>
      <c r="E150" s="248" t="s">
        <v>1</v>
      </c>
      <c r="F150" s="249" t="s">
        <v>1868</v>
      </c>
      <c r="G150" s="247"/>
      <c r="H150" s="248" t="s">
        <v>1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161</v>
      </c>
      <c r="AU150" s="255" t="s">
        <v>82</v>
      </c>
      <c r="AV150" s="13" t="s">
        <v>80</v>
      </c>
      <c r="AW150" s="13" t="s">
        <v>30</v>
      </c>
      <c r="AX150" s="13" t="s">
        <v>73</v>
      </c>
      <c r="AY150" s="255" t="s">
        <v>147</v>
      </c>
    </row>
    <row r="151" s="14" customFormat="1">
      <c r="A151" s="14"/>
      <c r="B151" s="256"/>
      <c r="C151" s="257"/>
      <c r="D151" s="239" t="s">
        <v>161</v>
      </c>
      <c r="E151" s="258" t="s">
        <v>1</v>
      </c>
      <c r="F151" s="259" t="s">
        <v>1869</v>
      </c>
      <c r="G151" s="257"/>
      <c r="H151" s="260">
        <v>18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161</v>
      </c>
      <c r="AU151" s="266" t="s">
        <v>82</v>
      </c>
      <c r="AV151" s="14" t="s">
        <v>82</v>
      </c>
      <c r="AW151" s="14" t="s">
        <v>30</v>
      </c>
      <c r="AX151" s="14" t="s">
        <v>73</v>
      </c>
      <c r="AY151" s="266" t="s">
        <v>147</v>
      </c>
    </row>
    <row r="152" s="15" customFormat="1">
      <c r="A152" s="15"/>
      <c r="B152" s="267"/>
      <c r="C152" s="268"/>
      <c r="D152" s="239" t="s">
        <v>161</v>
      </c>
      <c r="E152" s="269" t="s">
        <v>1</v>
      </c>
      <c r="F152" s="270" t="s">
        <v>164</v>
      </c>
      <c r="G152" s="268"/>
      <c r="H152" s="271">
        <v>18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161</v>
      </c>
      <c r="AU152" s="277" t="s">
        <v>82</v>
      </c>
      <c r="AV152" s="15" t="s">
        <v>155</v>
      </c>
      <c r="AW152" s="15" t="s">
        <v>30</v>
      </c>
      <c r="AX152" s="15" t="s">
        <v>80</v>
      </c>
      <c r="AY152" s="277" t="s">
        <v>147</v>
      </c>
    </row>
    <row r="153" s="12" customFormat="1" ht="22.8" customHeight="1">
      <c r="A153" s="12"/>
      <c r="B153" s="210"/>
      <c r="C153" s="211"/>
      <c r="D153" s="212" t="s">
        <v>72</v>
      </c>
      <c r="E153" s="224" t="s">
        <v>177</v>
      </c>
      <c r="F153" s="224" t="s">
        <v>178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SUM(P154:P159)</f>
        <v>0</v>
      </c>
      <c r="Q153" s="218"/>
      <c r="R153" s="219">
        <f>SUM(R154:R159)</f>
        <v>9.4575440000000004</v>
      </c>
      <c r="S153" s="218"/>
      <c r="T153" s="22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80</v>
      </c>
      <c r="AT153" s="222" t="s">
        <v>72</v>
      </c>
      <c r="AU153" s="222" t="s">
        <v>80</v>
      </c>
      <c r="AY153" s="221" t="s">
        <v>147</v>
      </c>
      <c r="BK153" s="223">
        <f>SUM(BK154:BK159)</f>
        <v>0</v>
      </c>
    </row>
    <row r="154" s="2" customFormat="1" ht="33" customHeight="1">
      <c r="A154" s="38"/>
      <c r="B154" s="39"/>
      <c r="C154" s="226" t="s">
        <v>155</v>
      </c>
      <c r="D154" s="226" t="s">
        <v>150</v>
      </c>
      <c r="E154" s="227" t="s">
        <v>179</v>
      </c>
      <c r="F154" s="228" t="s">
        <v>180</v>
      </c>
      <c r="G154" s="229" t="s">
        <v>181</v>
      </c>
      <c r="H154" s="230">
        <v>133.59999999999999</v>
      </c>
      <c r="I154" s="231"/>
      <c r="J154" s="232">
        <f>ROUND(I154*H154,2)</f>
        <v>0</v>
      </c>
      <c r="K154" s="228" t="s">
        <v>154</v>
      </c>
      <c r="L154" s="44"/>
      <c r="M154" s="233" t="s">
        <v>1</v>
      </c>
      <c r="N154" s="234" t="s">
        <v>38</v>
      </c>
      <c r="O154" s="91"/>
      <c r="P154" s="235">
        <f>O154*H154</f>
        <v>0</v>
      </c>
      <c r="Q154" s="235">
        <v>0.070790000000000006</v>
      </c>
      <c r="R154" s="235">
        <f>Q154*H154</f>
        <v>9.4575440000000004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155</v>
      </c>
      <c r="AT154" s="237" t="s">
        <v>150</v>
      </c>
      <c r="AU154" s="237" t="s">
        <v>82</v>
      </c>
      <c r="AY154" s="17" t="s">
        <v>147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80</v>
      </c>
      <c r="BK154" s="238">
        <f>ROUND(I154*H154,2)</f>
        <v>0</v>
      </c>
      <c r="BL154" s="17" t="s">
        <v>155</v>
      </c>
      <c r="BM154" s="237" t="s">
        <v>1870</v>
      </c>
    </row>
    <row r="155" s="2" customFormat="1">
      <c r="A155" s="38"/>
      <c r="B155" s="39"/>
      <c r="C155" s="40"/>
      <c r="D155" s="239" t="s">
        <v>157</v>
      </c>
      <c r="E155" s="40"/>
      <c r="F155" s="240" t="s">
        <v>183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157</v>
      </c>
      <c r="AU155" s="17" t="s">
        <v>82</v>
      </c>
    </row>
    <row r="156" s="2" customFormat="1">
      <c r="A156" s="38"/>
      <c r="B156" s="39"/>
      <c r="C156" s="40"/>
      <c r="D156" s="244" t="s">
        <v>159</v>
      </c>
      <c r="E156" s="40"/>
      <c r="F156" s="245" t="s">
        <v>184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82</v>
      </c>
    </row>
    <row r="157" s="13" customFormat="1">
      <c r="A157" s="13"/>
      <c r="B157" s="246"/>
      <c r="C157" s="247"/>
      <c r="D157" s="239" t="s">
        <v>161</v>
      </c>
      <c r="E157" s="248" t="s">
        <v>1</v>
      </c>
      <c r="F157" s="249" t="s">
        <v>185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161</v>
      </c>
      <c r="AU157" s="255" t="s">
        <v>82</v>
      </c>
      <c r="AV157" s="13" t="s">
        <v>80</v>
      </c>
      <c r="AW157" s="13" t="s">
        <v>30</v>
      </c>
      <c r="AX157" s="13" t="s">
        <v>73</v>
      </c>
      <c r="AY157" s="255" t="s">
        <v>147</v>
      </c>
    </row>
    <row r="158" s="14" customFormat="1">
      <c r="A158" s="14"/>
      <c r="B158" s="256"/>
      <c r="C158" s="257"/>
      <c r="D158" s="239" t="s">
        <v>161</v>
      </c>
      <c r="E158" s="258" t="s">
        <v>1</v>
      </c>
      <c r="F158" s="259" t="s">
        <v>1871</v>
      </c>
      <c r="G158" s="257"/>
      <c r="H158" s="260">
        <v>133.59999999999999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161</v>
      </c>
      <c r="AU158" s="266" t="s">
        <v>82</v>
      </c>
      <c r="AV158" s="14" t="s">
        <v>82</v>
      </c>
      <c r="AW158" s="14" t="s">
        <v>30</v>
      </c>
      <c r="AX158" s="14" t="s">
        <v>73</v>
      </c>
      <c r="AY158" s="266" t="s">
        <v>147</v>
      </c>
    </row>
    <row r="159" s="15" customFormat="1">
      <c r="A159" s="15"/>
      <c r="B159" s="267"/>
      <c r="C159" s="268"/>
      <c r="D159" s="239" t="s">
        <v>161</v>
      </c>
      <c r="E159" s="269" t="s">
        <v>1</v>
      </c>
      <c r="F159" s="270" t="s">
        <v>164</v>
      </c>
      <c r="G159" s="268"/>
      <c r="H159" s="271">
        <v>133.59999999999999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161</v>
      </c>
      <c r="AU159" s="277" t="s">
        <v>82</v>
      </c>
      <c r="AV159" s="15" t="s">
        <v>155</v>
      </c>
      <c r="AW159" s="15" t="s">
        <v>30</v>
      </c>
      <c r="AX159" s="15" t="s">
        <v>80</v>
      </c>
      <c r="AY159" s="277" t="s">
        <v>147</v>
      </c>
    </row>
    <row r="160" s="12" customFormat="1" ht="22.8" customHeight="1">
      <c r="A160" s="12"/>
      <c r="B160" s="210"/>
      <c r="C160" s="211"/>
      <c r="D160" s="212" t="s">
        <v>72</v>
      </c>
      <c r="E160" s="224" t="s">
        <v>215</v>
      </c>
      <c r="F160" s="224" t="s">
        <v>216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SUM(P161:P227)</f>
        <v>0</v>
      </c>
      <c r="Q160" s="218"/>
      <c r="R160" s="219">
        <f>SUM(R161:R227)</f>
        <v>0.13810041000000001</v>
      </c>
      <c r="S160" s="218"/>
      <c r="T160" s="220">
        <f>SUM(T161:T227)</f>
        <v>30.022199999999998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80</v>
      </c>
      <c r="AT160" s="222" t="s">
        <v>72</v>
      </c>
      <c r="AU160" s="222" t="s">
        <v>80</v>
      </c>
      <c r="AY160" s="221" t="s">
        <v>147</v>
      </c>
      <c r="BK160" s="223">
        <f>SUM(BK161:BK227)</f>
        <v>0</v>
      </c>
    </row>
    <row r="161" s="2" customFormat="1" ht="37.8" customHeight="1">
      <c r="A161" s="38"/>
      <c r="B161" s="39"/>
      <c r="C161" s="226" t="s">
        <v>187</v>
      </c>
      <c r="D161" s="226" t="s">
        <v>150</v>
      </c>
      <c r="E161" s="227" t="s">
        <v>217</v>
      </c>
      <c r="F161" s="228" t="s">
        <v>218</v>
      </c>
      <c r="G161" s="229" t="s">
        <v>181</v>
      </c>
      <c r="H161" s="230">
        <v>1250.356</v>
      </c>
      <c r="I161" s="231"/>
      <c r="J161" s="232">
        <f>ROUND(I161*H161,2)</f>
        <v>0</v>
      </c>
      <c r="K161" s="228" t="s">
        <v>154</v>
      </c>
      <c r="L161" s="44"/>
      <c r="M161" s="233" t="s">
        <v>1</v>
      </c>
      <c r="N161" s="234" t="s">
        <v>38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155</v>
      </c>
      <c r="AT161" s="237" t="s">
        <v>150</v>
      </c>
      <c r="AU161" s="237" t="s">
        <v>82</v>
      </c>
      <c r="AY161" s="17" t="s">
        <v>147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80</v>
      </c>
      <c r="BK161" s="238">
        <f>ROUND(I161*H161,2)</f>
        <v>0</v>
      </c>
      <c r="BL161" s="17" t="s">
        <v>155</v>
      </c>
      <c r="BM161" s="237" t="s">
        <v>1872</v>
      </c>
    </row>
    <row r="162" s="2" customFormat="1">
      <c r="A162" s="38"/>
      <c r="B162" s="39"/>
      <c r="C162" s="40"/>
      <c r="D162" s="239" t="s">
        <v>157</v>
      </c>
      <c r="E162" s="40"/>
      <c r="F162" s="240" t="s">
        <v>220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157</v>
      </c>
      <c r="AU162" s="17" t="s">
        <v>82</v>
      </c>
    </row>
    <row r="163" s="2" customFormat="1">
      <c r="A163" s="38"/>
      <c r="B163" s="39"/>
      <c r="C163" s="40"/>
      <c r="D163" s="244" t="s">
        <v>159</v>
      </c>
      <c r="E163" s="40"/>
      <c r="F163" s="245" t="s">
        <v>221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82</v>
      </c>
    </row>
    <row r="164" s="13" customFormat="1">
      <c r="A164" s="13"/>
      <c r="B164" s="246"/>
      <c r="C164" s="247"/>
      <c r="D164" s="239" t="s">
        <v>161</v>
      </c>
      <c r="E164" s="248" t="s">
        <v>1</v>
      </c>
      <c r="F164" s="249" t="s">
        <v>222</v>
      </c>
      <c r="G164" s="247"/>
      <c r="H164" s="248" t="s">
        <v>1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161</v>
      </c>
      <c r="AU164" s="255" t="s">
        <v>82</v>
      </c>
      <c r="AV164" s="13" t="s">
        <v>80</v>
      </c>
      <c r="AW164" s="13" t="s">
        <v>30</v>
      </c>
      <c r="AX164" s="13" t="s">
        <v>73</v>
      </c>
      <c r="AY164" s="255" t="s">
        <v>147</v>
      </c>
    </row>
    <row r="165" s="14" customFormat="1">
      <c r="A165" s="14"/>
      <c r="B165" s="256"/>
      <c r="C165" s="257"/>
      <c r="D165" s="239" t="s">
        <v>161</v>
      </c>
      <c r="E165" s="258" t="s">
        <v>1</v>
      </c>
      <c r="F165" s="259" t="s">
        <v>1873</v>
      </c>
      <c r="G165" s="257"/>
      <c r="H165" s="260">
        <v>801.60000000000002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161</v>
      </c>
      <c r="AU165" s="266" t="s">
        <v>82</v>
      </c>
      <c r="AV165" s="14" t="s">
        <v>82</v>
      </c>
      <c r="AW165" s="14" t="s">
        <v>30</v>
      </c>
      <c r="AX165" s="14" t="s">
        <v>73</v>
      </c>
      <c r="AY165" s="266" t="s">
        <v>147</v>
      </c>
    </row>
    <row r="166" s="13" customFormat="1">
      <c r="A166" s="13"/>
      <c r="B166" s="246"/>
      <c r="C166" s="247"/>
      <c r="D166" s="239" t="s">
        <v>161</v>
      </c>
      <c r="E166" s="248" t="s">
        <v>1</v>
      </c>
      <c r="F166" s="249" t="s">
        <v>224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161</v>
      </c>
      <c r="AU166" s="255" t="s">
        <v>82</v>
      </c>
      <c r="AV166" s="13" t="s">
        <v>80</v>
      </c>
      <c r="AW166" s="13" t="s">
        <v>30</v>
      </c>
      <c r="AX166" s="13" t="s">
        <v>73</v>
      </c>
      <c r="AY166" s="255" t="s">
        <v>147</v>
      </c>
    </row>
    <row r="167" s="14" customFormat="1">
      <c r="A167" s="14"/>
      <c r="B167" s="256"/>
      <c r="C167" s="257"/>
      <c r="D167" s="239" t="s">
        <v>161</v>
      </c>
      <c r="E167" s="258" t="s">
        <v>1</v>
      </c>
      <c r="F167" s="259" t="s">
        <v>1874</v>
      </c>
      <c r="G167" s="257"/>
      <c r="H167" s="260">
        <v>160.21199999999999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161</v>
      </c>
      <c r="AU167" s="266" t="s">
        <v>82</v>
      </c>
      <c r="AV167" s="14" t="s">
        <v>82</v>
      </c>
      <c r="AW167" s="14" t="s">
        <v>30</v>
      </c>
      <c r="AX167" s="14" t="s">
        <v>73</v>
      </c>
      <c r="AY167" s="266" t="s">
        <v>147</v>
      </c>
    </row>
    <row r="168" s="13" customFormat="1">
      <c r="A168" s="13"/>
      <c r="B168" s="246"/>
      <c r="C168" s="247"/>
      <c r="D168" s="239" t="s">
        <v>161</v>
      </c>
      <c r="E168" s="248" t="s">
        <v>1</v>
      </c>
      <c r="F168" s="249" t="s">
        <v>1201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161</v>
      </c>
      <c r="AU168" s="255" t="s">
        <v>82</v>
      </c>
      <c r="AV168" s="13" t="s">
        <v>80</v>
      </c>
      <c r="AW168" s="13" t="s">
        <v>30</v>
      </c>
      <c r="AX168" s="13" t="s">
        <v>73</v>
      </c>
      <c r="AY168" s="255" t="s">
        <v>147</v>
      </c>
    </row>
    <row r="169" s="14" customFormat="1">
      <c r="A169" s="14"/>
      <c r="B169" s="256"/>
      <c r="C169" s="257"/>
      <c r="D169" s="239" t="s">
        <v>161</v>
      </c>
      <c r="E169" s="258" t="s">
        <v>1</v>
      </c>
      <c r="F169" s="259" t="s">
        <v>1875</v>
      </c>
      <c r="G169" s="257"/>
      <c r="H169" s="260">
        <v>288.54399999999998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161</v>
      </c>
      <c r="AU169" s="266" t="s">
        <v>82</v>
      </c>
      <c r="AV169" s="14" t="s">
        <v>82</v>
      </c>
      <c r="AW169" s="14" t="s">
        <v>30</v>
      </c>
      <c r="AX169" s="14" t="s">
        <v>73</v>
      </c>
      <c r="AY169" s="266" t="s">
        <v>147</v>
      </c>
    </row>
    <row r="170" s="15" customFormat="1">
      <c r="A170" s="15"/>
      <c r="B170" s="267"/>
      <c r="C170" s="268"/>
      <c r="D170" s="239" t="s">
        <v>161</v>
      </c>
      <c r="E170" s="269" t="s">
        <v>1</v>
      </c>
      <c r="F170" s="270" t="s">
        <v>164</v>
      </c>
      <c r="G170" s="268"/>
      <c r="H170" s="271">
        <v>1250.356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161</v>
      </c>
      <c r="AU170" s="277" t="s">
        <v>82</v>
      </c>
      <c r="AV170" s="15" t="s">
        <v>155</v>
      </c>
      <c r="AW170" s="15" t="s">
        <v>30</v>
      </c>
      <c r="AX170" s="15" t="s">
        <v>80</v>
      </c>
      <c r="AY170" s="277" t="s">
        <v>147</v>
      </c>
    </row>
    <row r="171" s="2" customFormat="1" ht="37.8" customHeight="1">
      <c r="A171" s="38"/>
      <c r="B171" s="39"/>
      <c r="C171" s="226" t="s">
        <v>177</v>
      </c>
      <c r="D171" s="226" t="s">
        <v>150</v>
      </c>
      <c r="E171" s="227" t="s">
        <v>234</v>
      </c>
      <c r="F171" s="228" t="s">
        <v>235</v>
      </c>
      <c r="G171" s="229" t="s">
        <v>181</v>
      </c>
      <c r="H171" s="230">
        <v>112532.03999999999</v>
      </c>
      <c r="I171" s="231"/>
      <c r="J171" s="232">
        <f>ROUND(I171*H171,2)</f>
        <v>0</v>
      </c>
      <c r="K171" s="228" t="s">
        <v>154</v>
      </c>
      <c r="L171" s="44"/>
      <c r="M171" s="233" t="s">
        <v>1</v>
      </c>
      <c r="N171" s="234" t="s">
        <v>38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155</v>
      </c>
      <c r="AT171" s="237" t="s">
        <v>150</v>
      </c>
      <c r="AU171" s="237" t="s">
        <v>82</v>
      </c>
      <c r="AY171" s="17" t="s">
        <v>147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80</v>
      </c>
      <c r="BK171" s="238">
        <f>ROUND(I171*H171,2)</f>
        <v>0</v>
      </c>
      <c r="BL171" s="17" t="s">
        <v>155</v>
      </c>
      <c r="BM171" s="237" t="s">
        <v>1876</v>
      </c>
    </row>
    <row r="172" s="2" customFormat="1">
      <c r="A172" s="38"/>
      <c r="B172" s="39"/>
      <c r="C172" s="40"/>
      <c r="D172" s="239" t="s">
        <v>157</v>
      </c>
      <c r="E172" s="40"/>
      <c r="F172" s="240" t="s">
        <v>237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157</v>
      </c>
      <c r="AU172" s="17" t="s">
        <v>82</v>
      </c>
    </row>
    <row r="173" s="2" customFormat="1">
      <c r="A173" s="38"/>
      <c r="B173" s="39"/>
      <c r="C173" s="40"/>
      <c r="D173" s="244" t="s">
        <v>159</v>
      </c>
      <c r="E173" s="40"/>
      <c r="F173" s="245" t="s">
        <v>238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159</v>
      </c>
      <c r="AU173" s="17" t="s">
        <v>82</v>
      </c>
    </row>
    <row r="174" s="14" customFormat="1">
      <c r="A174" s="14"/>
      <c r="B174" s="256"/>
      <c r="C174" s="257"/>
      <c r="D174" s="239" t="s">
        <v>161</v>
      </c>
      <c r="E174" s="257"/>
      <c r="F174" s="259" t="s">
        <v>1877</v>
      </c>
      <c r="G174" s="257"/>
      <c r="H174" s="260">
        <v>112532.03999999999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161</v>
      </c>
      <c r="AU174" s="266" t="s">
        <v>82</v>
      </c>
      <c r="AV174" s="14" t="s">
        <v>82</v>
      </c>
      <c r="AW174" s="14" t="s">
        <v>4</v>
      </c>
      <c r="AX174" s="14" t="s">
        <v>80</v>
      </c>
      <c r="AY174" s="266" t="s">
        <v>147</v>
      </c>
    </row>
    <row r="175" s="2" customFormat="1" ht="37.8" customHeight="1">
      <c r="A175" s="38"/>
      <c r="B175" s="39"/>
      <c r="C175" s="226" t="s">
        <v>201</v>
      </c>
      <c r="D175" s="226" t="s">
        <v>150</v>
      </c>
      <c r="E175" s="227" t="s">
        <v>241</v>
      </c>
      <c r="F175" s="228" t="s">
        <v>242</v>
      </c>
      <c r="G175" s="229" t="s">
        <v>181</v>
      </c>
      <c r="H175" s="230">
        <v>1250.356</v>
      </c>
      <c r="I175" s="231"/>
      <c r="J175" s="232">
        <f>ROUND(I175*H175,2)</f>
        <v>0</v>
      </c>
      <c r="K175" s="228" t="s">
        <v>154</v>
      </c>
      <c r="L175" s="44"/>
      <c r="M175" s="233" t="s">
        <v>1</v>
      </c>
      <c r="N175" s="234" t="s">
        <v>38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155</v>
      </c>
      <c r="AT175" s="237" t="s">
        <v>150</v>
      </c>
      <c r="AU175" s="237" t="s">
        <v>82</v>
      </c>
      <c r="AY175" s="17" t="s">
        <v>147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80</v>
      </c>
      <c r="BK175" s="238">
        <f>ROUND(I175*H175,2)</f>
        <v>0</v>
      </c>
      <c r="BL175" s="17" t="s">
        <v>155</v>
      </c>
      <c r="BM175" s="237" t="s">
        <v>1878</v>
      </c>
    </row>
    <row r="176" s="2" customFormat="1">
      <c r="A176" s="38"/>
      <c r="B176" s="39"/>
      <c r="C176" s="40"/>
      <c r="D176" s="239" t="s">
        <v>157</v>
      </c>
      <c r="E176" s="40"/>
      <c r="F176" s="240" t="s">
        <v>244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157</v>
      </c>
      <c r="AU176" s="17" t="s">
        <v>82</v>
      </c>
    </row>
    <row r="177" s="2" customFormat="1">
      <c r="A177" s="38"/>
      <c r="B177" s="39"/>
      <c r="C177" s="40"/>
      <c r="D177" s="244" t="s">
        <v>159</v>
      </c>
      <c r="E177" s="40"/>
      <c r="F177" s="245" t="s">
        <v>245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159</v>
      </c>
      <c r="AU177" s="17" t="s">
        <v>82</v>
      </c>
    </row>
    <row r="178" s="2" customFormat="1" ht="44.25" customHeight="1">
      <c r="A178" s="38"/>
      <c r="B178" s="39"/>
      <c r="C178" s="226" t="s">
        <v>207</v>
      </c>
      <c r="D178" s="226" t="s">
        <v>150</v>
      </c>
      <c r="E178" s="227" t="s">
        <v>246</v>
      </c>
      <c r="F178" s="228" t="s">
        <v>247</v>
      </c>
      <c r="G178" s="229" t="s">
        <v>248</v>
      </c>
      <c r="H178" s="230">
        <v>2</v>
      </c>
      <c r="I178" s="231"/>
      <c r="J178" s="232">
        <f>ROUND(I178*H178,2)</f>
        <v>0</v>
      </c>
      <c r="K178" s="228" t="s">
        <v>154</v>
      </c>
      <c r="L178" s="44"/>
      <c r="M178" s="233" t="s">
        <v>1</v>
      </c>
      <c r="N178" s="234" t="s">
        <v>38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155</v>
      </c>
      <c r="AT178" s="237" t="s">
        <v>150</v>
      </c>
      <c r="AU178" s="237" t="s">
        <v>82</v>
      </c>
      <c r="AY178" s="17" t="s">
        <v>147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80</v>
      </c>
      <c r="BK178" s="238">
        <f>ROUND(I178*H178,2)</f>
        <v>0</v>
      </c>
      <c r="BL178" s="17" t="s">
        <v>155</v>
      </c>
      <c r="BM178" s="237" t="s">
        <v>1879</v>
      </c>
    </row>
    <row r="179" s="2" customFormat="1">
      <c r="A179" s="38"/>
      <c r="B179" s="39"/>
      <c r="C179" s="40"/>
      <c r="D179" s="239" t="s">
        <v>157</v>
      </c>
      <c r="E179" s="40"/>
      <c r="F179" s="240" t="s">
        <v>250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157</v>
      </c>
      <c r="AU179" s="17" t="s">
        <v>82</v>
      </c>
    </row>
    <row r="180" s="2" customFormat="1">
      <c r="A180" s="38"/>
      <c r="B180" s="39"/>
      <c r="C180" s="40"/>
      <c r="D180" s="244" t="s">
        <v>159</v>
      </c>
      <c r="E180" s="40"/>
      <c r="F180" s="245" t="s">
        <v>251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82</v>
      </c>
    </row>
    <row r="181" s="2" customFormat="1" ht="37.8" customHeight="1">
      <c r="A181" s="38"/>
      <c r="B181" s="39"/>
      <c r="C181" s="226" t="s">
        <v>215</v>
      </c>
      <c r="D181" s="226" t="s">
        <v>150</v>
      </c>
      <c r="E181" s="227" t="s">
        <v>253</v>
      </c>
      <c r="F181" s="228" t="s">
        <v>254</v>
      </c>
      <c r="G181" s="229" t="s">
        <v>181</v>
      </c>
      <c r="H181" s="230">
        <v>657.62099999999998</v>
      </c>
      <c r="I181" s="231"/>
      <c r="J181" s="232">
        <f>ROUND(I181*H181,2)</f>
        <v>0</v>
      </c>
      <c r="K181" s="228" t="s">
        <v>154</v>
      </c>
      <c r="L181" s="44"/>
      <c r="M181" s="233" t="s">
        <v>1</v>
      </c>
      <c r="N181" s="234" t="s">
        <v>38</v>
      </c>
      <c r="O181" s="91"/>
      <c r="P181" s="235">
        <f>O181*H181</f>
        <v>0</v>
      </c>
      <c r="Q181" s="235">
        <v>0.00021000000000000001</v>
      </c>
      <c r="R181" s="235">
        <f>Q181*H181</f>
        <v>0.13810041000000001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155</v>
      </c>
      <c r="AT181" s="237" t="s">
        <v>150</v>
      </c>
      <c r="AU181" s="237" t="s">
        <v>82</v>
      </c>
      <c r="AY181" s="17" t="s">
        <v>147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80</v>
      </c>
      <c r="BK181" s="238">
        <f>ROUND(I181*H181,2)</f>
        <v>0</v>
      </c>
      <c r="BL181" s="17" t="s">
        <v>155</v>
      </c>
      <c r="BM181" s="237" t="s">
        <v>1880</v>
      </c>
    </row>
    <row r="182" s="2" customFormat="1">
      <c r="A182" s="38"/>
      <c r="B182" s="39"/>
      <c r="C182" s="40"/>
      <c r="D182" s="239" t="s">
        <v>157</v>
      </c>
      <c r="E182" s="40"/>
      <c r="F182" s="240" t="s">
        <v>256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157</v>
      </c>
      <c r="AU182" s="17" t="s">
        <v>82</v>
      </c>
    </row>
    <row r="183" s="2" customFormat="1">
      <c r="A183" s="38"/>
      <c r="B183" s="39"/>
      <c r="C183" s="40"/>
      <c r="D183" s="244" t="s">
        <v>159</v>
      </c>
      <c r="E183" s="40"/>
      <c r="F183" s="245" t="s">
        <v>257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82</v>
      </c>
    </row>
    <row r="184" s="14" customFormat="1">
      <c r="A184" s="14"/>
      <c r="B184" s="256"/>
      <c r="C184" s="257"/>
      <c r="D184" s="239" t="s">
        <v>161</v>
      </c>
      <c r="E184" s="258" t="s">
        <v>1</v>
      </c>
      <c r="F184" s="259" t="s">
        <v>1881</v>
      </c>
      <c r="G184" s="257"/>
      <c r="H184" s="260">
        <v>657.62099999999998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161</v>
      </c>
      <c r="AU184" s="266" t="s">
        <v>82</v>
      </c>
      <c r="AV184" s="14" t="s">
        <v>82</v>
      </c>
      <c r="AW184" s="14" t="s">
        <v>30</v>
      </c>
      <c r="AX184" s="14" t="s">
        <v>73</v>
      </c>
      <c r="AY184" s="266" t="s">
        <v>147</v>
      </c>
    </row>
    <row r="185" s="15" customFormat="1">
      <c r="A185" s="15"/>
      <c r="B185" s="267"/>
      <c r="C185" s="268"/>
      <c r="D185" s="239" t="s">
        <v>161</v>
      </c>
      <c r="E185" s="269" t="s">
        <v>1</v>
      </c>
      <c r="F185" s="270" t="s">
        <v>164</v>
      </c>
      <c r="G185" s="268"/>
      <c r="H185" s="271">
        <v>657.62099999999998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161</v>
      </c>
      <c r="AU185" s="277" t="s">
        <v>82</v>
      </c>
      <c r="AV185" s="15" t="s">
        <v>155</v>
      </c>
      <c r="AW185" s="15" t="s">
        <v>30</v>
      </c>
      <c r="AX185" s="15" t="s">
        <v>80</v>
      </c>
      <c r="AY185" s="277" t="s">
        <v>147</v>
      </c>
    </row>
    <row r="186" s="2" customFormat="1" ht="16.5" customHeight="1">
      <c r="A186" s="38"/>
      <c r="B186" s="39"/>
      <c r="C186" s="226" t="s">
        <v>233</v>
      </c>
      <c r="D186" s="226" t="s">
        <v>150</v>
      </c>
      <c r="E186" s="227" t="s">
        <v>259</v>
      </c>
      <c r="F186" s="228" t="s">
        <v>260</v>
      </c>
      <c r="G186" s="229" t="s">
        <v>181</v>
      </c>
      <c r="H186" s="230">
        <v>804.654</v>
      </c>
      <c r="I186" s="231"/>
      <c r="J186" s="232">
        <f>ROUND(I186*H186,2)</f>
        <v>0</v>
      </c>
      <c r="K186" s="228" t="s">
        <v>154</v>
      </c>
      <c r="L186" s="44"/>
      <c r="M186" s="233" t="s">
        <v>1</v>
      </c>
      <c r="N186" s="234" t="s">
        <v>38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155</v>
      </c>
      <c r="AT186" s="237" t="s">
        <v>150</v>
      </c>
      <c r="AU186" s="237" t="s">
        <v>82</v>
      </c>
      <c r="AY186" s="17" t="s">
        <v>147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80</v>
      </c>
      <c r="BK186" s="238">
        <f>ROUND(I186*H186,2)</f>
        <v>0</v>
      </c>
      <c r="BL186" s="17" t="s">
        <v>155</v>
      </c>
      <c r="BM186" s="237" t="s">
        <v>1882</v>
      </c>
    </row>
    <row r="187" s="2" customFormat="1">
      <c r="A187" s="38"/>
      <c r="B187" s="39"/>
      <c r="C187" s="40"/>
      <c r="D187" s="239" t="s">
        <v>157</v>
      </c>
      <c r="E187" s="40"/>
      <c r="F187" s="240" t="s">
        <v>262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157</v>
      </c>
      <c r="AU187" s="17" t="s">
        <v>82</v>
      </c>
    </row>
    <row r="188" s="2" customFormat="1">
      <c r="A188" s="38"/>
      <c r="B188" s="39"/>
      <c r="C188" s="40"/>
      <c r="D188" s="244" t="s">
        <v>159</v>
      </c>
      <c r="E188" s="40"/>
      <c r="F188" s="245" t="s">
        <v>263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82</v>
      </c>
    </row>
    <row r="189" s="13" customFormat="1">
      <c r="A189" s="13"/>
      <c r="B189" s="246"/>
      <c r="C189" s="247"/>
      <c r="D189" s="239" t="s">
        <v>161</v>
      </c>
      <c r="E189" s="248" t="s">
        <v>1</v>
      </c>
      <c r="F189" s="249" t="s">
        <v>264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161</v>
      </c>
      <c r="AU189" s="255" t="s">
        <v>82</v>
      </c>
      <c r="AV189" s="13" t="s">
        <v>80</v>
      </c>
      <c r="AW189" s="13" t="s">
        <v>30</v>
      </c>
      <c r="AX189" s="13" t="s">
        <v>73</v>
      </c>
      <c r="AY189" s="255" t="s">
        <v>147</v>
      </c>
    </row>
    <row r="190" s="14" customFormat="1">
      <c r="A190" s="14"/>
      <c r="B190" s="256"/>
      <c r="C190" s="257"/>
      <c r="D190" s="239" t="s">
        <v>161</v>
      </c>
      <c r="E190" s="258" t="s">
        <v>1</v>
      </c>
      <c r="F190" s="259" t="s">
        <v>1883</v>
      </c>
      <c r="G190" s="257"/>
      <c r="H190" s="260">
        <v>804.654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161</v>
      </c>
      <c r="AU190" s="266" t="s">
        <v>82</v>
      </c>
      <c r="AV190" s="14" t="s">
        <v>82</v>
      </c>
      <c r="AW190" s="14" t="s">
        <v>30</v>
      </c>
      <c r="AX190" s="14" t="s">
        <v>73</v>
      </c>
      <c r="AY190" s="266" t="s">
        <v>147</v>
      </c>
    </row>
    <row r="191" s="15" customFormat="1">
      <c r="A191" s="15"/>
      <c r="B191" s="267"/>
      <c r="C191" s="268"/>
      <c r="D191" s="239" t="s">
        <v>161</v>
      </c>
      <c r="E191" s="269" t="s">
        <v>1</v>
      </c>
      <c r="F191" s="270" t="s">
        <v>164</v>
      </c>
      <c r="G191" s="268"/>
      <c r="H191" s="271">
        <v>804.654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161</v>
      </c>
      <c r="AU191" s="277" t="s">
        <v>82</v>
      </c>
      <c r="AV191" s="15" t="s">
        <v>155</v>
      </c>
      <c r="AW191" s="15" t="s">
        <v>30</v>
      </c>
      <c r="AX191" s="15" t="s">
        <v>80</v>
      </c>
      <c r="AY191" s="277" t="s">
        <v>147</v>
      </c>
    </row>
    <row r="192" s="2" customFormat="1" ht="16.5" customHeight="1">
      <c r="A192" s="38"/>
      <c r="B192" s="39"/>
      <c r="C192" s="226" t="s">
        <v>240</v>
      </c>
      <c r="D192" s="226" t="s">
        <v>150</v>
      </c>
      <c r="E192" s="227" t="s">
        <v>267</v>
      </c>
      <c r="F192" s="228" t="s">
        <v>268</v>
      </c>
      <c r="G192" s="229" t="s">
        <v>181</v>
      </c>
      <c r="H192" s="230">
        <v>330</v>
      </c>
      <c r="I192" s="231"/>
      <c r="J192" s="232">
        <f>ROUND(I192*H192,2)</f>
        <v>0</v>
      </c>
      <c r="K192" s="228" t="s">
        <v>154</v>
      </c>
      <c r="L192" s="44"/>
      <c r="M192" s="233" t="s">
        <v>1</v>
      </c>
      <c r="N192" s="234" t="s">
        <v>38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155</v>
      </c>
      <c r="AT192" s="237" t="s">
        <v>150</v>
      </c>
      <c r="AU192" s="237" t="s">
        <v>82</v>
      </c>
      <c r="AY192" s="17" t="s">
        <v>147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80</v>
      </c>
      <c r="BK192" s="238">
        <f>ROUND(I192*H192,2)</f>
        <v>0</v>
      </c>
      <c r="BL192" s="17" t="s">
        <v>155</v>
      </c>
      <c r="BM192" s="237" t="s">
        <v>1884</v>
      </c>
    </row>
    <row r="193" s="2" customFormat="1">
      <c r="A193" s="38"/>
      <c r="B193" s="39"/>
      <c r="C193" s="40"/>
      <c r="D193" s="239" t="s">
        <v>157</v>
      </c>
      <c r="E193" s="40"/>
      <c r="F193" s="240" t="s">
        <v>270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157</v>
      </c>
      <c r="AU193" s="17" t="s">
        <v>82</v>
      </c>
    </row>
    <row r="194" s="2" customFormat="1">
      <c r="A194" s="38"/>
      <c r="B194" s="39"/>
      <c r="C194" s="40"/>
      <c r="D194" s="244" t="s">
        <v>159</v>
      </c>
      <c r="E194" s="40"/>
      <c r="F194" s="245" t="s">
        <v>271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82</v>
      </c>
    </row>
    <row r="195" s="13" customFormat="1">
      <c r="A195" s="13"/>
      <c r="B195" s="246"/>
      <c r="C195" s="247"/>
      <c r="D195" s="239" t="s">
        <v>161</v>
      </c>
      <c r="E195" s="248" t="s">
        <v>1</v>
      </c>
      <c r="F195" s="249" t="s">
        <v>272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161</v>
      </c>
      <c r="AU195" s="255" t="s">
        <v>82</v>
      </c>
      <c r="AV195" s="13" t="s">
        <v>80</v>
      </c>
      <c r="AW195" s="13" t="s">
        <v>30</v>
      </c>
      <c r="AX195" s="13" t="s">
        <v>73</v>
      </c>
      <c r="AY195" s="255" t="s">
        <v>147</v>
      </c>
    </row>
    <row r="196" s="14" customFormat="1">
      <c r="A196" s="14"/>
      <c r="B196" s="256"/>
      <c r="C196" s="257"/>
      <c r="D196" s="239" t="s">
        <v>161</v>
      </c>
      <c r="E196" s="258" t="s">
        <v>1</v>
      </c>
      <c r="F196" s="259" t="s">
        <v>1885</v>
      </c>
      <c r="G196" s="257"/>
      <c r="H196" s="260">
        <v>330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161</v>
      </c>
      <c r="AU196" s="266" t="s">
        <v>82</v>
      </c>
      <c r="AV196" s="14" t="s">
        <v>82</v>
      </c>
      <c r="AW196" s="14" t="s">
        <v>30</v>
      </c>
      <c r="AX196" s="14" t="s">
        <v>73</v>
      </c>
      <c r="AY196" s="266" t="s">
        <v>147</v>
      </c>
    </row>
    <row r="197" s="15" customFormat="1">
      <c r="A197" s="15"/>
      <c r="B197" s="267"/>
      <c r="C197" s="268"/>
      <c r="D197" s="239" t="s">
        <v>161</v>
      </c>
      <c r="E197" s="269" t="s">
        <v>1</v>
      </c>
      <c r="F197" s="270" t="s">
        <v>164</v>
      </c>
      <c r="G197" s="268"/>
      <c r="H197" s="271">
        <v>330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161</v>
      </c>
      <c r="AU197" s="277" t="s">
        <v>82</v>
      </c>
      <c r="AV197" s="15" t="s">
        <v>155</v>
      </c>
      <c r="AW197" s="15" t="s">
        <v>30</v>
      </c>
      <c r="AX197" s="15" t="s">
        <v>80</v>
      </c>
      <c r="AY197" s="277" t="s">
        <v>147</v>
      </c>
    </row>
    <row r="198" s="2" customFormat="1" ht="24.15" customHeight="1">
      <c r="A198" s="38"/>
      <c r="B198" s="39"/>
      <c r="C198" s="226" t="s">
        <v>8</v>
      </c>
      <c r="D198" s="226" t="s">
        <v>150</v>
      </c>
      <c r="E198" s="227" t="s">
        <v>275</v>
      </c>
      <c r="F198" s="228" t="s">
        <v>276</v>
      </c>
      <c r="G198" s="229" t="s">
        <v>181</v>
      </c>
      <c r="H198" s="230">
        <v>132</v>
      </c>
      <c r="I198" s="231"/>
      <c r="J198" s="232">
        <f>ROUND(I198*H198,2)</f>
        <v>0</v>
      </c>
      <c r="K198" s="228" t="s">
        <v>154</v>
      </c>
      <c r="L198" s="44"/>
      <c r="M198" s="233" t="s">
        <v>1</v>
      </c>
      <c r="N198" s="234" t="s">
        <v>38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155</v>
      </c>
      <c r="AT198" s="237" t="s">
        <v>150</v>
      </c>
      <c r="AU198" s="237" t="s">
        <v>82</v>
      </c>
      <c r="AY198" s="17" t="s">
        <v>147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80</v>
      </c>
      <c r="BK198" s="238">
        <f>ROUND(I198*H198,2)</f>
        <v>0</v>
      </c>
      <c r="BL198" s="17" t="s">
        <v>155</v>
      </c>
      <c r="BM198" s="237" t="s">
        <v>1886</v>
      </c>
    </row>
    <row r="199" s="2" customFormat="1">
      <c r="A199" s="38"/>
      <c r="B199" s="39"/>
      <c r="C199" s="40"/>
      <c r="D199" s="239" t="s">
        <v>157</v>
      </c>
      <c r="E199" s="40"/>
      <c r="F199" s="240" t="s">
        <v>278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157</v>
      </c>
      <c r="AU199" s="17" t="s">
        <v>82</v>
      </c>
    </row>
    <row r="200" s="2" customFormat="1">
      <c r="A200" s="38"/>
      <c r="B200" s="39"/>
      <c r="C200" s="40"/>
      <c r="D200" s="244" t="s">
        <v>159</v>
      </c>
      <c r="E200" s="40"/>
      <c r="F200" s="245" t="s">
        <v>279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82</v>
      </c>
    </row>
    <row r="201" s="13" customFormat="1">
      <c r="A201" s="13"/>
      <c r="B201" s="246"/>
      <c r="C201" s="247"/>
      <c r="D201" s="239" t="s">
        <v>161</v>
      </c>
      <c r="E201" s="248" t="s">
        <v>1</v>
      </c>
      <c r="F201" s="249" t="s">
        <v>280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161</v>
      </c>
      <c r="AU201" s="255" t="s">
        <v>82</v>
      </c>
      <c r="AV201" s="13" t="s">
        <v>80</v>
      </c>
      <c r="AW201" s="13" t="s">
        <v>30</v>
      </c>
      <c r="AX201" s="13" t="s">
        <v>73</v>
      </c>
      <c r="AY201" s="255" t="s">
        <v>147</v>
      </c>
    </row>
    <row r="202" s="14" customFormat="1">
      <c r="A202" s="14"/>
      <c r="B202" s="256"/>
      <c r="C202" s="257"/>
      <c r="D202" s="239" t="s">
        <v>161</v>
      </c>
      <c r="E202" s="258" t="s">
        <v>1</v>
      </c>
      <c r="F202" s="259" t="s">
        <v>1887</v>
      </c>
      <c r="G202" s="257"/>
      <c r="H202" s="260">
        <v>132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161</v>
      </c>
      <c r="AU202" s="266" t="s">
        <v>82</v>
      </c>
      <c r="AV202" s="14" t="s">
        <v>82</v>
      </c>
      <c r="AW202" s="14" t="s">
        <v>30</v>
      </c>
      <c r="AX202" s="14" t="s">
        <v>73</v>
      </c>
      <c r="AY202" s="266" t="s">
        <v>147</v>
      </c>
    </row>
    <row r="203" s="15" customFormat="1">
      <c r="A203" s="15"/>
      <c r="B203" s="267"/>
      <c r="C203" s="268"/>
      <c r="D203" s="239" t="s">
        <v>161</v>
      </c>
      <c r="E203" s="269" t="s">
        <v>1</v>
      </c>
      <c r="F203" s="270" t="s">
        <v>164</v>
      </c>
      <c r="G203" s="268"/>
      <c r="H203" s="271">
        <v>132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161</v>
      </c>
      <c r="AU203" s="277" t="s">
        <v>82</v>
      </c>
      <c r="AV203" s="15" t="s">
        <v>155</v>
      </c>
      <c r="AW203" s="15" t="s">
        <v>30</v>
      </c>
      <c r="AX203" s="15" t="s">
        <v>80</v>
      </c>
      <c r="AY203" s="277" t="s">
        <v>147</v>
      </c>
    </row>
    <row r="204" s="2" customFormat="1" ht="24.15" customHeight="1">
      <c r="A204" s="38"/>
      <c r="B204" s="39"/>
      <c r="C204" s="226" t="s">
        <v>252</v>
      </c>
      <c r="D204" s="226" t="s">
        <v>150</v>
      </c>
      <c r="E204" s="227" t="s">
        <v>1888</v>
      </c>
      <c r="F204" s="228" t="s">
        <v>1889</v>
      </c>
      <c r="G204" s="229" t="s">
        <v>248</v>
      </c>
      <c r="H204" s="230">
        <v>18</v>
      </c>
      <c r="I204" s="231"/>
      <c r="J204" s="232">
        <f>ROUND(I204*H204,2)</f>
        <v>0</v>
      </c>
      <c r="K204" s="228" t="s">
        <v>154</v>
      </c>
      <c r="L204" s="44"/>
      <c r="M204" s="233" t="s">
        <v>1</v>
      </c>
      <c r="N204" s="234" t="s">
        <v>38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0.048000000000000001</v>
      </c>
      <c r="T204" s="236">
        <f>S204*H204</f>
        <v>0.86399999999999999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155</v>
      </c>
      <c r="AT204" s="237" t="s">
        <v>150</v>
      </c>
      <c r="AU204" s="237" t="s">
        <v>82</v>
      </c>
      <c r="AY204" s="17" t="s">
        <v>147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80</v>
      </c>
      <c r="BK204" s="238">
        <f>ROUND(I204*H204,2)</f>
        <v>0</v>
      </c>
      <c r="BL204" s="17" t="s">
        <v>155</v>
      </c>
      <c r="BM204" s="237" t="s">
        <v>1890</v>
      </c>
    </row>
    <row r="205" s="2" customFormat="1">
      <c r="A205" s="38"/>
      <c r="B205" s="39"/>
      <c r="C205" s="40"/>
      <c r="D205" s="239" t="s">
        <v>157</v>
      </c>
      <c r="E205" s="40"/>
      <c r="F205" s="240" t="s">
        <v>1891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157</v>
      </c>
      <c r="AU205" s="17" t="s">
        <v>82</v>
      </c>
    </row>
    <row r="206" s="2" customFormat="1">
      <c r="A206" s="38"/>
      <c r="B206" s="39"/>
      <c r="C206" s="40"/>
      <c r="D206" s="244" t="s">
        <v>159</v>
      </c>
      <c r="E206" s="40"/>
      <c r="F206" s="245" t="s">
        <v>1892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159</v>
      </c>
      <c r="AU206" s="17" t="s">
        <v>82</v>
      </c>
    </row>
    <row r="207" s="13" customFormat="1">
      <c r="A207" s="13"/>
      <c r="B207" s="246"/>
      <c r="C207" s="247"/>
      <c r="D207" s="239" t="s">
        <v>161</v>
      </c>
      <c r="E207" s="248" t="s">
        <v>1</v>
      </c>
      <c r="F207" s="249" t="s">
        <v>1893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161</v>
      </c>
      <c r="AU207" s="255" t="s">
        <v>82</v>
      </c>
      <c r="AV207" s="13" t="s">
        <v>80</v>
      </c>
      <c r="AW207" s="13" t="s">
        <v>30</v>
      </c>
      <c r="AX207" s="13" t="s">
        <v>73</v>
      </c>
      <c r="AY207" s="255" t="s">
        <v>147</v>
      </c>
    </row>
    <row r="208" s="14" customFormat="1">
      <c r="A208" s="14"/>
      <c r="B208" s="256"/>
      <c r="C208" s="257"/>
      <c r="D208" s="239" t="s">
        <v>161</v>
      </c>
      <c r="E208" s="258" t="s">
        <v>1</v>
      </c>
      <c r="F208" s="259" t="s">
        <v>1869</v>
      </c>
      <c r="G208" s="257"/>
      <c r="H208" s="260">
        <v>18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161</v>
      </c>
      <c r="AU208" s="266" t="s">
        <v>82</v>
      </c>
      <c r="AV208" s="14" t="s">
        <v>82</v>
      </c>
      <c r="AW208" s="14" t="s">
        <v>30</v>
      </c>
      <c r="AX208" s="14" t="s">
        <v>73</v>
      </c>
      <c r="AY208" s="266" t="s">
        <v>147</v>
      </c>
    </row>
    <row r="209" s="15" customFormat="1">
      <c r="A209" s="15"/>
      <c r="B209" s="267"/>
      <c r="C209" s="268"/>
      <c r="D209" s="239" t="s">
        <v>161</v>
      </c>
      <c r="E209" s="269" t="s">
        <v>1</v>
      </c>
      <c r="F209" s="270" t="s">
        <v>164</v>
      </c>
      <c r="G209" s="268"/>
      <c r="H209" s="271">
        <v>18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161</v>
      </c>
      <c r="AU209" s="277" t="s">
        <v>82</v>
      </c>
      <c r="AV209" s="15" t="s">
        <v>155</v>
      </c>
      <c r="AW209" s="15" t="s">
        <v>30</v>
      </c>
      <c r="AX209" s="15" t="s">
        <v>80</v>
      </c>
      <c r="AY209" s="277" t="s">
        <v>147</v>
      </c>
    </row>
    <row r="210" s="2" customFormat="1" ht="37.8" customHeight="1">
      <c r="A210" s="38"/>
      <c r="B210" s="39"/>
      <c r="C210" s="226" t="s">
        <v>258</v>
      </c>
      <c r="D210" s="226" t="s">
        <v>150</v>
      </c>
      <c r="E210" s="227" t="s">
        <v>311</v>
      </c>
      <c r="F210" s="228" t="s">
        <v>312</v>
      </c>
      <c r="G210" s="229" t="s">
        <v>181</v>
      </c>
      <c r="H210" s="230">
        <v>133.59999999999999</v>
      </c>
      <c r="I210" s="231"/>
      <c r="J210" s="232">
        <f>ROUND(I210*H210,2)</f>
        <v>0</v>
      </c>
      <c r="K210" s="228" t="s">
        <v>154</v>
      </c>
      <c r="L210" s="44"/>
      <c r="M210" s="233" t="s">
        <v>1</v>
      </c>
      <c r="N210" s="234" t="s">
        <v>38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0.071999999999999995</v>
      </c>
      <c r="T210" s="236">
        <f>S210*H210</f>
        <v>9.6191999999999993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155</v>
      </c>
      <c r="AT210" s="237" t="s">
        <v>150</v>
      </c>
      <c r="AU210" s="237" t="s">
        <v>82</v>
      </c>
      <c r="AY210" s="17" t="s">
        <v>147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80</v>
      </c>
      <c r="BK210" s="238">
        <f>ROUND(I210*H210,2)</f>
        <v>0</v>
      </c>
      <c r="BL210" s="17" t="s">
        <v>155</v>
      </c>
      <c r="BM210" s="237" t="s">
        <v>1894</v>
      </c>
    </row>
    <row r="211" s="2" customFormat="1">
      <c r="A211" s="38"/>
      <c r="B211" s="39"/>
      <c r="C211" s="40"/>
      <c r="D211" s="239" t="s">
        <v>157</v>
      </c>
      <c r="E211" s="40"/>
      <c r="F211" s="240" t="s">
        <v>314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157</v>
      </c>
      <c r="AU211" s="17" t="s">
        <v>82</v>
      </c>
    </row>
    <row r="212" s="2" customFormat="1">
      <c r="A212" s="38"/>
      <c r="B212" s="39"/>
      <c r="C212" s="40"/>
      <c r="D212" s="244" t="s">
        <v>159</v>
      </c>
      <c r="E212" s="40"/>
      <c r="F212" s="245" t="s">
        <v>315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159</v>
      </c>
      <c r="AU212" s="17" t="s">
        <v>82</v>
      </c>
    </row>
    <row r="213" s="13" customFormat="1">
      <c r="A213" s="13"/>
      <c r="B213" s="246"/>
      <c r="C213" s="247"/>
      <c r="D213" s="239" t="s">
        <v>161</v>
      </c>
      <c r="E213" s="248" t="s">
        <v>1</v>
      </c>
      <c r="F213" s="249" t="s">
        <v>185</v>
      </c>
      <c r="G213" s="247"/>
      <c r="H213" s="248" t="s">
        <v>1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161</v>
      </c>
      <c r="AU213" s="255" t="s">
        <v>82</v>
      </c>
      <c r="AV213" s="13" t="s">
        <v>80</v>
      </c>
      <c r="AW213" s="13" t="s">
        <v>30</v>
      </c>
      <c r="AX213" s="13" t="s">
        <v>73</v>
      </c>
      <c r="AY213" s="255" t="s">
        <v>147</v>
      </c>
    </row>
    <row r="214" s="14" customFormat="1">
      <c r="A214" s="14"/>
      <c r="B214" s="256"/>
      <c r="C214" s="257"/>
      <c r="D214" s="239" t="s">
        <v>161</v>
      </c>
      <c r="E214" s="258" t="s">
        <v>1</v>
      </c>
      <c r="F214" s="259" t="s">
        <v>1871</v>
      </c>
      <c r="G214" s="257"/>
      <c r="H214" s="260">
        <v>133.59999999999999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161</v>
      </c>
      <c r="AU214" s="266" t="s">
        <v>82</v>
      </c>
      <c r="AV214" s="14" t="s">
        <v>82</v>
      </c>
      <c r="AW214" s="14" t="s">
        <v>30</v>
      </c>
      <c r="AX214" s="14" t="s">
        <v>73</v>
      </c>
      <c r="AY214" s="266" t="s">
        <v>147</v>
      </c>
    </row>
    <row r="215" s="15" customFormat="1">
      <c r="A215" s="15"/>
      <c r="B215" s="267"/>
      <c r="C215" s="268"/>
      <c r="D215" s="239" t="s">
        <v>161</v>
      </c>
      <c r="E215" s="269" t="s">
        <v>1</v>
      </c>
      <c r="F215" s="270" t="s">
        <v>164</v>
      </c>
      <c r="G215" s="268"/>
      <c r="H215" s="271">
        <v>133.59999999999999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161</v>
      </c>
      <c r="AU215" s="277" t="s">
        <v>82</v>
      </c>
      <c r="AV215" s="15" t="s">
        <v>155</v>
      </c>
      <c r="AW215" s="15" t="s">
        <v>30</v>
      </c>
      <c r="AX215" s="15" t="s">
        <v>80</v>
      </c>
      <c r="AY215" s="277" t="s">
        <v>147</v>
      </c>
    </row>
    <row r="216" s="2" customFormat="1" ht="24.15" customHeight="1">
      <c r="A216" s="38"/>
      <c r="B216" s="39"/>
      <c r="C216" s="226" t="s">
        <v>266</v>
      </c>
      <c r="D216" s="226" t="s">
        <v>150</v>
      </c>
      <c r="E216" s="227" t="s">
        <v>319</v>
      </c>
      <c r="F216" s="228" t="s">
        <v>320</v>
      </c>
      <c r="G216" s="229" t="s">
        <v>153</v>
      </c>
      <c r="H216" s="230">
        <v>10.02</v>
      </c>
      <c r="I216" s="231"/>
      <c r="J216" s="232">
        <f>ROUND(I216*H216,2)</f>
        <v>0</v>
      </c>
      <c r="K216" s="228" t="s">
        <v>154</v>
      </c>
      <c r="L216" s="44"/>
      <c r="M216" s="233" t="s">
        <v>1</v>
      </c>
      <c r="N216" s="234" t="s">
        <v>38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1.95</v>
      </c>
      <c r="T216" s="236">
        <f>S216*H216</f>
        <v>19.538999999999998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155</v>
      </c>
      <c r="AT216" s="237" t="s">
        <v>150</v>
      </c>
      <c r="AU216" s="237" t="s">
        <v>82</v>
      </c>
      <c r="AY216" s="17" t="s">
        <v>147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80</v>
      </c>
      <c r="BK216" s="238">
        <f>ROUND(I216*H216,2)</f>
        <v>0</v>
      </c>
      <c r="BL216" s="17" t="s">
        <v>155</v>
      </c>
      <c r="BM216" s="237" t="s">
        <v>1895</v>
      </c>
    </row>
    <row r="217" s="2" customFormat="1">
      <c r="A217" s="38"/>
      <c r="B217" s="39"/>
      <c r="C217" s="40"/>
      <c r="D217" s="239" t="s">
        <v>157</v>
      </c>
      <c r="E217" s="40"/>
      <c r="F217" s="240" t="s">
        <v>322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157</v>
      </c>
      <c r="AU217" s="17" t="s">
        <v>82</v>
      </c>
    </row>
    <row r="218" s="2" customFormat="1">
      <c r="A218" s="38"/>
      <c r="B218" s="39"/>
      <c r="C218" s="40"/>
      <c r="D218" s="244" t="s">
        <v>159</v>
      </c>
      <c r="E218" s="40"/>
      <c r="F218" s="245" t="s">
        <v>323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82</v>
      </c>
    </row>
    <row r="219" s="13" customFormat="1">
      <c r="A219" s="13"/>
      <c r="B219" s="246"/>
      <c r="C219" s="247"/>
      <c r="D219" s="239" t="s">
        <v>161</v>
      </c>
      <c r="E219" s="248" t="s">
        <v>1</v>
      </c>
      <c r="F219" s="249" t="s">
        <v>1628</v>
      </c>
      <c r="G219" s="247"/>
      <c r="H219" s="248" t="s">
        <v>1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161</v>
      </c>
      <c r="AU219" s="255" t="s">
        <v>82</v>
      </c>
      <c r="AV219" s="13" t="s">
        <v>80</v>
      </c>
      <c r="AW219" s="13" t="s">
        <v>30</v>
      </c>
      <c r="AX219" s="13" t="s">
        <v>73</v>
      </c>
      <c r="AY219" s="255" t="s">
        <v>147</v>
      </c>
    </row>
    <row r="220" s="14" customFormat="1">
      <c r="A220" s="14"/>
      <c r="B220" s="256"/>
      <c r="C220" s="257"/>
      <c r="D220" s="239" t="s">
        <v>161</v>
      </c>
      <c r="E220" s="258" t="s">
        <v>1</v>
      </c>
      <c r="F220" s="259" t="s">
        <v>1896</v>
      </c>
      <c r="G220" s="257"/>
      <c r="H220" s="260">
        <v>10.02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161</v>
      </c>
      <c r="AU220" s="266" t="s">
        <v>82</v>
      </c>
      <c r="AV220" s="14" t="s">
        <v>82</v>
      </c>
      <c r="AW220" s="14" t="s">
        <v>30</v>
      </c>
      <c r="AX220" s="14" t="s">
        <v>73</v>
      </c>
      <c r="AY220" s="266" t="s">
        <v>147</v>
      </c>
    </row>
    <row r="221" s="15" customFormat="1">
      <c r="A221" s="15"/>
      <c r="B221" s="267"/>
      <c r="C221" s="268"/>
      <c r="D221" s="239" t="s">
        <v>161</v>
      </c>
      <c r="E221" s="269" t="s">
        <v>1</v>
      </c>
      <c r="F221" s="270" t="s">
        <v>164</v>
      </c>
      <c r="G221" s="268"/>
      <c r="H221" s="271">
        <v>10.02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7" t="s">
        <v>161</v>
      </c>
      <c r="AU221" s="277" t="s">
        <v>82</v>
      </c>
      <c r="AV221" s="15" t="s">
        <v>155</v>
      </c>
      <c r="AW221" s="15" t="s">
        <v>30</v>
      </c>
      <c r="AX221" s="15" t="s">
        <v>80</v>
      </c>
      <c r="AY221" s="277" t="s">
        <v>147</v>
      </c>
    </row>
    <row r="222" s="2" customFormat="1" ht="24.15" customHeight="1">
      <c r="A222" s="38"/>
      <c r="B222" s="39"/>
      <c r="C222" s="226" t="s">
        <v>274</v>
      </c>
      <c r="D222" s="226" t="s">
        <v>150</v>
      </c>
      <c r="E222" s="227" t="s">
        <v>341</v>
      </c>
      <c r="F222" s="228" t="s">
        <v>342</v>
      </c>
      <c r="G222" s="229" t="s">
        <v>181</v>
      </c>
      <c r="H222" s="230">
        <v>1250.356</v>
      </c>
      <c r="I222" s="231"/>
      <c r="J222" s="232">
        <f>ROUND(I222*H222,2)</f>
        <v>0</v>
      </c>
      <c r="K222" s="228" t="s">
        <v>154</v>
      </c>
      <c r="L222" s="44"/>
      <c r="M222" s="233" t="s">
        <v>1</v>
      </c>
      <c r="N222" s="234" t="s">
        <v>38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155</v>
      </c>
      <c r="AT222" s="237" t="s">
        <v>150</v>
      </c>
      <c r="AU222" s="237" t="s">
        <v>82</v>
      </c>
      <c r="AY222" s="17" t="s">
        <v>147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80</v>
      </c>
      <c r="BK222" s="238">
        <f>ROUND(I222*H222,2)</f>
        <v>0</v>
      </c>
      <c r="BL222" s="17" t="s">
        <v>155</v>
      </c>
      <c r="BM222" s="237" t="s">
        <v>1897</v>
      </c>
    </row>
    <row r="223" s="2" customFormat="1">
      <c r="A223" s="38"/>
      <c r="B223" s="39"/>
      <c r="C223" s="40"/>
      <c r="D223" s="239" t="s">
        <v>157</v>
      </c>
      <c r="E223" s="40"/>
      <c r="F223" s="240" t="s">
        <v>344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157</v>
      </c>
      <c r="AU223" s="17" t="s">
        <v>82</v>
      </c>
    </row>
    <row r="224" s="2" customFormat="1">
      <c r="A224" s="38"/>
      <c r="B224" s="39"/>
      <c r="C224" s="40"/>
      <c r="D224" s="244" t="s">
        <v>159</v>
      </c>
      <c r="E224" s="40"/>
      <c r="F224" s="245" t="s">
        <v>345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82</v>
      </c>
    </row>
    <row r="225" s="2" customFormat="1" ht="24.15" customHeight="1">
      <c r="A225" s="38"/>
      <c r="B225" s="39"/>
      <c r="C225" s="226" t="s">
        <v>282</v>
      </c>
      <c r="D225" s="226" t="s">
        <v>150</v>
      </c>
      <c r="E225" s="227" t="s">
        <v>347</v>
      </c>
      <c r="F225" s="228" t="s">
        <v>348</v>
      </c>
      <c r="G225" s="229" t="s">
        <v>181</v>
      </c>
      <c r="H225" s="230">
        <v>1250.356</v>
      </c>
      <c r="I225" s="231"/>
      <c r="J225" s="232">
        <f>ROUND(I225*H225,2)</f>
        <v>0</v>
      </c>
      <c r="K225" s="228" t="s">
        <v>154</v>
      </c>
      <c r="L225" s="44"/>
      <c r="M225" s="233" t="s">
        <v>1</v>
      </c>
      <c r="N225" s="234" t="s">
        <v>38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155</v>
      </c>
      <c r="AT225" s="237" t="s">
        <v>150</v>
      </c>
      <c r="AU225" s="237" t="s">
        <v>82</v>
      </c>
      <c r="AY225" s="17" t="s">
        <v>147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80</v>
      </c>
      <c r="BK225" s="238">
        <f>ROUND(I225*H225,2)</f>
        <v>0</v>
      </c>
      <c r="BL225" s="17" t="s">
        <v>155</v>
      </c>
      <c r="BM225" s="237" t="s">
        <v>1898</v>
      </c>
    </row>
    <row r="226" s="2" customFormat="1">
      <c r="A226" s="38"/>
      <c r="B226" s="39"/>
      <c r="C226" s="40"/>
      <c r="D226" s="239" t="s">
        <v>157</v>
      </c>
      <c r="E226" s="40"/>
      <c r="F226" s="240" t="s">
        <v>350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157</v>
      </c>
      <c r="AU226" s="17" t="s">
        <v>82</v>
      </c>
    </row>
    <row r="227" s="2" customFormat="1">
      <c r="A227" s="38"/>
      <c r="B227" s="39"/>
      <c r="C227" s="40"/>
      <c r="D227" s="244" t="s">
        <v>159</v>
      </c>
      <c r="E227" s="40"/>
      <c r="F227" s="245" t="s">
        <v>351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82</v>
      </c>
    </row>
    <row r="228" s="12" customFormat="1" ht="22.8" customHeight="1">
      <c r="A228" s="12"/>
      <c r="B228" s="210"/>
      <c r="C228" s="211"/>
      <c r="D228" s="212" t="s">
        <v>72</v>
      </c>
      <c r="E228" s="224" t="s">
        <v>352</v>
      </c>
      <c r="F228" s="224" t="s">
        <v>353</v>
      </c>
      <c r="G228" s="211"/>
      <c r="H228" s="211"/>
      <c r="I228" s="214"/>
      <c r="J228" s="225">
        <f>BK228</f>
        <v>0</v>
      </c>
      <c r="K228" s="211"/>
      <c r="L228" s="216"/>
      <c r="M228" s="217"/>
      <c r="N228" s="218"/>
      <c r="O228" s="218"/>
      <c r="P228" s="219">
        <f>SUM(P229:P271)</f>
        <v>0</v>
      </c>
      <c r="Q228" s="218"/>
      <c r="R228" s="219">
        <f>SUM(R229:R271)</f>
        <v>0</v>
      </c>
      <c r="S228" s="218"/>
      <c r="T228" s="220">
        <f>SUM(T229:T271)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1" t="s">
        <v>80</v>
      </c>
      <c r="AT228" s="222" t="s">
        <v>72</v>
      </c>
      <c r="AU228" s="222" t="s">
        <v>80</v>
      </c>
      <c r="AY228" s="221" t="s">
        <v>147</v>
      </c>
      <c r="BK228" s="223">
        <f>SUM(BK229:BK271)</f>
        <v>0</v>
      </c>
    </row>
    <row r="229" s="2" customFormat="1" ht="24.15" customHeight="1">
      <c r="A229" s="38"/>
      <c r="B229" s="39"/>
      <c r="C229" s="226" t="s">
        <v>290</v>
      </c>
      <c r="D229" s="226" t="s">
        <v>150</v>
      </c>
      <c r="E229" s="227" t="s">
        <v>355</v>
      </c>
      <c r="F229" s="228" t="s">
        <v>356</v>
      </c>
      <c r="G229" s="229" t="s">
        <v>357</v>
      </c>
      <c r="H229" s="230">
        <v>68.768000000000001</v>
      </c>
      <c r="I229" s="231"/>
      <c r="J229" s="232">
        <f>ROUND(I229*H229,2)</f>
        <v>0</v>
      </c>
      <c r="K229" s="228" t="s">
        <v>154</v>
      </c>
      <c r="L229" s="44"/>
      <c r="M229" s="233" t="s">
        <v>1</v>
      </c>
      <c r="N229" s="234" t="s">
        <v>38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155</v>
      </c>
      <c r="AT229" s="237" t="s">
        <v>150</v>
      </c>
      <c r="AU229" s="237" t="s">
        <v>82</v>
      </c>
      <c r="AY229" s="17" t="s">
        <v>147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80</v>
      </c>
      <c r="BK229" s="238">
        <f>ROUND(I229*H229,2)</f>
        <v>0</v>
      </c>
      <c r="BL229" s="17" t="s">
        <v>155</v>
      </c>
      <c r="BM229" s="237" t="s">
        <v>1899</v>
      </c>
    </row>
    <row r="230" s="2" customFormat="1">
      <c r="A230" s="38"/>
      <c r="B230" s="39"/>
      <c r="C230" s="40"/>
      <c r="D230" s="239" t="s">
        <v>157</v>
      </c>
      <c r="E230" s="40"/>
      <c r="F230" s="240" t="s">
        <v>359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157</v>
      </c>
      <c r="AU230" s="17" t="s">
        <v>82</v>
      </c>
    </row>
    <row r="231" s="2" customFormat="1">
      <c r="A231" s="38"/>
      <c r="B231" s="39"/>
      <c r="C231" s="40"/>
      <c r="D231" s="244" t="s">
        <v>159</v>
      </c>
      <c r="E231" s="40"/>
      <c r="F231" s="245" t="s">
        <v>360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159</v>
      </c>
      <c r="AU231" s="17" t="s">
        <v>82</v>
      </c>
    </row>
    <row r="232" s="2" customFormat="1" ht="33" customHeight="1">
      <c r="A232" s="38"/>
      <c r="B232" s="39"/>
      <c r="C232" s="226" t="s">
        <v>297</v>
      </c>
      <c r="D232" s="226" t="s">
        <v>150</v>
      </c>
      <c r="E232" s="227" t="s">
        <v>362</v>
      </c>
      <c r="F232" s="228" t="s">
        <v>363</v>
      </c>
      <c r="G232" s="229" t="s">
        <v>357</v>
      </c>
      <c r="H232" s="230">
        <v>137.536</v>
      </c>
      <c r="I232" s="231"/>
      <c r="J232" s="232">
        <f>ROUND(I232*H232,2)</f>
        <v>0</v>
      </c>
      <c r="K232" s="228" t="s">
        <v>154</v>
      </c>
      <c r="L232" s="44"/>
      <c r="M232" s="233" t="s">
        <v>1</v>
      </c>
      <c r="N232" s="234" t="s">
        <v>38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155</v>
      </c>
      <c r="AT232" s="237" t="s">
        <v>150</v>
      </c>
      <c r="AU232" s="237" t="s">
        <v>82</v>
      </c>
      <c r="AY232" s="17" t="s">
        <v>147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80</v>
      </c>
      <c r="BK232" s="238">
        <f>ROUND(I232*H232,2)</f>
        <v>0</v>
      </c>
      <c r="BL232" s="17" t="s">
        <v>155</v>
      </c>
      <c r="BM232" s="237" t="s">
        <v>1900</v>
      </c>
    </row>
    <row r="233" s="2" customFormat="1">
      <c r="A233" s="38"/>
      <c r="B233" s="39"/>
      <c r="C233" s="40"/>
      <c r="D233" s="239" t="s">
        <v>157</v>
      </c>
      <c r="E233" s="40"/>
      <c r="F233" s="240" t="s">
        <v>365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157</v>
      </c>
      <c r="AU233" s="17" t="s">
        <v>82</v>
      </c>
    </row>
    <row r="234" s="2" customFormat="1">
      <c r="A234" s="38"/>
      <c r="B234" s="39"/>
      <c r="C234" s="40"/>
      <c r="D234" s="244" t="s">
        <v>159</v>
      </c>
      <c r="E234" s="40"/>
      <c r="F234" s="245" t="s">
        <v>366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82</v>
      </c>
    </row>
    <row r="235" s="14" customFormat="1">
      <c r="A235" s="14"/>
      <c r="B235" s="256"/>
      <c r="C235" s="257"/>
      <c r="D235" s="239" t="s">
        <v>161</v>
      </c>
      <c r="E235" s="257"/>
      <c r="F235" s="259" t="s">
        <v>1901</v>
      </c>
      <c r="G235" s="257"/>
      <c r="H235" s="260">
        <v>137.536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161</v>
      </c>
      <c r="AU235" s="266" t="s">
        <v>82</v>
      </c>
      <c r="AV235" s="14" t="s">
        <v>82</v>
      </c>
      <c r="AW235" s="14" t="s">
        <v>4</v>
      </c>
      <c r="AX235" s="14" t="s">
        <v>80</v>
      </c>
      <c r="AY235" s="266" t="s">
        <v>147</v>
      </c>
    </row>
    <row r="236" s="2" customFormat="1" ht="21.75" customHeight="1">
      <c r="A236" s="38"/>
      <c r="B236" s="39"/>
      <c r="C236" s="226" t="s">
        <v>305</v>
      </c>
      <c r="D236" s="226" t="s">
        <v>150</v>
      </c>
      <c r="E236" s="227" t="s">
        <v>369</v>
      </c>
      <c r="F236" s="228" t="s">
        <v>370</v>
      </c>
      <c r="G236" s="229" t="s">
        <v>167</v>
      </c>
      <c r="H236" s="230">
        <v>12</v>
      </c>
      <c r="I236" s="231"/>
      <c r="J236" s="232">
        <f>ROUND(I236*H236,2)</f>
        <v>0</v>
      </c>
      <c r="K236" s="228" t="s">
        <v>154</v>
      </c>
      <c r="L236" s="44"/>
      <c r="M236" s="233" t="s">
        <v>1</v>
      </c>
      <c r="N236" s="234" t="s">
        <v>38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155</v>
      </c>
      <c r="AT236" s="237" t="s">
        <v>150</v>
      </c>
      <c r="AU236" s="237" t="s">
        <v>82</v>
      </c>
      <c r="AY236" s="17" t="s">
        <v>147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80</v>
      </c>
      <c r="BK236" s="238">
        <f>ROUND(I236*H236,2)</f>
        <v>0</v>
      </c>
      <c r="BL236" s="17" t="s">
        <v>155</v>
      </c>
      <c r="BM236" s="237" t="s">
        <v>1902</v>
      </c>
    </row>
    <row r="237" s="2" customFormat="1">
      <c r="A237" s="38"/>
      <c r="B237" s="39"/>
      <c r="C237" s="40"/>
      <c r="D237" s="239" t="s">
        <v>157</v>
      </c>
      <c r="E237" s="40"/>
      <c r="F237" s="240" t="s">
        <v>372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157</v>
      </c>
      <c r="AU237" s="17" t="s">
        <v>82</v>
      </c>
    </row>
    <row r="238" s="2" customFormat="1">
      <c r="A238" s="38"/>
      <c r="B238" s="39"/>
      <c r="C238" s="40"/>
      <c r="D238" s="244" t="s">
        <v>159</v>
      </c>
      <c r="E238" s="40"/>
      <c r="F238" s="245" t="s">
        <v>373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159</v>
      </c>
      <c r="AU238" s="17" t="s">
        <v>82</v>
      </c>
    </row>
    <row r="239" s="2" customFormat="1" ht="24.15" customHeight="1">
      <c r="A239" s="38"/>
      <c r="B239" s="39"/>
      <c r="C239" s="226" t="s">
        <v>7</v>
      </c>
      <c r="D239" s="226" t="s">
        <v>150</v>
      </c>
      <c r="E239" s="227" t="s">
        <v>375</v>
      </c>
      <c r="F239" s="228" t="s">
        <v>376</v>
      </c>
      <c r="G239" s="229" t="s">
        <v>167</v>
      </c>
      <c r="H239" s="230">
        <v>720</v>
      </c>
      <c r="I239" s="231"/>
      <c r="J239" s="232">
        <f>ROUND(I239*H239,2)</f>
        <v>0</v>
      </c>
      <c r="K239" s="228" t="s">
        <v>154</v>
      </c>
      <c r="L239" s="44"/>
      <c r="M239" s="233" t="s">
        <v>1</v>
      </c>
      <c r="N239" s="234" t="s">
        <v>38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155</v>
      </c>
      <c r="AT239" s="237" t="s">
        <v>150</v>
      </c>
      <c r="AU239" s="237" t="s">
        <v>82</v>
      </c>
      <c r="AY239" s="17" t="s">
        <v>147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80</v>
      </c>
      <c r="BK239" s="238">
        <f>ROUND(I239*H239,2)</f>
        <v>0</v>
      </c>
      <c r="BL239" s="17" t="s">
        <v>155</v>
      </c>
      <c r="BM239" s="237" t="s">
        <v>1903</v>
      </c>
    </row>
    <row r="240" s="2" customFormat="1">
      <c r="A240" s="38"/>
      <c r="B240" s="39"/>
      <c r="C240" s="40"/>
      <c r="D240" s="239" t="s">
        <v>157</v>
      </c>
      <c r="E240" s="40"/>
      <c r="F240" s="240" t="s">
        <v>378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157</v>
      </c>
      <c r="AU240" s="17" t="s">
        <v>82</v>
      </c>
    </row>
    <row r="241" s="2" customFormat="1">
      <c r="A241" s="38"/>
      <c r="B241" s="39"/>
      <c r="C241" s="40"/>
      <c r="D241" s="244" t="s">
        <v>159</v>
      </c>
      <c r="E241" s="40"/>
      <c r="F241" s="245" t="s">
        <v>379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82</v>
      </c>
    </row>
    <row r="242" s="14" customFormat="1">
      <c r="A242" s="14"/>
      <c r="B242" s="256"/>
      <c r="C242" s="257"/>
      <c r="D242" s="239" t="s">
        <v>161</v>
      </c>
      <c r="E242" s="257"/>
      <c r="F242" s="259" t="s">
        <v>380</v>
      </c>
      <c r="G242" s="257"/>
      <c r="H242" s="260">
        <v>720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161</v>
      </c>
      <c r="AU242" s="266" t="s">
        <v>82</v>
      </c>
      <c r="AV242" s="14" t="s">
        <v>82</v>
      </c>
      <c r="AW242" s="14" t="s">
        <v>4</v>
      </c>
      <c r="AX242" s="14" t="s">
        <v>80</v>
      </c>
      <c r="AY242" s="266" t="s">
        <v>147</v>
      </c>
    </row>
    <row r="243" s="2" customFormat="1" ht="24.15" customHeight="1">
      <c r="A243" s="38"/>
      <c r="B243" s="39"/>
      <c r="C243" s="226" t="s">
        <v>318</v>
      </c>
      <c r="D243" s="226" t="s">
        <v>150</v>
      </c>
      <c r="E243" s="227" t="s">
        <v>382</v>
      </c>
      <c r="F243" s="228" t="s">
        <v>383</v>
      </c>
      <c r="G243" s="229" t="s">
        <v>357</v>
      </c>
      <c r="H243" s="230">
        <v>68.768000000000001</v>
      </c>
      <c r="I243" s="231"/>
      <c r="J243" s="232">
        <f>ROUND(I243*H243,2)</f>
        <v>0</v>
      </c>
      <c r="K243" s="228" t="s">
        <v>154</v>
      </c>
      <c r="L243" s="44"/>
      <c r="M243" s="233" t="s">
        <v>1</v>
      </c>
      <c r="N243" s="234" t="s">
        <v>38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155</v>
      </c>
      <c r="AT243" s="237" t="s">
        <v>150</v>
      </c>
      <c r="AU243" s="237" t="s">
        <v>82</v>
      </c>
      <c r="AY243" s="17" t="s">
        <v>147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80</v>
      </c>
      <c r="BK243" s="238">
        <f>ROUND(I243*H243,2)</f>
        <v>0</v>
      </c>
      <c r="BL243" s="17" t="s">
        <v>155</v>
      </c>
      <c r="BM243" s="237" t="s">
        <v>1904</v>
      </c>
    </row>
    <row r="244" s="2" customFormat="1">
      <c r="A244" s="38"/>
      <c r="B244" s="39"/>
      <c r="C244" s="40"/>
      <c r="D244" s="239" t="s">
        <v>157</v>
      </c>
      <c r="E244" s="40"/>
      <c r="F244" s="240" t="s">
        <v>385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157</v>
      </c>
      <c r="AU244" s="17" t="s">
        <v>82</v>
      </c>
    </row>
    <row r="245" s="2" customFormat="1">
      <c r="A245" s="38"/>
      <c r="B245" s="39"/>
      <c r="C245" s="40"/>
      <c r="D245" s="244" t="s">
        <v>159</v>
      </c>
      <c r="E245" s="40"/>
      <c r="F245" s="245" t="s">
        <v>386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82</v>
      </c>
    </row>
    <row r="246" s="2" customFormat="1" ht="24.15" customHeight="1">
      <c r="A246" s="38"/>
      <c r="B246" s="39"/>
      <c r="C246" s="226" t="s">
        <v>327</v>
      </c>
      <c r="D246" s="226" t="s">
        <v>150</v>
      </c>
      <c r="E246" s="227" t="s">
        <v>388</v>
      </c>
      <c r="F246" s="228" t="s">
        <v>389</v>
      </c>
      <c r="G246" s="229" t="s">
        <v>357</v>
      </c>
      <c r="H246" s="230">
        <v>1031.52</v>
      </c>
      <c r="I246" s="231"/>
      <c r="J246" s="232">
        <f>ROUND(I246*H246,2)</f>
        <v>0</v>
      </c>
      <c r="K246" s="228" t="s">
        <v>154</v>
      </c>
      <c r="L246" s="44"/>
      <c r="M246" s="233" t="s">
        <v>1</v>
      </c>
      <c r="N246" s="234" t="s">
        <v>38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155</v>
      </c>
      <c r="AT246" s="237" t="s">
        <v>150</v>
      </c>
      <c r="AU246" s="237" t="s">
        <v>82</v>
      </c>
      <c r="AY246" s="17" t="s">
        <v>147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80</v>
      </c>
      <c r="BK246" s="238">
        <f>ROUND(I246*H246,2)</f>
        <v>0</v>
      </c>
      <c r="BL246" s="17" t="s">
        <v>155</v>
      </c>
      <c r="BM246" s="237" t="s">
        <v>1905</v>
      </c>
    </row>
    <row r="247" s="2" customFormat="1">
      <c r="A247" s="38"/>
      <c r="B247" s="39"/>
      <c r="C247" s="40"/>
      <c r="D247" s="239" t="s">
        <v>157</v>
      </c>
      <c r="E247" s="40"/>
      <c r="F247" s="240" t="s">
        <v>391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157</v>
      </c>
      <c r="AU247" s="17" t="s">
        <v>82</v>
      </c>
    </row>
    <row r="248" s="2" customFormat="1">
      <c r="A248" s="38"/>
      <c r="B248" s="39"/>
      <c r="C248" s="40"/>
      <c r="D248" s="244" t="s">
        <v>159</v>
      </c>
      <c r="E248" s="40"/>
      <c r="F248" s="245" t="s">
        <v>392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159</v>
      </c>
      <c r="AU248" s="17" t="s">
        <v>82</v>
      </c>
    </row>
    <row r="249" s="14" customFormat="1">
      <c r="A249" s="14"/>
      <c r="B249" s="256"/>
      <c r="C249" s="257"/>
      <c r="D249" s="239" t="s">
        <v>161</v>
      </c>
      <c r="E249" s="257"/>
      <c r="F249" s="259" t="s">
        <v>1906</v>
      </c>
      <c r="G249" s="257"/>
      <c r="H249" s="260">
        <v>1031.52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161</v>
      </c>
      <c r="AU249" s="266" t="s">
        <v>82</v>
      </c>
      <c r="AV249" s="14" t="s">
        <v>82</v>
      </c>
      <c r="AW249" s="14" t="s">
        <v>4</v>
      </c>
      <c r="AX249" s="14" t="s">
        <v>80</v>
      </c>
      <c r="AY249" s="266" t="s">
        <v>147</v>
      </c>
    </row>
    <row r="250" s="2" customFormat="1" ht="24.15" customHeight="1">
      <c r="A250" s="38"/>
      <c r="B250" s="39"/>
      <c r="C250" s="278" t="s">
        <v>334</v>
      </c>
      <c r="D250" s="278" t="s">
        <v>335</v>
      </c>
      <c r="E250" s="279" t="s">
        <v>395</v>
      </c>
      <c r="F250" s="280" t="s">
        <v>396</v>
      </c>
      <c r="G250" s="281" t="s">
        <v>357</v>
      </c>
      <c r="H250" s="282">
        <v>4.0490000000000004</v>
      </c>
      <c r="I250" s="283"/>
      <c r="J250" s="284">
        <f>ROUND(I250*H250,2)</f>
        <v>0</v>
      </c>
      <c r="K250" s="280" t="s">
        <v>154</v>
      </c>
      <c r="L250" s="285"/>
      <c r="M250" s="286" t="s">
        <v>1</v>
      </c>
      <c r="N250" s="287" t="s">
        <v>38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207</v>
      </c>
      <c r="AT250" s="237" t="s">
        <v>335</v>
      </c>
      <c r="AU250" s="237" t="s">
        <v>82</v>
      </c>
      <c r="AY250" s="17" t="s">
        <v>147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80</v>
      </c>
      <c r="BK250" s="238">
        <f>ROUND(I250*H250,2)</f>
        <v>0</v>
      </c>
      <c r="BL250" s="17" t="s">
        <v>155</v>
      </c>
      <c r="BM250" s="237" t="s">
        <v>1907</v>
      </c>
    </row>
    <row r="251" s="2" customFormat="1">
      <c r="A251" s="38"/>
      <c r="B251" s="39"/>
      <c r="C251" s="40"/>
      <c r="D251" s="239" t="s">
        <v>157</v>
      </c>
      <c r="E251" s="40"/>
      <c r="F251" s="240" t="s">
        <v>396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157</v>
      </c>
      <c r="AU251" s="17" t="s">
        <v>82</v>
      </c>
    </row>
    <row r="252" s="14" customFormat="1">
      <c r="A252" s="14"/>
      <c r="B252" s="256"/>
      <c r="C252" s="257"/>
      <c r="D252" s="239" t="s">
        <v>161</v>
      </c>
      <c r="E252" s="258" t="s">
        <v>1</v>
      </c>
      <c r="F252" s="259" t="s">
        <v>1908</v>
      </c>
      <c r="G252" s="257"/>
      <c r="H252" s="260">
        <v>4.0490000000000004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161</v>
      </c>
      <c r="AU252" s="266" t="s">
        <v>82</v>
      </c>
      <c r="AV252" s="14" t="s">
        <v>82</v>
      </c>
      <c r="AW252" s="14" t="s">
        <v>30</v>
      </c>
      <c r="AX252" s="14" t="s">
        <v>73</v>
      </c>
      <c r="AY252" s="266" t="s">
        <v>147</v>
      </c>
    </row>
    <row r="253" s="15" customFormat="1">
      <c r="A253" s="15"/>
      <c r="B253" s="267"/>
      <c r="C253" s="268"/>
      <c r="D253" s="239" t="s">
        <v>161</v>
      </c>
      <c r="E253" s="269" t="s">
        <v>1</v>
      </c>
      <c r="F253" s="270" t="s">
        <v>164</v>
      </c>
      <c r="G253" s="268"/>
      <c r="H253" s="271">
        <v>4.0490000000000004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161</v>
      </c>
      <c r="AU253" s="277" t="s">
        <v>82</v>
      </c>
      <c r="AV253" s="15" t="s">
        <v>155</v>
      </c>
      <c r="AW253" s="15" t="s">
        <v>30</v>
      </c>
      <c r="AX253" s="15" t="s">
        <v>80</v>
      </c>
      <c r="AY253" s="277" t="s">
        <v>147</v>
      </c>
    </row>
    <row r="254" s="2" customFormat="1" ht="33" customHeight="1">
      <c r="A254" s="38"/>
      <c r="B254" s="39"/>
      <c r="C254" s="278" t="s">
        <v>340</v>
      </c>
      <c r="D254" s="278" t="s">
        <v>335</v>
      </c>
      <c r="E254" s="279" t="s">
        <v>400</v>
      </c>
      <c r="F254" s="280" t="s">
        <v>401</v>
      </c>
      <c r="G254" s="281" t="s">
        <v>357</v>
      </c>
      <c r="H254" s="282">
        <v>2.8860000000000001</v>
      </c>
      <c r="I254" s="283"/>
      <c r="J254" s="284">
        <f>ROUND(I254*H254,2)</f>
        <v>0</v>
      </c>
      <c r="K254" s="280" t="s">
        <v>154</v>
      </c>
      <c r="L254" s="285"/>
      <c r="M254" s="286" t="s">
        <v>1</v>
      </c>
      <c r="N254" s="287" t="s">
        <v>38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207</v>
      </c>
      <c r="AT254" s="237" t="s">
        <v>335</v>
      </c>
      <c r="AU254" s="237" t="s">
        <v>82</v>
      </c>
      <c r="AY254" s="17" t="s">
        <v>147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80</v>
      </c>
      <c r="BK254" s="238">
        <f>ROUND(I254*H254,2)</f>
        <v>0</v>
      </c>
      <c r="BL254" s="17" t="s">
        <v>155</v>
      </c>
      <c r="BM254" s="237" t="s">
        <v>1909</v>
      </c>
    </row>
    <row r="255" s="2" customFormat="1">
      <c r="A255" s="38"/>
      <c r="B255" s="39"/>
      <c r="C255" s="40"/>
      <c r="D255" s="239" t="s">
        <v>157</v>
      </c>
      <c r="E255" s="40"/>
      <c r="F255" s="240" t="s">
        <v>401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157</v>
      </c>
      <c r="AU255" s="17" t="s">
        <v>82</v>
      </c>
    </row>
    <row r="256" s="14" customFormat="1">
      <c r="A256" s="14"/>
      <c r="B256" s="256"/>
      <c r="C256" s="257"/>
      <c r="D256" s="239" t="s">
        <v>161</v>
      </c>
      <c r="E256" s="258" t="s">
        <v>1</v>
      </c>
      <c r="F256" s="259" t="s">
        <v>1910</v>
      </c>
      <c r="G256" s="257"/>
      <c r="H256" s="260">
        <v>2.8860000000000001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161</v>
      </c>
      <c r="AU256" s="266" t="s">
        <v>82</v>
      </c>
      <c r="AV256" s="14" t="s">
        <v>82</v>
      </c>
      <c r="AW256" s="14" t="s">
        <v>30</v>
      </c>
      <c r="AX256" s="14" t="s">
        <v>73</v>
      </c>
      <c r="AY256" s="266" t="s">
        <v>147</v>
      </c>
    </row>
    <row r="257" s="15" customFormat="1">
      <c r="A257" s="15"/>
      <c r="B257" s="267"/>
      <c r="C257" s="268"/>
      <c r="D257" s="239" t="s">
        <v>161</v>
      </c>
      <c r="E257" s="269" t="s">
        <v>1</v>
      </c>
      <c r="F257" s="270" t="s">
        <v>164</v>
      </c>
      <c r="G257" s="268"/>
      <c r="H257" s="271">
        <v>2.8860000000000001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161</v>
      </c>
      <c r="AU257" s="277" t="s">
        <v>82</v>
      </c>
      <c r="AV257" s="15" t="s">
        <v>155</v>
      </c>
      <c r="AW257" s="15" t="s">
        <v>30</v>
      </c>
      <c r="AX257" s="15" t="s">
        <v>80</v>
      </c>
      <c r="AY257" s="277" t="s">
        <v>147</v>
      </c>
    </row>
    <row r="258" s="2" customFormat="1" ht="24.15" customHeight="1">
      <c r="A258" s="38"/>
      <c r="B258" s="39"/>
      <c r="C258" s="278" t="s">
        <v>346</v>
      </c>
      <c r="D258" s="278" t="s">
        <v>335</v>
      </c>
      <c r="E258" s="279" t="s">
        <v>405</v>
      </c>
      <c r="F258" s="280" t="s">
        <v>406</v>
      </c>
      <c r="G258" s="281" t="s">
        <v>357</v>
      </c>
      <c r="H258" s="282">
        <v>16.422999999999998</v>
      </c>
      <c r="I258" s="283"/>
      <c r="J258" s="284">
        <f>ROUND(I258*H258,2)</f>
        <v>0</v>
      </c>
      <c r="K258" s="280" t="s">
        <v>154</v>
      </c>
      <c r="L258" s="285"/>
      <c r="M258" s="286" t="s">
        <v>1</v>
      </c>
      <c r="N258" s="287" t="s">
        <v>38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207</v>
      </c>
      <c r="AT258" s="237" t="s">
        <v>335</v>
      </c>
      <c r="AU258" s="237" t="s">
        <v>82</v>
      </c>
      <c r="AY258" s="17" t="s">
        <v>147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80</v>
      </c>
      <c r="BK258" s="238">
        <f>ROUND(I258*H258,2)</f>
        <v>0</v>
      </c>
      <c r="BL258" s="17" t="s">
        <v>155</v>
      </c>
      <c r="BM258" s="237" t="s">
        <v>1911</v>
      </c>
    </row>
    <row r="259" s="2" customFormat="1">
      <c r="A259" s="38"/>
      <c r="B259" s="39"/>
      <c r="C259" s="40"/>
      <c r="D259" s="239" t="s">
        <v>157</v>
      </c>
      <c r="E259" s="40"/>
      <c r="F259" s="240" t="s">
        <v>406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157</v>
      </c>
      <c r="AU259" s="17" t="s">
        <v>82</v>
      </c>
    </row>
    <row r="260" s="14" customFormat="1">
      <c r="A260" s="14"/>
      <c r="B260" s="256"/>
      <c r="C260" s="257"/>
      <c r="D260" s="239" t="s">
        <v>161</v>
      </c>
      <c r="E260" s="258" t="s">
        <v>1</v>
      </c>
      <c r="F260" s="259" t="s">
        <v>1912</v>
      </c>
      <c r="G260" s="257"/>
      <c r="H260" s="260">
        <v>16.422999999999998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161</v>
      </c>
      <c r="AU260" s="266" t="s">
        <v>82</v>
      </c>
      <c r="AV260" s="14" t="s">
        <v>82</v>
      </c>
      <c r="AW260" s="14" t="s">
        <v>30</v>
      </c>
      <c r="AX260" s="14" t="s">
        <v>73</v>
      </c>
      <c r="AY260" s="266" t="s">
        <v>147</v>
      </c>
    </row>
    <row r="261" s="15" customFormat="1">
      <c r="A261" s="15"/>
      <c r="B261" s="267"/>
      <c r="C261" s="268"/>
      <c r="D261" s="239" t="s">
        <v>161</v>
      </c>
      <c r="E261" s="269" t="s">
        <v>1</v>
      </c>
      <c r="F261" s="270" t="s">
        <v>164</v>
      </c>
      <c r="G261" s="268"/>
      <c r="H261" s="271">
        <v>16.422999999999998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161</v>
      </c>
      <c r="AU261" s="277" t="s">
        <v>82</v>
      </c>
      <c r="AV261" s="15" t="s">
        <v>155</v>
      </c>
      <c r="AW261" s="15" t="s">
        <v>30</v>
      </c>
      <c r="AX261" s="15" t="s">
        <v>80</v>
      </c>
      <c r="AY261" s="277" t="s">
        <v>147</v>
      </c>
    </row>
    <row r="262" s="2" customFormat="1" ht="33" customHeight="1">
      <c r="A262" s="38"/>
      <c r="B262" s="39"/>
      <c r="C262" s="278" t="s">
        <v>354</v>
      </c>
      <c r="D262" s="278" t="s">
        <v>335</v>
      </c>
      <c r="E262" s="279" t="s">
        <v>410</v>
      </c>
      <c r="F262" s="280" t="s">
        <v>411</v>
      </c>
      <c r="G262" s="281" t="s">
        <v>357</v>
      </c>
      <c r="H262" s="282">
        <v>38.32</v>
      </c>
      <c r="I262" s="283"/>
      <c r="J262" s="284">
        <f>ROUND(I262*H262,2)</f>
        <v>0</v>
      </c>
      <c r="K262" s="280" t="s">
        <v>154</v>
      </c>
      <c r="L262" s="285"/>
      <c r="M262" s="286" t="s">
        <v>1</v>
      </c>
      <c r="N262" s="287" t="s">
        <v>38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207</v>
      </c>
      <c r="AT262" s="237" t="s">
        <v>335</v>
      </c>
      <c r="AU262" s="237" t="s">
        <v>82</v>
      </c>
      <c r="AY262" s="17" t="s">
        <v>147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80</v>
      </c>
      <c r="BK262" s="238">
        <f>ROUND(I262*H262,2)</f>
        <v>0</v>
      </c>
      <c r="BL262" s="17" t="s">
        <v>155</v>
      </c>
      <c r="BM262" s="237" t="s">
        <v>1913</v>
      </c>
    </row>
    <row r="263" s="2" customFormat="1">
      <c r="A263" s="38"/>
      <c r="B263" s="39"/>
      <c r="C263" s="40"/>
      <c r="D263" s="239" t="s">
        <v>157</v>
      </c>
      <c r="E263" s="40"/>
      <c r="F263" s="240" t="s">
        <v>411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157</v>
      </c>
      <c r="AU263" s="17" t="s">
        <v>82</v>
      </c>
    </row>
    <row r="264" s="14" customFormat="1">
      <c r="A264" s="14"/>
      <c r="B264" s="256"/>
      <c r="C264" s="257"/>
      <c r="D264" s="239" t="s">
        <v>161</v>
      </c>
      <c r="E264" s="258" t="s">
        <v>1</v>
      </c>
      <c r="F264" s="259" t="s">
        <v>1914</v>
      </c>
      <c r="G264" s="257"/>
      <c r="H264" s="260">
        <v>38.32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161</v>
      </c>
      <c r="AU264" s="266" t="s">
        <v>82</v>
      </c>
      <c r="AV264" s="14" t="s">
        <v>82</v>
      </c>
      <c r="AW264" s="14" t="s">
        <v>30</v>
      </c>
      <c r="AX264" s="14" t="s">
        <v>73</v>
      </c>
      <c r="AY264" s="266" t="s">
        <v>147</v>
      </c>
    </row>
    <row r="265" s="15" customFormat="1">
      <c r="A265" s="15"/>
      <c r="B265" s="267"/>
      <c r="C265" s="268"/>
      <c r="D265" s="239" t="s">
        <v>161</v>
      </c>
      <c r="E265" s="269" t="s">
        <v>1</v>
      </c>
      <c r="F265" s="270" t="s">
        <v>164</v>
      </c>
      <c r="G265" s="268"/>
      <c r="H265" s="271">
        <v>38.32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161</v>
      </c>
      <c r="AU265" s="277" t="s">
        <v>82</v>
      </c>
      <c r="AV265" s="15" t="s">
        <v>155</v>
      </c>
      <c r="AW265" s="15" t="s">
        <v>30</v>
      </c>
      <c r="AX265" s="15" t="s">
        <v>80</v>
      </c>
      <c r="AY265" s="277" t="s">
        <v>147</v>
      </c>
    </row>
    <row r="266" s="2" customFormat="1" ht="37.8" customHeight="1">
      <c r="A266" s="38"/>
      <c r="B266" s="39"/>
      <c r="C266" s="278" t="s">
        <v>361</v>
      </c>
      <c r="D266" s="278" t="s">
        <v>335</v>
      </c>
      <c r="E266" s="279" t="s">
        <v>415</v>
      </c>
      <c r="F266" s="280" t="s">
        <v>416</v>
      </c>
      <c r="G266" s="281" t="s">
        <v>357</v>
      </c>
      <c r="H266" s="282">
        <v>6.7329999999999997</v>
      </c>
      <c r="I266" s="283"/>
      <c r="J266" s="284">
        <f>ROUND(I266*H266,2)</f>
        <v>0</v>
      </c>
      <c r="K266" s="280" t="s">
        <v>154</v>
      </c>
      <c r="L266" s="285"/>
      <c r="M266" s="286" t="s">
        <v>1</v>
      </c>
      <c r="N266" s="287" t="s">
        <v>38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207</v>
      </c>
      <c r="AT266" s="237" t="s">
        <v>335</v>
      </c>
      <c r="AU266" s="237" t="s">
        <v>82</v>
      </c>
      <c r="AY266" s="17" t="s">
        <v>147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80</v>
      </c>
      <c r="BK266" s="238">
        <f>ROUND(I266*H266,2)</f>
        <v>0</v>
      </c>
      <c r="BL266" s="17" t="s">
        <v>155</v>
      </c>
      <c r="BM266" s="237" t="s">
        <v>1915</v>
      </c>
    </row>
    <row r="267" s="2" customFormat="1">
      <c r="A267" s="38"/>
      <c r="B267" s="39"/>
      <c r="C267" s="40"/>
      <c r="D267" s="239" t="s">
        <v>157</v>
      </c>
      <c r="E267" s="40"/>
      <c r="F267" s="240" t="s">
        <v>416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157</v>
      </c>
      <c r="AU267" s="17" t="s">
        <v>82</v>
      </c>
    </row>
    <row r="268" s="14" customFormat="1">
      <c r="A268" s="14"/>
      <c r="B268" s="256"/>
      <c r="C268" s="257"/>
      <c r="D268" s="239" t="s">
        <v>161</v>
      </c>
      <c r="E268" s="258" t="s">
        <v>1</v>
      </c>
      <c r="F268" s="259" t="s">
        <v>1916</v>
      </c>
      <c r="G268" s="257"/>
      <c r="H268" s="260">
        <v>6.7329999999999997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161</v>
      </c>
      <c r="AU268" s="266" t="s">
        <v>82</v>
      </c>
      <c r="AV268" s="14" t="s">
        <v>82</v>
      </c>
      <c r="AW268" s="14" t="s">
        <v>30</v>
      </c>
      <c r="AX268" s="14" t="s">
        <v>73</v>
      </c>
      <c r="AY268" s="266" t="s">
        <v>147</v>
      </c>
    </row>
    <row r="269" s="15" customFormat="1">
      <c r="A269" s="15"/>
      <c r="B269" s="267"/>
      <c r="C269" s="268"/>
      <c r="D269" s="239" t="s">
        <v>161</v>
      </c>
      <c r="E269" s="269" t="s">
        <v>1</v>
      </c>
      <c r="F269" s="270" t="s">
        <v>164</v>
      </c>
      <c r="G269" s="268"/>
      <c r="H269" s="271">
        <v>6.7329999999999997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161</v>
      </c>
      <c r="AU269" s="277" t="s">
        <v>82</v>
      </c>
      <c r="AV269" s="15" t="s">
        <v>155</v>
      </c>
      <c r="AW269" s="15" t="s">
        <v>30</v>
      </c>
      <c r="AX269" s="15" t="s">
        <v>80</v>
      </c>
      <c r="AY269" s="277" t="s">
        <v>147</v>
      </c>
    </row>
    <row r="270" s="2" customFormat="1" ht="16.5" customHeight="1">
      <c r="A270" s="38"/>
      <c r="B270" s="39"/>
      <c r="C270" s="278" t="s">
        <v>368</v>
      </c>
      <c r="D270" s="278" t="s">
        <v>335</v>
      </c>
      <c r="E270" s="279" t="s">
        <v>420</v>
      </c>
      <c r="F270" s="280" t="s">
        <v>421</v>
      </c>
      <c r="G270" s="281" t="s">
        <v>357</v>
      </c>
      <c r="H270" s="282">
        <v>0.35399999999999998</v>
      </c>
      <c r="I270" s="283"/>
      <c r="J270" s="284">
        <f>ROUND(I270*H270,2)</f>
        <v>0</v>
      </c>
      <c r="K270" s="280" t="s">
        <v>1</v>
      </c>
      <c r="L270" s="285"/>
      <c r="M270" s="286" t="s">
        <v>1</v>
      </c>
      <c r="N270" s="287" t="s">
        <v>38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207</v>
      </c>
      <c r="AT270" s="237" t="s">
        <v>335</v>
      </c>
      <c r="AU270" s="237" t="s">
        <v>82</v>
      </c>
      <c r="AY270" s="17" t="s">
        <v>147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80</v>
      </c>
      <c r="BK270" s="238">
        <f>ROUND(I270*H270,2)</f>
        <v>0</v>
      </c>
      <c r="BL270" s="17" t="s">
        <v>155</v>
      </c>
      <c r="BM270" s="237" t="s">
        <v>1917</v>
      </c>
    </row>
    <row r="271" s="2" customFormat="1">
      <c r="A271" s="38"/>
      <c r="B271" s="39"/>
      <c r="C271" s="40"/>
      <c r="D271" s="239" t="s">
        <v>157</v>
      </c>
      <c r="E271" s="40"/>
      <c r="F271" s="240" t="s">
        <v>421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157</v>
      </c>
      <c r="AU271" s="17" t="s">
        <v>82</v>
      </c>
    </row>
    <row r="272" s="12" customFormat="1" ht="22.8" customHeight="1">
      <c r="A272" s="12"/>
      <c r="B272" s="210"/>
      <c r="C272" s="211"/>
      <c r="D272" s="212" t="s">
        <v>72</v>
      </c>
      <c r="E272" s="224" t="s">
        <v>423</v>
      </c>
      <c r="F272" s="224" t="s">
        <v>424</v>
      </c>
      <c r="G272" s="211"/>
      <c r="H272" s="211"/>
      <c r="I272" s="214"/>
      <c r="J272" s="225">
        <f>BK272</f>
        <v>0</v>
      </c>
      <c r="K272" s="211"/>
      <c r="L272" s="216"/>
      <c r="M272" s="217"/>
      <c r="N272" s="218"/>
      <c r="O272" s="218"/>
      <c r="P272" s="219">
        <f>SUM(P273:P275)</f>
        <v>0</v>
      </c>
      <c r="Q272" s="218"/>
      <c r="R272" s="219">
        <f>SUM(R273:R275)</f>
        <v>0</v>
      </c>
      <c r="S272" s="218"/>
      <c r="T272" s="220">
        <f>SUM(T273:T275)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1" t="s">
        <v>80</v>
      </c>
      <c r="AT272" s="222" t="s">
        <v>72</v>
      </c>
      <c r="AU272" s="222" t="s">
        <v>80</v>
      </c>
      <c r="AY272" s="221" t="s">
        <v>147</v>
      </c>
      <c r="BK272" s="223">
        <f>SUM(BK273:BK275)</f>
        <v>0</v>
      </c>
    </row>
    <row r="273" s="2" customFormat="1" ht="24.15" customHeight="1">
      <c r="A273" s="38"/>
      <c r="B273" s="39"/>
      <c r="C273" s="226" t="s">
        <v>374</v>
      </c>
      <c r="D273" s="226" t="s">
        <v>150</v>
      </c>
      <c r="E273" s="227" t="s">
        <v>426</v>
      </c>
      <c r="F273" s="228" t="s">
        <v>427</v>
      </c>
      <c r="G273" s="229" t="s">
        <v>357</v>
      </c>
      <c r="H273" s="230">
        <v>49.323999999999998</v>
      </c>
      <c r="I273" s="231"/>
      <c r="J273" s="232">
        <f>ROUND(I273*H273,2)</f>
        <v>0</v>
      </c>
      <c r="K273" s="228" t="s">
        <v>154</v>
      </c>
      <c r="L273" s="44"/>
      <c r="M273" s="233" t="s">
        <v>1</v>
      </c>
      <c r="N273" s="234" t="s">
        <v>38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155</v>
      </c>
      <c r="AT273" s="237" t="s">
        <v>150</v>
      </c>
      <c r="AU273" s="237" t="s">
        <v>82</v>
      </c>
      <c r="AY273" s="17" t="s">
        <v>147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80</v>
      </c>
      <c r="BK273" s="238">
        <f>ROUND(I273*H273,2)</f>
        <v>0</v>
      </c>
      <c r="BL273" s="17" t="s">
        <v>155</v>
      </c>
      <c r="BM273" s="237" t="s">
        <v>1918</v>
      </c>
    </row>
    <row r="274" s="2" customFormat="1">
      <c r="A274" s="38"/>
      <c r="B274" s="39"/>
      <c r="C274" s="40"/>
      <c r="D274" s="239" t="s">
        <v>157</v>
      </c>
      <c r="E274" s="40"/>
      <c r="F274" s="240" t="s">
        <v>429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157</v>
      </c>
      <c r="AU274" s="17" t="s">
        <v>82</v>
      </c>
    </row>
    <row r="275" s="2" customFormat="1">
      <c r="A275" s="38"/>
      <c r="B275" s="39"/>
      <c r="C275" s="40"/>
      <c r="D275" s="244" t="s">
        <v>159</v>
      </c>
      <c r="E275" s="40"/>
      <c r="F275" s="245" t="s">
        <v>430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82</v>
      </c>
    </row>
    <row r="276" s="12" customFormat="1" ht="25.92" customHeight="1">
      <c r="A276" s="12"/>
      <c r="B276" s="210"/>
      <c r="C276" s="211"/>
      <c r="D276" s="212" t="s">
        <v>72</v>
      </c>
      <c r="E276" s="213" t="s">
        <v>431</v>
      </c>
      <c r="F276" s="213" t="s">
        <v>432</v>
      </c>
      <c r="G276" s="211"/>
      <c r="H276" s="211"/>
      <c r="I276" s="214"/>
      <c r="J276" s="215">
        <f>BK276</f>
        <v>0</v>
      </c>
      <c r="K276" s="211"/>
      <c r="L276" s="216"/>
      <c r="M276" s="217"/>
      <c r="N276" s="218"/>
      <c r="O276" s="218"/>
      <c r="P276" s="219">
        <f>P277+P549+P593+P660</f>
        <v>0</v>
      </c>
      <c r="Q276" s="218"/>
      <c r="R276" s="219">
        <f>R277+R549+R593+R660</f>
        <v>49.440053499999991</v>
      </c>
      <c r="S276" s="218"/>
      <c r="T276" s="220">
        <f>T277+T549+T593+T660</f>
        <v>38.745987900000003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1" t="s">
        <v>82</v>
      </c>
      <c r="AT276" s="222" t="s">
        <v>72</v>
      </c>
      <c r="AU276" s="222" t="s">
        <v>73</v>
      </c>
      <c r="AY276" s="221" t="s">
        <v>147</v>
      </c>
      <c r="BK276" s="223">
        <f>BK277+BK549+BK593+BK660</f>
        <v>0</v>
      </c>
    </row>
    <row r="277" s="12" customFormat="1" ht="22.8" customHeight="1">
      <c r="A277" s="12"/>
      <c r="B277" s="210"/>
      <c r="C277" s="211"/>
      <c r="D277" s="212" t="s">
        <v>72</v>
      </c>
      <c r="E277" s="224" t="s">
        <v>433</v>
      </c>
      <c r="F277" s="224" t="s">
        <v>434</v>
      </c>
      <c r="G277" s="211"/>
      <c r="H277" s="211"/>
      <c r="I277" s="214"/>
      <c r="J277" s="225">
        <f>BK277</f>
        <v>0</v>
      </c>
      <c r="K277" s="211"/>
      <c r="L277" s="216"/>
      <c r="M277" s="217"/>
      <c r="N277" s="218"/>
      <c r="O277" s="218"/>
      <c r="P277" s="219">
        <f>SUM(P278:P548)</f>
        <v>0</v>
      </c>
      <c r="Q277" s="218"/>
      <c r="R277" s="219">
        <f>SUM(R278:R548)</f>
        <v>14.153830840000001</v>
      </c>
      <c r="S277" s="218"/>
      <c r="T277" s="220">
        <f>SUM(T278:T548)</f>
        <v>4.0485747999999999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1" t="s">
        <v>82</v>
      </c>
      <c r="AT277" s="222" t="s">
        <v>72</v>
      </c>
      <c r="AU277" s="222" t="s">
        <v>80</v>
      </c>
      <c r="AY277" s="221" t="s">
        <v>147</v>
      </c>
      <c r="BK277" s="223">
        <f>SUM(BK278:BK548)</f>
        <v>0</v>
      </c>
    </row>
    <row r="278" s="2" customFormat="1" ht="33" customHeight="1">
      <c r="A278" s="38"/>
      <c r="B278" s="39"/>
      <c r="C278" s="226" t="s">
        <v>381</v>
      </c>
      <c r="D278" s="226" t="s">
        <v>150</v>
      </c>
      <c r="E278" s="227" t="s">
        <v>436</v>
      </c>
      <c r="F278" s="228" t="s">
        <v>437</v>
      </c>
      <c r="G278" s="229" t="s">
        <v>153</v>
      </c>
      <c r="H278" s="230">
        <v>0.59999999999999998</v>
      </c>
      <c r="I278" s="231"/>
      <c r="J278" s="232">
        <f>ROUND(I278*H278,2)</f>
        <v>0</v>
      </c>
      <c r="K278" s="228" t="s">
        <v>154</v>
      </c>
      <c r="L278" s="44"/>
      <c r="M278" s="233" t="s">
        <v>1</v>
      </c>
      <c r="N278" s="234" t="s">
        <v>38</v>
      </c>
      <c r="O278" s="91"/>
      <c r="P278" s="235">
        <f>O278*H278</f>
        <v>0</v>
      </c>
      <c r="Q278" s="235">
        <v>0.00108</v>
      </c>
      <c r="R278" s="235">
        <f>Q278*H278</f>
        <v>0.00064800000000000003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274</v>
      </c>
      <c r="AT278" s="237" t="s">
        <v>150</v>
      </c>
      <c r="AU278" s="237" t="s">
        <v>82</v>
      </c>
      <c r="AY278" s="17" t="s">
        <v>147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80</v>
      </c>
      <c r="BK278" s="238">
        <f>ROUND(I278*H278,2)</f>
        <v>0</v>
      </c>
      <c r="BL278" s="17" t="s">
        <v>274</v>
      </c>
      <c r="BM278" s="237" t="s">
        <v>1919</v>
      </c>
    </row>
    <row r="279" s="2" customFormat="1">
      <c r="A279" s="38"/>
      <c r="B279" s="39"/>
      <c r="C279" s="40"/>
      <c r="D279" s="239" t="s">
        <v>157</v>
      </c>
      <c r="E279" s="40"/>
      <c r="F279" s="240" t="s">
        <v>439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157</v>
      </c>
      <c r="AU279" s="17" t="s">
        <v>82</v>
      </c>
    </row>
    <row r="280" s="2" customFormat="1">
      <c r="A280" s="38"/>
      <c r="B280" s="39"/>
      <c r="C280" s="40"/>
      <c r="D280" s="244" t="s">
        <v>159</v>
      </c>
      <c r="E280" s="40"/>
      <c r="F280" s="245" t="s">
        <v>440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159</v>
      </c>
      <c r="AU280" s="17" t="s">
        <v>82</v>
      </c>
    </row>
    <row r="281" s="13" customFormat="1">
      <c r="A281" s="13"/>
      <c r="B281" s="246"/>
      <c r="C281" s="247"/>
      <c r="D281" s="239" t="s">
        <v>161</v>
      </c>
      <c r="E281" s="248" t="s">
        <v>1</v>
      </c>
      <c r="F281" s="249" t="s">
        <v>441</v>
      </c>
      <c r="G281" s="247"/>
      <c r="H281" s="248" t="s">
        <v>1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161</v>
      </c>
      <c r="AU281" s="255" t="s">
        <v>82</v>
      </c>
      <c r="AV281" s="13" t="s">
        <v>80</v>
      </c>
      <c r="AW281" s="13" t="s">
        <v>30</v>
      </c>
      <c r="AX281" s="13" t="s">
        <v>73</v>
      </c>
      <c r="AY281" s="255" t="s">
        <v>147</v>
      </c>
    </row>
    <row r="282" s="14" customFormat="1">
      <c r="A282" s="14"/>
      <c r="B282" s="256"/>
      <c r="C282" s="257"/>
      <c r="D282" s="239" t="s">
        <v>161</v>
      </c>
      <c r="E282" s="258" t="s">
        <v>1</v>
      </c>
      <c r="F282" s="259" t="s">
        <v>1920</v>
      </c>
      <c r="G282" s="257"/>
      <c r="H282" s="260">
        <v>0.59999999999999998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161</v>
      </c>
      <c r="AU282" s="266" t="s">
        <v>82</v>
      </c>
      <c r="AV282" s="14" t="s">
        <v>82</v>
      </c>
      <c r="AW282" s="14" t="s">
        <v>30</v>
      </c>
      <c r="AX282" s="14" t="s">
        <v>73</v>
      </c>
      <c r="AY282" s="266" t="s">
        <v>147</v>
      </c>
    </row>
    <row r="283" s="15" customFormat="1">
      <c r="A283" s="15"/>
      <c r="B283" s="267"/>
      <c r="C283" s="268"/>
      <c r="D283" s="239" t="s">
        <v>161</v>
      </c>
      <c r="E283" s="269" t="s">
        <v>1</v>
      </c>
      <c r="F283" s="270" t="s">
        <v>164</v>
      </c>
      <c r="G283" s="268"/>
      <c r="H283" s="271">
        <v>0.59999999999999998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7" t="s">
        <v>161</v>
      </c>
      <c r="AU283" s="277" t="s">
        <v>82</v>
      </c>
      <c r="AV283" s="15" t="s">
        <v>155</v>
      </c>
      <c r="AW283" s="15" t="s">
        <v>30</v>
      </c>
      <c r="AX283" s="15" t="s">
        <v>80</v>
      </c>
      <c r="AY283" s="277" t="s">
        <v>147</v>
      </c>
    </row>
    <row r="284" s="2" customFormat="1" ht="24.15" customHeight="1">
      <c r="A284" s="38"/>
      <c r="B284" s="39"/>
      <c r="C284" s="226" t="s">
        <v>387</v>
      </c>
      <c r="D284" s="226" t="s">
        <v>150</v>
      </c>
      <c r="E284" s="227" t="s">
        <v>983</v>
      </c>
      <c r="F284" s="228" t="s">
        <v>984</v>
      </c>
      <c r="G284" s="229" t="s">
        <v>248</v>
      </c>
      <c r="H284" s="230">
        <v>33</v>
      </c>
      <c r="I284" s="231"/>
      <c r="J284" s="232">
        <f>ROUND(I284*H284,2)</f>
        <v>0</v>
      </c>
      <c r="K284" s="228" t="s">
        <v>154</v>
      </c>
      <c r="L284" s="44"/>
      <c r="M284" s="233" t="s">
        <v>1</v>
      </c>
      <c r="N284" s="234" t="s">
        <v>38</v>
      </c>
      <c r="O284" s="91"/>
      <c r="P284" s="235">
        <f>O284*H284</f>
        <v>0</v>
      </c>
      <c r="Q284" s="235">
        <v>0.00029999999999999997</v>
      </c>
      <c r="R284" s="235">
        <f>Q284*H284</f>
        <v>0.0098999999999999991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274</v>
      </c>
      <c r="AT284" s="237" t="s">
        <v>150</v>
      </c>
      <c r="AU284" s="237" t="s">
        <v>82</v>
      </c>
      <c r="AY284" s="17" t="s">
        <v>147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80</v>
      </c>
      <c r="BK284" s="238">
        <f>ROUND(I284*H284,2)</f>
        <v>0</v>
      </c>
      <c r="BL284" s="17" t="s">
        <v>274</v>
      </c>
      <c r="BM284" s="237" t="s">
        <v>1921</v>
      </c>
    </row>
    <row r="285" s="2" customFormat="1">
      <c r="A285" s="38"/>
      <c r="B285" s="39"/>
      <c r="C285" s="40"/>
      <c r="D285" s="239" t="s">
        <v>157</v>
      </c>
      <c r="E285" s="40"/>
      <c r="F285" s="240" t="s">
        <v>986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157</v>
      </c>
      <c r="AU285" s="17" t="s">
        <v>82</v>
      </c>
    </row>
    <row r="286" s="2" customFormat="1">
      <c r="A286" s="38"/>
      <c r="B286" s="39"/>
      <c r="C286" s="40"/>
      <c r="D286" s="244" t="s">
        <v>159</v>
      </c>
      <c r="E286" s="40"/>
      <c r="F286" s="245" t="s">
        <v>987</v>
      </c>
      <c r="G286" s="40"/>
      <c r="H286" s="40"/>
      <c r="I286" s="241"/>
      <c r="J286" s="40"/>
      <c r="K286" s="40"/>
      <c r="L286" s="44"/>
      <c r="M286" s="242"/>
      <c r="N286" s="243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159</v>
      </c>
      <c r="AU286" s="17" t="s">
        <v>82</v>
      </c>
    </row>
    <row r="287" s="14" customFormat="1">
      <c r="A287" s="14"/>
      <c r="B287" s="256"/>
      <c r="C287" s="257"/>
      <c r="D287" s="239" t="s">
        <v>161</v>
      </c>
      <c r="E287" s="258" t="s">
        <v>1</v>
      </c>
      <c r="F287" s="259" t="s">
        <v>1247</v>
      </c>
      <c r="G287" s="257"/>
      <c r="H287" s="260">
        <v>33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161</v>
      </c>
      <c r="AU287" s="266" t="s">
        <v>82</v>
      </c>
      <c r="AV287" s="14" t="s">
        <v>82</v>
      </c>
      <c r="AW287" s="14" t="s">
        <v>30</v>
      </c>
      <c r="AX287" s="14" t="s">
        <v>73</v>
      </c>
      <c r="AY287" s="266" t="s">
        <v>147</v>
      </c>
    </row>
    <row r="288" s="15" customFormat="1">
      <c r="A288" s="15"/>
      <c r="B288" s="267"/>
      <c r="C288" s="268"/>
      <c r="D288" s="239" t="s">
        <v>161</v>
      </c>
      <c r="E288" s="269" t="s">
        <v>1</v>
      </c>
      <c r="F288" s="270" t="s">
        <v>164</v>
      </c>
      <c r="G288" s="268"/>
      <c r="H288" s="271">
        <v>33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7" t="s">
        <v>161</v>
      </c>
      <c r="AU288" s="277" t="s">
        <v>82</v>
      </c>
      <c r="AV288" s="15" t="s">
        <v>155</v>
      </c>
      <c r="AW288" s="15" t="s">
        <v>30</v>
      </c>
      <c r="AX288" s="15" t="s">
        <v>80</v>
      </c>
      <c r="AY288" s="277" t="s">
        <v>147</v>
      </c>
    </row>
    <row r="289" s="2" customFormat="1" ht="24.15" customHeight="1">
      <c r="A289" s="38"/>
      <c r="B289" s="39"/>
      <c r="C289" s="226" t="s">
        <v>394</v>
      </c>
      <c r="D289" s="226" t="s">
        <v>150</v>
      </c>
      <c r="E289" s="227" t="s">
        <v>1248</v>
      </c>
      <c r="F289" s="228" t="s">
        <v>1249</v>
      </c>
      <c r="G289" s="229" t="s">
        <v>248</v>
      </c>
      <c r="H289" s="230">
        <v>6</v>
      </c>
      <c r="I289" s="231"/>
      <c r="J289" s="232">
        <f>ROUND(I289*H289,2)</f>
        <v>0</v>
      </c>
      <c r="K289" s="228" t="s">
        <v>154</v>
      </c>
      <c r="L289" s="44"/>
      <c r="M289" s="233" t="s">
        <v>1</v>
      </c>
      <c r="N289" s="234" t="s">
        <v>38</v>
      </c>
      <c r="O289" s="91"/>
      <c r="P289" s="235">
        <f>O289*H289</f>
        <v>0</v>
      </c>
      <c r="Q289" s="235">
        <v>0.00029999999999999997</v>
      </c>
      <c r="R289" s="235">
        <f>Q289*H289</f>
        <v>0.0018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274</v>
      </c>
      <c r="AT289" s="237" t="s">
        <v>150</v>
      </c>
      <c r="AU289" s="237" t="s">
        <v>82</v>
      </c>
      <c r="AY289" s="17" t="s">
        <v>147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80</v>
      </c>
      <c r="BK289" s="238">
        <f>ROUND(I289*H289,2)</f>
        <v>0</v>
      </c>
      <c r="BL289" s="17" t="s">
        <v>274</v>
      </c>
      <c r="BM289" s="237" t="s">
        <v>1922</v>
      </c>
    </row>
    <row r="290" s="2" customFormat="1">
      <c r="A290" s="38"/>
      <c r="B290" s="39"/>
      <c r="C290" s="40"/>
      <c r="D290" s="239" t="s">
        <v>157</v>
      </c>
      <c r="E290" s="40"/>
      <c r="F290" s="240" t="s">
        <v>1251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157</v>
      </c>
      <c r="AU290" s="17" t="s">
        <v>82</v>
      </c>
    </row>
    <row r="291" s="2" customFormat="1">
      <c r="A291" s="38"/>
      <c r="B291" s="39"/>
      <c r="C291" s="40"/>
      <c r="D291" s="244" t="s">
        <v>159</v>
      </c>
      <c r="E291" s="40"/>
      <c r="F291" s="245" t="s">
        <v>1252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159</v>
      </c>
      <c r="AU291" s="17" t="s">
        <v>82</v>
      </c>
    </row>
    <row r="292" s="14" customFormat="1">
      <c r="A292" s="14"/>
      <c r="B292" s="256"/>
      <c r="C292" s="257"/>
      <c r="D292" s="239" t="s">
        <v>161</v>
      </c>
      <c r="E292" s="258" t="s">
        <v>1</v>
      </c>
      <c r="F292" s="259" t="s">
        <v>1660</v>
      </c>
      <c r="G292" s="257"/>
      <c r="H292" s="260">
        <v>6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161</v>
      </c>
      <c r="AU292" s="266" t="s">
        <v>82</v>
      </c>
      <c r="AV292" s="14" t="s">
        <v>82</v>
      </c>
      <c r="AW292" s="14" t="s">
        <v>30</v>
      </c>
      <c r="AX292" s="14" t="s">
        <v>73</v>
      </c>
      <c r="AY292" s="266" t="s">
        <v>147</v>
      </c>
    </row>
    <row r="293" s="15" customFormat="1">
      <c r="A293" s="15"/>
      <c r="B293" s="267"/>
      <c r="C293" s="268"/>
      <c r="D293" s="239" t="s">
        <v>161</v>
      </c>
      <c r="E293" s="269" t="s">
        <v>1</v>
      </c>
      <c r="F293" s="270" t="s">
        <v>164</v>
      </c>
      <c r="G293" s="268"/>
      <c r="H293" s="271">
        <v>6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161</v>
      </c>
      <c r="AU293" s="277" t="s">
        <v>82</v>
      </c>
      <c r="AV293" s="15" t="s">
        <v>155</v>
      </c>
      <c r="AW293" s="15" t="s">
        <v>30</v>
      </c>
      <c r="AX293" s="15" t="s">
        <v>80</v>
      </c>
      <c r="AY293" s="277" t="s">
        <v>147</v>
      </c>
    </row>
    <row r="294" s="2" customFormat="1" ht="16.5" customHeight="1">
      <c r="A294" s="38"/>
      <c r="B294" s="39"/>
      <c r="C294" s="226" t="s">
        <v>399</v>
      </c>
      <c r="D294" s="226" t="s">
        <v>150</v>
      </c>
      <c r="E294" s="227" t="s">
        <v>458</v>
      </c>
      <c r="F294" s="228" t="s">
        <v>459</v>
      </c>
      <c r="G294" s="229" t="s">
        <v>460</v>
      </c>
      <c r="H294" s="230">
        <v>20</v>
      </c>
      <c r="I294" s="231"/>
      <c r="J294" s="232">
        <f>ROUND(I294*H294,2)</f>
        <v>0</v>
      </c>
      <c r="K294" s="228" t="s">
        <v>1</v>
      </c>
      <c r="L294" s="44"/>
      <c r="M294" s="233" t="s">
        <v>1</v>
      </c>
      <c r="N294" s="234" t="s">
        <v>38</v>
      </c>
      <c r="O294" s="91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274</v>
      </c>
      <c r="AT294" s="237" t="s">
        <v>150</v>
      </c>
      <c r="AU294" s="237" t="s">
        <v>82</v>
      </c>
      <c r="AY294" s="17" t="s">
        <v>147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80</v>
      </c>
      <c r="BK294" s="238">
        <f>ROUND(I294*H294,2)</f>
        <v>0</v>
      </c>
      <c r="BL294" s="17" t="s">
        <v>274</v>
      </c>
      <c r="BM294" s="237" t="s">
        <v>1923</v>
      </c>
    </row>
    <row r="295" s="2" customFormat="1">
      <c r="A295" s="38"/>
      <c r="B295" s="39"/>
      <c r="C295" s="40"/>
      <c r="D295" s="239" t="s">
        <v>157</v>
      </c>
      <c r="E295" s="40"/>
      <c r="F295" s="240" t="s">
        <v>459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157</v>
      </c>
      <c r="AU295" s="17" t="s">
        <v>82</v>
      </c>
    </row>
    <row r="296" s="14" customFormat="1">
      <c r="A296" s="14"/>
      <c r="B296" s="256"/>
      <c r="C296" s="257"/>
      <c r="D296" s="239" t="s">
        <v>161</v>
      </c>
      <c r="E296" s="258" t="s">
        <v>1</v>
      </c>
      <c r="F296" s="259" t="s">
        <v>1924</v>
      </c>
      <c r="G296" s="257"/>
      <c r="H296" s="260">
        <v>20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161</v>
      </c>
      <c r="AU296" s="266" t="s">
        <v>82</v>
      </c>
      <c r="AV296" s="14" t="s">
        <v>82</v>
      </c>
      <c r="AW296" s="14" t="s">
        <v>30</v>
      </c>
      <c r="AX296" s="14" t="s">
        <v>73</v>
      </c>
      <c r="AY296" s="266" t="s">
        <v>147</v>
      </c>
    </row>
    <row r="297" s="15" customFormat="1">
      <c r="A297" s="15"/>
      <c r="B297" s="267"/>
      <c r="C297" s="268"/>
      <c r="D297" s="239" t="s">
        <v>161</v>
      </c>
      <c r="E297" s="269" t="s">
        <v>1</v>
      </c>
      <c r="F297" s="270" t="s">
        <v>164</v>
      </c>
      <c r="G297" s="268"/>
      <c r="H297" s="271">
        <v>20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7" t="s">
        <v>161</v>
      </c>
      <c r="AU297" s="277" t="s">
        <v>82</v>
      </c>
      <c r="AV297" s="15" t="s">
        <v>155</v>
      </c>
      <c r="AW297" s="15" t="s">
        <v>30</v>
      </c>
      <c r="AX297" s="15" t="s">
        <v>80</v>
      </c>
      <c r="AY297" s="277" t="s">
        <v>147</v>
      </c>
    </row>
    <row r="298" s="2" customFormat="1" ht="24.15" customHeight="1">
      <c r="A298" s="38"/>
      <c r="B298" s="39"/>
      <c r="C298" s="226" t="s">
        <v>404</v>
      </c>
      <c r="D298" s="226" t="s">
        <v>150</v>
      </c>
      <c r="E298" s="227" t="s">
        <v>492</v>
      </c>
      <c r="F298" s="228" t="s">
        <v>493</v>
      </c>
      <c r="G298" s="229" t="s">
        <v>167</v>
      </c>
      <c r="H298" s="230">
        <v>41.219999999999999</v>
      </c>
      <c r="I298" s="231"/>
      <c r="J298" s="232">
        <f>ROUND(I298*H298,2)</f>
        <v>0</v>
      </c>
      <c r="K298" s="228" t="s">
        <v>154</v>
      </c>
      <c r="L298" s="44"/>
      <c r="M298" s="233" t="s">
        <v>1</v>
      </c>
      <c r="N298" s="234" t="s">
        <v>38</v>
      </c>
      <c r="O298" s="91"/>
      <c r="P298" s="235">
        <f>O298*H298</f>
        <v>0</v>
      </c>
      <c r="Q298" s="235">
        <v>0</v>
      </c>
      <c r="R298" s="235">
        <f>Q298*H298</f>
        <v>0</v>
      </c>
      <c r="S298" s="235">
        <v>0.01584</v>
      </c>
      <c r="T298" s="236">
        <f>S298*H298</f>
        <v>0.65292479999999997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274</v>
      </c>
      <c r="AT298" s="237" t="s">
        <v>150</v>
      </c>
      <c r="AU298" s="237" t="s">
        <v>82</v>
      </c>
      <c r="AY298" s="17" t="s">
        <v>147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80</v>
      </c>
      <c r="BK298" s="238">
        <f>ROUND(I298*H298,2)</f>
        <v>0</v>
      </c>
      <c r="BL298" s="17" t="s">
        <v>274</v>
      </c>
      <c r="BM298" s="237" t="s">
        <v>1925</v>
      </c>
    </row>
    <row r="299" s="2" customFormat="1">
      <c r="A299" s="38"/>
      <c r="B299" s="39"/>
      <c r="C299" s="40"/>
      <c r="D299" s="239" t="s">
        <v>157</v>
      </c>
      <c r="E299" s="40"/>
      <c r="F299" s="240" t="s">
        <v>495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157</v>
      </c>
      <c r="AU299" s="17" t="s">
        <v>82</v>
      </c>
    </row>
    <row r="300" s="2" customFormat="1">
      <c r="A300" s="38"/>
      <c r="B300" s="39"/>
      <c r="C300" s="40"/>
      <c r="D300" s="244" t="s">
        <v>159</v>
      </c>
      <c r="E300" s="40"/>
      <c r="F300" s="245" t="s">
        <v>496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159</v>
      </c>
      <c r="AU300" s="17" t="s">
        <v>82</v>
      </c>
    </row>
    <row r="301" s="13" customFormat="1">
      <c r="A301" s="13"/>
      <c r="B301" s="246"/>
      <c r="C301" s="247"/>
      <c r="D301" s="239" t="s">
        <v>161</v>
      </c>
      <c r="E301" s="248" t="s">
        <v>1</v>
      </c>
      <c r="F301" s="249" t="s">
        <v>1926</v>
      </c>
      <c r="G301" s="247"/>
      <c r="H301" s="248" t="s">
        <v>1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161</v>
      </c>
      <c r="AU301" s="255" t="s">
        <v>82</v>
      </c>
      <c r="AV301" s="13" t="s">
        <v>80</v>
      </c>
      <c r="AW301" s="13" t="s">
        <v>30</v>
      </c>
      <c r="AX301" s="13" t="s">
        <v>73</v>
      </c>
      <c r="AY301" s="255" t="s">
        <v>147</v>
      </c>
    </row>
    <row r="302" s="14" customFormat="1">
      <c r="A302" s="14"/>
      <c r="B302" s="256"/>
      <c r="C302" s="257"/>
      <c r="D302" s="239" t="s">
        <v>161</v>
      </c>
      <c r="E302" s="258" t="s">
        <v>1</v>
      </c>
      <c r="F302" s="259" t="s">
        <v>1927</v>
      </c>
      <c r="G302" s="257"/>
      <c r="H302" s="260">
        <v>7.4699999999999998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161</v>
      </c>
      <c r="AU302" s="266" t="s">
        <v>82</v>
      </c>
      <c r="AV302" s="14" t="s">
        <v>82</v>
      </c>
      <c r="AW302" s="14" t="s">
        <v>30</v>
      </c>
      <c r="AX302" s="14" t="s">
        <v>73</v>
      </c>
      <c r="AY302" s="266" t="s">
        <v>147</v>
      </c>
    </row>
    <row r="303" s="14" customFormat="1">
      <c r="A303" s="14"/>
      <c r="B303" s="256"/>
      <c r="C303" s="257"/>
      <c r="D303" s="239" t="s">
        <v>161</v>
      </c>
      <c r="E303" s="258" t="s">
        <v>1</v>
      </c>
      <c r="F303" s="259" t="s">
        <v>1928</v>
      </c>
      <c r="G303" s="257"/>
      <c r="H303" s="260">
        <v>2.6000000000000001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161</v>
      </c>
      <c r="AU303" s="266" t="s">
        <v>82</v>
      </c>
      <c r="AV303" s="14" t="s">
        <v>82</v>
      </c>
      <c r="AW303" s="14" t="s">
        <v>30</v>
      </c>
      <c r="AX303" s="14" t="s">
        <v>73</v>
      </c>
      <c r="AY303" s="266" t="s">
        <v>147</v>
      </c>
    </row>
    <row r="304" s="14" customFormat="1">
      <c r="A304" s="14"/>
      <c r="B304" s="256"/>
      <c r="C304" s="257"/>
      <c r="D304" s="239" t="s">
        <v>161</v>
      </c>
      <c r="E304" s="258" t="s">
        <v>1</v>
      </c>
      <c r="F304" s="259" t="s">
        <v>1929</v>
      </c>
      <c r="G304" s="257"/>
      <c r="H304" s="260">
        <v>1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161</v>
      </c>
      <c r="AU304" s="266" t="s">
        <v>82</v>
      </c>
      <c r="AV304" s="14" t="s">
        <v>82</v>
      </c>
      <c r="AW304" s="14" t="s">
        <v>30</v>
      </c>
      <c r="AX304" s="14" t="s">
        <v>73</v>
      </c>
      <c r="AY304" s="266" t="s">
        <v>147</v>
      </c>
    </row>
    <row r="305" s="14" customFormat="1">
      <c r="A305" s="14"/>
      <c r="B305" s="256"/>
      <c r="C305" s="257"/>
      <c r="D305" s="239" t="s">
        <v>161</v>
      </c>
      <c r="E305" s="258" t="s">
        <v>1</v>
      </c>
      <c r="F305" s="259" t="s">
        <v>1930</v>
      </c>
      <c r="G305" s="257"/>
      <c r="H305" s="260">
        <v>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161</v>
      </c>
      <c r="AU305" s="266" t="s">
        <v>82</v>
      </c>
      <c r="AV305" s="14" t="s">
        <v>82</v>
      </c>
      <c r="AW305" s="14" t="s">
        <v>30</v>
      </c>
      <c r="AX305" s="14" t="s">
        <v>73</v>
      </c>
      <c r="AY305" s="266" t="s">
        <v>147</v>
      </c>
    </row>
    <row r="306" s="14" customFormat="1">
      <c r="A306" s="14"/>
      <c r="B306" s="256"/>
      <c r="C306" s="257"/>
      <c r="D306" s="239" t="s">
        <v>161</v>
      </c>
      <c r="E306" s="258" t="s">
        <v>1</v>
      </c>
      <c r="F306" s="259" t="s">
        <v>1931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161</v>
      </c>
      <c r="AU306" s="266" t="s">
        <v>82</v>
      </c>
      <c r="AV306" s="14" t="s">
        <v>82</v>
      </c>
      <c r="AW306" s="14" t="s">
        <v>30</v>
      </c>
      <c r="AX306" s="14" t="s">
        <v>73</v>
      </c>
      <c r="AY306" s="266" t="s">
        <v>147</v>
      </c>
    </row>
    <row r="307" s="14" customFormat="1">
      <c r="A307" s="14"/>
      <c r="B307" s="256"/>
      <c r="C307" s="257"/>
      <c r="D307" s="239" t="s">
        <v>161</v>
      </c>
      <c r="E307" s="258" t="s">
        <v>1</v>
      </c>
      <c r="F307" s="259" t="s">
        <v>1932</v>
      </c>
      <c r="G307" s="257"/>
      <c r="H307" s="260">
        <v>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161</v>
      </c>
      <c r="AU307" s="266" t="s">
        <v>82</v>
      </c>
      <c r="AV307" s="14" t="s">
        <v>82</v>
      </c>
      <c r="AW307" s="14" t="s">
        <v>30</v>
      </c>
      <c r="AX307" s="14" t="s">
        <v>73</v>
      </c>
      <c r="AY307" s="266" t="s">
        <v>147</v>
      </c>
    </row>
    <row r="308" s="14" customFormat="1">
      <c r="A308" s="14"/>
      <c r="B308" s="256"/>
      <c r="C308" s="257"/>
      <c r="D308" s="239" t="s">
        <v>161</v>
      </c>
      <c r="E308" s="258" t="s">
        <v>1</v>
      </c>
      <c r="F308" s="259" t="s">
        <v>1933</v>
      </c>
      <c r="G308" s="257"/>
      <c r="H308" s="260">
        <v>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161</v>
      </c>
      <c r="AU308" s="266" t="s">
        <v>82</v>
      </c>
      <c r="AV308" s="14" t="s">
        <v>82</v>
      </c>
      <c r="AW308" s="14" t="s">
        <v>30</v>
      </c>
      <c r="AX308" s="14" t="s">
        <v>73</v>
      </c>
      <c r="AY308" s="266" t="s">
        <v>147</v>
      </c>
    </row>
    <row r="309" s="14" customFormat="1">
      <c r="A309" s="14"/>
      <c r="B309" s="256"/>
      <c r="C309" s="257"/>
      <c r="D309" s="239" t="s">
        <v>161</v>
      </c>
      <c r="E309" s="258" t="s">
        <v>1</v>
      </c>
      <c r="F309" s="259" t="s">
        <v>1934</v>
      </c>
      <c r="G309" s="257"/>
      <c r="H309" s="260">
        <v>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161</v>
      </c>
      <c r="AU309" s="266" t="s">
        <v>82</v>
      </c>
      <c r="AV309" s="14" t="s">
        <v>82</v>
      </c>
      <c r="AW309" s="14" t="s">
        <v>30</v>
      </c>
      <c r="AX309" s="14" t="s">
        <v>73</v>
      </c>
      <c r="AY309" s="266" t="s">
        <v>147</v>
      </c>
    </row>
    <row r="310" s="14" customFormat="1">
      <c r="A310" s="14"/>
      <c r="B310" s="256"/>
      <c r="C310" s="257"/>
      <c r="D310" s="239" t="s">
        <v>161</v>
      </c>
      <c r="E310" s="258" t="s">
        <v>1</v>
      </c>
      <c r="F310" s="259" t="s">
        <v>1935</v>
      </c>
      <c r="G310" s="257"/>
      <c r="H310" s="260">
        <v>2.6000000000000001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161</v>
      </c>
      <c r="AU310" s="266" t="s">
        <v>82</v>
      </c>
      <c r="AV310" s="14" t="s">
        <v>82</v>
      </c>
      <c r="AW310" s="14" t="s">
        <v>30</v>
      </c>
      <c r="AX310" s="14" t="s">
        <v>73</v>
      </c>
      <c r="AY310" s="266" t="s">
        <v>147</v>
      </c>
    </row>
    <row r="311" s="14" customFormat="1">
      <c r="A311" s="14"/>
      <c r="B311" s="256"/>
      <c r="C311" s="257"/>
      <c r="D311" s="239" t="s">
        <v>161</v>
      </c>
      <c r="E311" s="258" t="s">
        <v>1</v>
      </c>
      <c r="F311" s="259" t="s">
        <v>1936</v>
      </c>
      <c r="G311" s="257"/>
      <c r="H311" s="260">
        <v>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161</v>
      </c>
      <c r="AU311" s="266" t="s">
        <v>82</v>
      </c>
      <c r="AV311" s="14" t="s">
        <v>82</v>
      </c>
      <c r="AW311" s="14" t="s">
        <v>30</v>
      </c>
      <c r="AX311" s="14" t="s">
        <v>73</v>
      </c>
      <c r="AY311" s="266" t="s">
        <v>147</v>
      </c>
    </row>
    <row r="312" s="14" customFormat="1">
      <c r="A312" s="14"/>
      <c r="B312" s="256"/>
      <c r="C312" s="257"/>
      <c r="D312" s="239" t="s">
        <v>161</v>
      </c>
      <c r="E312" s="258" t="s">
        <v>1</v>
      </c>
      <c r="F312" s="259" t="s">
        <v>1937</v>
      </c>
      <c r="G312" s="257"/>
      <c r="H312" s="260">
        <v>2.6000000000000001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161</v>
      </c>
      <c r="AU312" s="266" t="s">
        <v>82</v>
      </c>
      <c r="AV312" s="14" t="s">
        <v>82</v>
      </c>
      <c r="AW312" s="14" t="s">
        <v>30</v>
      </c>
      <c r="AX312" s="14" t="s">
        <v>73</v>
      </c>
      <c r="AY312" s="266" t="s">
        <v>147</v>
      </c>
    </row>
    <row r="313" s="14" customFormat="1">
      <c r="A313" s="14"/>
      <c r="B313" s="256"/>
      <c r="C313" s="257"/>
      <c r="D313" s="239" t="s">
        <v>161</v>
      </c>
      <c r="E313" s="258" t="s">
        <v>1</v>
      </c>
      <c r="F313" s="259" t="s">
        <v>1938</v>
      </c>
      <c r="G313" s="257"/>
      <c r="H313" s="260">
        <v>3.6000000000000001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161</v>
      </c>
      <c r="AU313" s="266" t="s">
        <v>82</v>
      </c>
      <c r="AV313" s="14" t="s">
        <v>82</v>
      </c>
      <c r="AW313" s="14" t="s">
        <v>30</v>
      </c>
      <c r="AX313" s="14" t="s">
        <v>73</v>
      </c>
      <c r="AY313" s="266" t="s">
        <v>147</v>
      </c>
    </row>
    <row r="314" s="14" customFormat="1">
      <c r="A314" s="14"/>
      <c r="B314" s="256"/>
      <c r="C314" s="257"/>
      <c r="D314" s="239" t="s">
        <v>161</v>
      </c>
      <c r="E314" s="258" t="s">
        <v>1</v>
      </c>
      <c r="F314" s="259" t="s">
        <v>1939</v>
      </c>
      <c r="G314" s="257"/>
      <c r="H314" s="260">
        <v>3.7999999999999998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161</v>
      </c>
      <c r="AU314" s="266" t="s">
        <v>82</v>
      </c>
      <c r="AV314" s="14" t="s">
        <v>82</v>
      </c>
      <c r="AW314" s="14" t="s">
        <v>30</v>
      </c>
      <c r="AX314" s="14" t="s">
        <v>73</v>
      </c>
      <c r="AY314" s="266" t="s">
        <v>147</v>
      </c>
    </row>
    <row r="315" s="14" customFormat="1">
      <c r="A315" s="14"/>
      <c r="B315" s="256"/>
      <c r="C315" s="257"/>
      <c r="D315" s="239" t="s">
        <v>161</v>
      </c>
      <c r="E315" s="258" t="s">
        <v>1</v>
      </c>
      <c r="F315" s="259" t="s">
        <v>1940</v>
      </c>
      <c r="G315" s="257"/>
      <c r="H315" s="260">
        <v>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161</v>
      </c>
      <c r="AU315" s="266" t="s">
        <v>82</v>
      </c>
      <c r="AV315" s="14" t="s">
        <v>82</v>
      </c>
      <c r="AW315" s="14" t="s">
        <v>30</v>
      </c>
      <c r="AX315" s="14" t="s">
        <v>73</v>
      </c>
      <c r="AY315" s="266" t="s">
        <v>147</v>
      </c>
    </row>
    <row r="316" s="14" customFormat="1">
      <c r="A316" s="14"/>
      <c r="B316" s="256"/>
      <c r="C316" s="257"/>
      <c r="D316" s="239" t="s">
        <v>161</v>
      </c>
      <c r="E316" s="258" t="s">
        <v>1</v>
      </c>
      <c r="F316" s="259" t="s">
        <v>1941</v>
      </c>
      <c r="G316" s="257"/>
      <c r="H316" s="260">
        <v>1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161</v>
      </c>
      <c r="AU316" s="266" t="s">
        <v>82</v>
      </c>
      <c r="AV316" s="14" t="s">
        <v>82</v>
      </c>
      <c r="AW316" s="14" t="s">
        <v>30</v>
      </c>
      <c r="AX316" s="14" t="s">
        <v>73</v>
      </c>
      <c r="AY316" s="266" t="s">
        <v>147</v>
      </c>
    </row>
    <row r="317" s="14" customFormat="1">
      <c r="A317" s="14"/>
      <c r="B317" s="256"/>
      <c r="C317" s="257"/>
      <c r="D317" s="239" t="s">
        <v>161</v>
      </c>
      <c r="E317" s="258" t="s">
        <v>1</v>
      </c>
      <c r="F317" s="259" t="s">
        <v>1942</v>
      </c>
      <c r="G317" s="257"/>
      <c r="H317" s="260">
        <v>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161</v>
      </c>
      <c r="AU317" s="266" t="s">
        <v>82</v>
      </c>
      <c r="AV317" s="14" t="s">
        <v>82</v>
      </c>
      <c r="AW317" s="14" t="s">
        <v>30</v>
      </c>
      <c r="AX317" s="14" t="s">
        <v>73</v>
      </c>
      <c r="AY317" s="266" t="s">
        <v>147</v>
      </c>
    </row>
    <row r="318" s="14" customFormat="1">
      <c r="A318" s="14"/>
      <c r="B318" s="256"/>
      <c r="C318" s="257"/>
      <c r="D318" s="239" t="s">
        <v>161</v>
      </c>
      <c r="E318" s="258" t="s">
        <v>1</v>
      </c>
      <c r="F318" s="259" t="s">
        <v>1943</v>
      </c>
      <c r="G318" s="257"/>
      <c r="H318" s="260">
        <v>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161</v>
      </c>
      <c r="AU318" s="266" t="s">
        <v>82</v>
      </c>
      <c r="AV318" s="14" t="s">
        <v>82</v>
      </c>
      <c r="AW318" s="14" t="s">
        <v>30</v>
      </c>
      <c r="AX318" s="14" t="s">
        <v>73</v>
      </c>
      <c r="AY318" s="266" t="s">
        <v>147</v>
      </c>
    </row>
    <row r="319" s="14" customFormat="1">
      <c r="A319" s="14"/>
      <c r="B319" s="256"/>
      <c r="C319" s="257"/>
      <c r="D319" s="239" t="s">
        <v>161</v>
      </c>
      <c r="E319" s="258" t="s">
        <v>1</v>
      </c>
      <c r="F319" s="259" t="s">
        <v>1944</v>
      </c>
      <c r="G319" s="257"/>
      <c r="H319" s="260">
        <v>2.6000000000000001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161</v>
      </c>
      <c r="AU319" s="266" t="s">
        <v>82</v>
      </c>
      <c r="AV319" s="14" t="s">
        <v>82</v>
      </c>
      <c r="AW319" s="14" t="s">
        <v>30</v>
      </c>
      <c r="AX319" s="14" t="s">
        <v>73</v>
      </c>
      <c r="AY319" s="266" t="s">
        <v>147</v>
      </c>
    </row>
    <row r="320" s="14" customFormat="1">
      <c r="A320" s="14"/>
      <c r="B320" s="256"/>
      <c r="C320" s="257"/>
      <c r="D320" s="239" t="s">
        <v>161</v>
      </c>
      <c r="E320" s="258" t="s">
        <v>1</v>
      </c>
      <c r="F320" s="259" t="s">
        <v>1945</v>
      </c>
      <c r="G320" s="257"/>
      <c r="H320" s="260">
        <v>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161</v>
      </c>
      <c r="AU320" s="266" t="s">
        <v>82</v>
      </c>
      <c r="AV320" s="14" t="s">
        <v>82</v>
      </c>
      <c r="AW320" s="14" t="s">
        <v>30</v>
      </c>
      <c r="AX320" s="14" t="s">
        <v>73</v>
      </c>
      <c r="AY320" s="266" t="s">
        <v>147</v>
      </c>
    </row>
    <row r="321" s="13" customFormat="1">
      <c r="A321" s="13"/>
      <c r="B321" s="246"/>
      <c r="C321" s="247"/>
      <c r="D321" s="239" t="s">
        <v>161</v>
      </c>
      <c r="E321" s="248" t="s">
        <v>1</v>
      </c>
      <c r="F321" s="249" t="s">
        <v>1946</v>
      </c>
      <c r="G321" s="247"/>
      <c r="H321" s="248" t="s">
        <v>1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161</v>
      </c>
      <c r="AU321" s="255" t="s">
        <v>82</v>
      </c>
      <c r="AV321" s="13" t="s">
        <v>80</v>
      </c>
      <c r="AW321" s="13" t="s">
        <v>30</v>
      </c>
      <c r="AX321" s="13" t="s">
        <v>73</v>
      </c>
      <c r="AY321" s="255" t="s">
        <v>147</v>
      </c>
    </row>
    <row r="322" s="14" customFormat="1">
      <c r="A322" s="14"/>
      <c r="B322" s="256"/>
      <c r="C322" s="257"/>
      <c r="D322" s="239" t="s">
        <v>161</v>
      </c>
      <c r="E322" s="258" t="s">
        <v>1</v>
      </c>
      <c r="F322" s="259" t="s">
        <v>1947</v>
      </c>
      <c r="G322" s="257"/>
      <c r="H322" s="260">
        <v>1.8500000000000001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161</v>
      </c>
      <c r="AU322" s="266" t="s">
        <v>82</v>
      </c>
      <c r="AV322" s="14" t="s">
        <v>82</v>
      </c>
      <c r="AW322" s="14" t="s">
        <v>30</v>
      </c>
      <c r="AX322" s="14" t="s">
        <v>73</v>
      </c>
      <c r="AY322" s="266" t="s">
        <v>147</v>
      </c>
    </row>
    <row r="323" s="13" customFormat="1">
      <c r="A323" s="13"/>
      <c r="B323" s="246"/>
      <c r="C323" s="247"/>
      <c r="D323" s="239" t="s">
        <v>161</v>
      </c>
      <c r="E323" s="248" t="s">
        <v>1</v>
      </c>
      <c r="F323" s="249" t="s">
        <v>1948</v>
      </c>
      <c r="G323" s="247"/>
      <c r="H323" s="248" t="s">
        <v>1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161</v>
      </c>
      <c r="AU323" s="255" t="s">
        <v>82</v>
      </c>
      <c r="AV323" s="13" t="s">
        <v>80</v>
      </c>
      <c r="AW323" s="13" t="s">
        <v>30</v>
      </c>
      <c r="AX323" s="13" t="s">
        <v>73</v>
      </c>
      <c r="AY323" s="255" t="s">
        <v>147</v>
      </c>
    </row>
    <row r="324" s="14" customFormat="1">
      <c r="A324" s="14"/>
      <c r="B324" s="256"/>
      <c r="C324" s="257"/>
      <c r="D324" s="239" t="s">
        <v>161</v>
      </c>
      <c r="E324" s="258" t="s">
        <v>1</v>
      </c>
      <c r="F324" s="259" t="s">
        <v>1949</v>
      </c>
      <c r="G324" s="257"/>
      <c r="H324" s="260">
        <v>1.1000000000000001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161</v>
      </c>
      <c r="AU324" s="266" t="s">
        <v>82</v>
      </c>
      <c r="AV324" s="14" t="s">
        <v>82</v>
      </c>
      <c r="AW324" s="14" t="s">
        <v>30</v>
      </c>
      <c r="AX324" s="14" t="s">
        <v>73</v>
      </c>
      <c r="AY324" s="266" t="s">
        <v>147</v>
      </c>
    </row>
    <row r="325" s="15" customFormat="1">
      <c r="A325" s="15"/>
      <c r="B325" s="267"/>
      <c r="C325" s="268"/>
      <c r="D325" s="239" t="s">
        <v>161</v>
      </c>
      <c r="E325" s="269" t="s">
        <v>1</v>
      </c>
      <c r="F325" s="270" t="s">
        <v>164</v>
      </c>
      <c r="G325" s="268"/>
      <c r="H325" s="271">
        <v>41.219999999999999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7" t="s">
        <v>161</v>
      </c>
      <c r="AU325" s="277" t="s">
        <v>82</v>
      </c>
      <c r="AV325" s="15" t="s">
        <v>155</v>
      </c>
      <c r="AW325" s="15" t="s">
        <v>30</v>
      </c>
      <c r="AX325" s="15" t="s">
        <v>80</v>
      </c>
      <c r="AY325" s="277" t="s">
        <v>147</v>
      </c>
    </row>
    <row r="326" s="2" customFormat="1" ht="24.15" customHeight="1">
      <c r="A326" s="38"/>
      <c r="B326" s="39"/>
      <c r="C326" s="226" t="s">
        <v>409</v>
      </c>
      <c r="D326" s="226" t="s">
        <v>150</v>
      </c>
      <c r="E326" s="227" t="s">
        <v>501</v>
      </c>
      <c r="F326" s="228" t="s">
        <v>502</v>
      </c>
      <c r="G326" s="229" t="s">
        <v>167</v>
      </c>
      <c r="H326" s="230">
        <v>26.800000000000001</v>
      </c>
      <c r="I326" s="231"/>
      <c r="J326" s="232">
        <f>ROUND(I326*H326,2)</f>
        <v>0</v>
      </c>
      <c r="K326" s="228" t="s">
        <v>154</v>
      </c>
      <c r="L326" s="44"/>
      <c r="M326" s="233" t="s">
        <v>1</v>
      </c>
      <c r="N326" s="234" t="s">
        <v>38</v>
      </c>
      <c r="O326" s="91"/>
      <c r="P326" s="235">
        <f>O326*H326</f>
        <v>0</v>
      </c>
      <c r="Q326" s="235">
        <v>0</v>
      </c>
      <c r="R326" s="235">
        <f>Q326*H326</f>
        <v>0</v>
      </c>
      <c r="S326" s="235">
        <v>0.024750000000000001</v>
      </c>
      <c r="T326" s="236">
        <f>S326*H326</f>
        <v>0.6633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274</v>
      </c>
      <c r="AT326" s="237" t="s">
        <v>150</v>
      </c>
      <c r="AU326" s="237" t="s">
        <v>82</v>
      </c>
      <c r="AY326" s="17" t="s">
        <v>147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80</v>
      </c>
      <c r="BK326" s="238">
        <f>ROUND(I326*H326,2)</f>
        <v>0</v>
      </c>
      <c r="BL326" s="17" t="s">
        <v>274</v>
      </c>
      <c r="BM326" s="237" t="s">
        <v>1950</v>
      </c>
    </row>
    <row r="327" s="2" customFormat="1">
      <c r="A327" s="38"/>
      <c r="B327" s="39"/>
      <c r="C327" s="40"/>
      <c r="D327" s="239" t="s">
        <v>157</v>
      </c>
      <c r="E327" s="40"/>
      <c r="F327" s="240" t="s">
        <v>504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157</v>
      </c>
      <c r="AU327" s="17" t="s">
        <v>82</v>
      </c>
    </row>
    <row r="328" s="2" customFormat="1">
      <c r="A328" s="38"/>
      <c r="B328" s="39"/>
      <c r="C328" s="40"/>
      <c r="D328" s="244" t="s">
        <v>159</v>
      </c>
      <c r="E328" s="40"/>
      <c r="F328" s="245" t="s">
        <v>505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159</v>
      </c>
      <c r="AU328" s="17" t="s">
        <v>82</v>
      </c>
    </row>
    <row r="329" s="13" customFormat="1">
      <c r="A329" s="13"/>
      <c r="B329" s="246"/>
      <c r="C329" s="247"/>
      <c r="D329" s="239" t="s">
        <v>161</v>
      </c>
      <c r="E329" s="248" t="s">
        <v>1</v>
      </c>
      <c r="F329" s="249" t="s">
        <v>1030</v>
      </c>
      <c r="G329" s="247"/>
      <c r="H329" s="248" t="s">
        <v>1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161</v>
      </c>
      <c r="AU329" s="255" t="s">
        <v>82</v>
      </c>
      <c r="AV329" s="13" t="s">
        <v>80</v>
      </c>
      <c r="AW329" s="13" t="s">
        <v>30</v>
      </c>
      <c r="AX329" s="13" t="s">
        <v>73</v>
      </c>
      <c r="AY329" s="255" t="s">
        <v>147</v>
      </c>
    </row>
    <row r="330" s="14" customFormat="1">
      <c r="A330" s="14"/>
      <c r="B330" s="256"/>
      <c r="C330" s="257"/>
      <c r="D330" s="239" t="s">
        <v>161</v>
      </c>
      <c r="E330" s="258" t="s">
        <v>1</v>
      </c>
      <c r="F330" s="259" t="s">
        <v>1951</v>
      </c>
      <c r="G330" s="257"/>
      <c r="H330" s="260">
        <v>3.1000000000000001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161</v>
      </c>
      <c r="AU330" s="266" t="s">
        <v>82</v>
      </c>
      <c r="AV330" s="14" t="s">
        <v>82</v>
      </c>
      <c r="AW330" s="14" t="s">
        <v>30</v>
      </c>
      <c r="AX330" s="14" t="s">
        <v>73</v>
      </c>
      <c r="AY330" s="266" t="s">
        <v>147</v>
      </c>
    </row>
    <row r="331" s="14" customFormat="1">
      <c r="A331" s="14"/>
      <c r="B331" s="256"/>
      <c r="C331" s="257"/>
      <c r="D331" s="239" t="s">
        <v>161</v>
      </c>
      <c r="E331" s="258" t="s">
        <v>1</v>
      </c>
      <c r="F331" s="259" t="s">
        <v>1952</v>
      </c>
      <c r="G331" s="257"/>
      <c r="H331" s="260">
        <v>1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161</v>
      </c>
      <c r="AU331" s="266" t="s">
        <v>82</v>
      </c>
      <c r="AV331" s="14" t="s">
        <v>82</v>
      </c>
      <c r="AW331" s="14" t="s">
        <v>30</v>
      </c>
      <c r="AX331" s="14" t="s">
        <v>73</v>
      </c>
      <c r="AY331" s="266" t="s">
        <v>147</v>
      </c>
    </row>
    <row r="332" s="13" customFormat="1">
      <c r="A332" s="13"/>
      <c r="B332" s="246"/>
      <c r="C332" s="247"/>
      <c r="D332" s="239" t="s">
        <v>161</v>
      </c>
      <c r="E332" s="248" t="s">
        <v>1</v>
      </c>
      <c r="F332" s="249" t="s">
        <v>1953</v>
      </c>
      <c r="G332" s="247"/>
      <c r="H332" s="248" t="s">
        <v>1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161</v>
      </c>
      <c r="AU332" s="255" t="s">
        <v>82</v>
      </c>
      <c r="AV332" s="13" t="s">
        <v>80</v>
      </c>
      <c r="AW332" s="13" t="s">
        <v>30</v>
      </c>
      <c r="AX332" s="13" t="s">
        <v>73</v>
      </c>
      <c r="AY332" s="255" t="s">
        <v>147</v>
      </c>
    </row>
    <row r="333" s="14" customFormat="1">
      <c r="A333" s="14"/>
      <c r="B333" s="256"/>
      <c r="C333" s="257"/>
      <c r="D333" s="239" t="s">
        <v>161</v>
      </c>
      <c r="E333" s="258" t="s">
        <v>1</v>
      </c>
      <c r="F333" s="259" t="s">
        <v>1954</v>
      </c>
      <c r="G333" s="257"/>
      <c r="H333" s="260">
        <v>13.1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161</v>
      </c>
      <c r="AU333" s="266" t="s">
        <v>82</v>
      </c>
      <c r="AV333" s="14" t="s">
        <v>82</v>
      </c>
      <c r="AW333" s="14" t="s">
        <v>30</v>
      </c>
      <c r="AX333" s="14" t="s">
        <v>73</v>
      </c>
      <c r="AY333" s="266" t="s">
        <v>147</v>
      </c>
    </row>
    <row r="334" s="14" customFormat="1">
      <c r="A334" s="14"/>
      <c r="B334" s="256"/>
      <c r="C334" s="257"/>
      <c r="D334" s="239" t="s">
        <v>161</v>
      </c>
      <c r="E334" s="258" t="s">
        <v>1</v>
      </c>
      <c r="F334" s="259" t="s">
        <v>1955</v>
      </c>
      <c r="G334" s="257"/>
      <c r="H334" s="260">
        <v>9.5999999999999996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161</v>
      </c>
      <c r="AU334" s="266" t="s">
        <v>82</v>
      </c>
      <c r="AV334" s="14" t="s">
        <v>82</v>
      </c>
      <c r="AW334" s="14" t="s">
        <v>30</v>
      </c>
      <c r="AX334" s="14" t="s">
        <v>73</v>
      </c>
      <c r="AY334" s="266" t="s">
        <v>147</v>
      </c>
    </row>
    <row r="335" s="15" customFormat="1">
      <c r="A335" s="15"/>
      <c r="B335" s="267"/>
      <c r="C335" s="268"/>
      <c r="D335" s="239" t="s">
        <v>161</v>
      </c>
      <c r="E335" s="269" t="s">
        <v>1</v>
      </c>
      <c r="F335" s="270" t="s">
        <v>164</v>
      </c>
      <c r="G335" s="268"/>
      <c r="H335" s="271">
        <v>26.800000000000001</v>
      </c>
      <c r="I335" s="272"/>
      <c r="J335" s="268"/>
      <c r="K335" s="268"/>
      <c r="L335" s="273"/>
      <c r="M335" s="274"/>
      <c r="N335" s="275"/>
      <c r="O335" s="275"/>
      <c r="P335" s="275"/>
      <c r="Q335" s="275"/>
      <c r="R335" s="275"/>
      <c r="S335" s="275"/>
      <c r="T335" s="27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7" t="s">
        <v>161</v>
      </c>
      <c r="AU335" s="277" t="s">
        <v>82</v>
      </c>
      <c r="AV335" s="15" t="s">
        <v>155</v>
      </c>
      <c r="AW335" s="15" t="s">
        <v>30</v>
      </c>
      <c r="AX335" s="15" t="s">
        <v>80</v>
      </c>
      <c r="AY335" s="277" t="s">
        <v>147</v>
      </c>
    </row>
    <row r="336" s="2" customFormat="1" ht="24.15" customHeight="1">
      <c r="A336" s="38"/>
      <c r="B336" s="39"/>
      <c r="C336" s="226" t="s">
        <v>414</v>
      </c>
      <c r="D336" s="226" t="s">
        <v>150</v>
      </c>
      <c r="E336" s="227" t="s">
        <v>1704</v>
      </c>
      <c r="F336" s="228" t="s">
        <v>1705</v>
      </c>
      <c r="G336" s="229" t="s">
        <v>167</v>
      </c>
      <c r="H336" s="230">
        <v>11.199999999999999</v>
      </c>
      <c r="I336" s="231"/>
      <c r="J336" s="232">
        <f>ROUND(I336*H336,2)</f>
        <v>0</v>
      </c>
      <c r="K336" s="228" t="s">
        <v>154</v>
      </c>
      <c r="L336" s="44"/>
      <c r="M336" s="233" t="s">
        <v>1</v>
      </c>
      <c r="N336" s="234" t="s">
        <v>38</v>
      </c>
      <c r="O336" s="91"/>
      <c r="P336" s="235">
        <f>O336*H336</f>
        <v>0</v>
      </c>
      <c r="Q336" s="235">
        <v>0</v>
      </c>
      <c r="R336" s="235">
        <f>Q336*H336</f>
        <v>0</v>
      </c>
      <c r="S336" s="235">
        <v>0.033000000000000002</v>
      </c>
      <c r="T336" s="236">
        <f>S336*H336</f>
        <v>0.36959999999999998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7" t="s">
        <v>274</v>
      </c>
      <c r="AT336" s="237" t="s">
        <v>150</v>
      </c>
      <c r="AU336" s="237" t="s">
        <v>82</v>
      </c>
      <c r="AY336" s="17" t="s">
        <v>147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7" t="s">
        <v>80</v>
      </c>
      <c r="BK336" s="238">
        <f>ROUND(I336*H336,2)</f>
        <v>0</v>
      </c>
      <c r="BL336" s="17" t="s">
        <v>274</v>
      </c>
      <c r="BM336" s="237" t="s">
        <v>1956</v>
      </c>
    </row>
    <row r="337" s="2" customFormat="1">
      <c r="A337" s="38"/>
      <c r="B337" s="39"/>
      <c r="C337" s="40"/>
      <c r="D337" s="239" t="s">
        <v>157</v>
      </c>
      <c r="E337" s="40"/>
      <c r="F337" s="240" t="s">
        <v>1707</v>
      </c>
      <c r="G337" s="40"/>
      <c r="H337" s="40"/>
      <c r="I337" s="241"/>
      <c r="J337" s="40"/>
      <c r="K337" s="40"/>
      <c r="L337" s="44"/>
      <c r="M337" s="242"/>
      <c r="N337" s="243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157</v>
      </c>
      <c r="AU337" s="17" t="s">
        <v>82</v>
      </c>
    </row>
    <row r="338" s="2" customFormat="1">
      <c r="A338" s="38"/>
      <c r="B338" s="39"/>
      <c r="C338" s="40"/>
      <c r="D338" s="244" t="s">
        <v>159</v>
      </c>
      <c r="E338" s="40"/>
      <c r="F338" s="245" t="s">
        <v>1708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159</v>
      </c>
      <c r="AU338" s="17" t="s">
        <v>82</v>
      </c>
    </row>
    <row r="339" s="13" customFormat="1">
      <c r="A339" s="13"/>
      <c r="B339" s="246"/>
      <c r="C339" s="247"/>
      <c r="D339" s="239" t="s">
        <v>161</v>
      </c>
      <c r="E339" s="248" t="s">
        <v>1</v>
      </c>
      <c r="F339" s="249" t="s">
        <v>1957</v>
      </c>
      <c r="G339" s="247"/>
      <c r="H339" s="248" t="s">
        <v>1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161</v>
      </c>
      <c r="AU339" s="255" t="s">
        <v>82</v>
      </c>
      <c r="AV339" s="13" t="s">
        <v>80</v>
      </c>
      <c r="AW339" s="13" t="s">
        <v>30</v>
      </c>
      <c r="AX339" s="13" t="s">
        <v>73</v>
      </c>
      <c r="AY339" s="255" t="s">
        <v>147</v>
      </c>
    </row>
    <row r="340" s="14" customFormat="1">
      <c r="A340" s="14"/>
      <c r="B340" s="256"/>
      <c r="C340" s="257"/>
      <c r="D340" s="239" t="s">
        <v>161</v>
      </c>
      <c r="E340" s="258" t="s">
        <v>1</v>
      </c>
      <c r="F340" s="259" t="s">
        <v>1958</v>
      </c>
      <c r="G340" s="257"/>
      <c r="H340" s="260">
        <v>3.3999999999999999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161</v>
      </c>
      <c r="AU340" s="266" t="s">
        <v>82</v>
      </c>
      <c r="AV340" s="14" t="s">
        <v>82</v>
      </c>
      <c r="AW340" s="14" t="s">
        <v>30</v>
      </c>
      <c r="AX340" s="14" t="s">
        <v>73</v>
      </c>
      <c r="AY340" s="266" t="s">
        <v>147</v>
      </c>
    </row>
    <row r="341" s="14" customFormat="1">
      <c r="A341" s="14"/>
      <c r="B341" s="256"/>
      <c r="C341" s="257"/>
      <c r="D341" s="239" t="s">
        <v>161</v>
      </c>
      <c r="E341" s="258" t="s">
        <v>1</v>
      </c>
      <c r="F341" s="259" t="s">
        <v>1959</v>
      </c>
      <c r="G341" s="257"/>
      <c r="H341" s="260">
        <v>4.5999999999999996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161</v>
      </c>
      <c r="AU341" s="266" t="s">
        <v>82</v>
      </c>
      <c r="AV341" s="14" t="s">
        <v>82</v>
      </c>
      <c r="AW341" s="14" t="s">
        <v>30</v>
      </c>
      <c r="AX341" s="14" t="s">
        <v>73</v>
      </c>
      <c r="AY341" s="266" t="s">
        <v>147</v>
      </c>
    </row>
    <row r="342" s="14" customFormat="1">
      <c r="A342" s="14"/>
      <c r="B342" s="256"/>
      <c r="C342" s="257"/>
      <c r="D342" s="239" t="s">
        <v>161</v>
      </c>
      <c r="E342" s="258" t="s">
        <v>1</v>
      </c>
      <c r="F342" s="259" t="s">
        <v>1960</v>
      </c>
      <c r="G342" s="257"/>
      <c r="H342" s="260">
        <v>2.2000000000000002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161</v>
      </c>
      <c r="AU342" s="266" t="s">
        <v>82</v>
      </c>
      <c r="AV342" s="14" t="s">
        <v>82</v>
      </c>
      <c r="AW342" s="14" t="s">
        <v>30</v>
      </c>
      <c r="AX342" s="14" t="s">
        <v>73</v>
      </c>
      <c r="AY342" s="266" t="s">
        <v>147</v>
      </c>
    </row>
    <row r="343" s="14" customFormat="1">
      <c r="A343" s="14"/>
      <c r="B343" s="256"/>
      <c r="C343" s="257"/>
      <c r="D343" s="239" t="s">
        <v>161</v>
      </c>
      <c r="E343" s="258" t="s">
        <v>1</v>
      </c>
      <c r="F343" s="259" t="s">
        <v>1952</v>
      </c>
      <c r="G343" s="257"/>
      <c r="H343" s="260">
        <v>1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161</v>
      </c>
      <c r="AU343" s="266" t="s">
        <v>82</v>
      </c>
      <c r="AV343" s="14" t="s">
        <v>82</v>
      </c>
      <c r="AW343" s="14" t="s">
        <v>30</v>
      </c>
      <c r="AX343" s="14" t="s">
        <v>73</v>
      </c>
      <c r="AY343" s="266" t="s">
        <v>147</v>
      </c>
    </row>
    <row r="344" s="15" customFormat="1">
      <c r="A344" s="15"/>
      <c r="B344" s="267"/>
      <c r="C344" s="268"/>
      <c r="D344" s="239" t="s">
        <v>161</v>
      </c>
      <c r="E344" s="269" t="s">
        <v>1</v>
      </c>
      <c r="F344" s="270" t="s">
        <v>164</v>
      </c>
      <c r="G344" s="268"/>
      <c r="H344" s="271">
        <v>11.199999999999999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7" t="s">
        <v>161</v>
      </c>
      <c r="AU344" s="277" t="s">
        <v>82</v>
      </c>
      <c r="AV344" s="15" t="s">
        <v>155</v>
      </c>
      <c r="AW344" s="15" t="s">
        <v>30</v>
      </c>
      <c r="AX344" s="15" t="s">
        <v>80</v>
      </c>
      <c r="AY344" s="277" t="s">
        <v>147</v>
      </c>
    </row>
    <row r="345" s="2" customFormat="1" ht="24.15" customHeight="1">
      <c r="A345" s="38"/>
      <c r="B345" s="39"/>
      <c r="C345" s="226" t="s">
        <v>419</v>
      </c>
      <c r="D345" s="226" t="s">
        <v>150</v>
      </c>
      <c r="E345" s="227" t="s">
        <v>527</v>
      </c>
      <c r="F345" s="228" t="s">
        <v>528</v>
      </c>
      <c r="G345" s="229" t="s">
        <v>167</v>
      </c>
      <c r="H345" s="230">
        <v>100</v>
      </c>
      <c r="I345" s="231"/>
      <c r="J345" s="232">
        <f>ROUND(I345*H345,2)</f>
        <v>0</v>
      </c>
      <c r="K345" s="228" t="s">
        <v>154</v>
      </c>
      <c r="L345" s="44"/>
      <c r="M345" s="233" t="s">
        <v>1</v>
      </c>
      <c r="N345" s="234" t="s">
        <v>38</v>
      </c>
      <c r="O345" s="91"/>
      <c r="P345" s="235">
        <f>O345*H345</f>
        <v>0</v>
      </c>
      <c r="Q345" s="235">
        <v>0.0073200000000000001</v>
      </c>
      <c r="R345" s="235">
        <f>Q345*H345</f>
        <v>0.73199999999999998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274</v>
      </c>
      <c r="AT345" s="237" t="s">
        <v>150</v>
      </c>
      <c r="AU345" s="237" t="s">
        <v>82</v>
      </c>
      <c r="AY345" s="17" t="s">
        <v>147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80</v>
      </c>
      <c r="BK345" s="238">
        <f>ROUND(I345*H345,2)</f>
        <v>0</v>
      </c>
      <c r="BL345" s="17" t="s">
        <v>274</v>
      </c>
      <c r="BM345" s="237" t="s">
        <v>1961</v>
      </c>
    </row>
    <row r="346" s="2" customFormat="1">
      <c r="A346" s="38"/>
      <c r="B346" s="39"/>
      <c r="C346" s="40"/>
      <c r="D346" s="239" t="s">
        <v>157</v>
      </c>
      <c r="E346" s="40"/>
      <c r="F346" s="240" t="s">
        <v>530</v>
      </c>
      <c r="G346" s="40"/>
      <c r="H346" s="40"/>
      <c r="I346" s="241"/>
      <c r="J346" s="40"/>
      <c r="K346" s="40"/>
      <c r="L346" s="44"/>
      <c r="M346" s="242"/>
      <c r="N346" s="243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157</v>
      </c>
      <c r="AU346" s="17" t="s">
        <v>82</v>
      </c>
    </row>
    <row r="347" s="2" customFormat="1">
      <c r="A347" s="38"/>
      <c r="B347" s="39"/>
      <c r="C347" s="40"/>
      <c r="D347" s="244" t="s">
        <v>159</v>
      </c>
      <c r="E347" s="40"/>
      <c r="F347" s="245" t="s">
        <v>531</v>
      </c>
      <c r="G347" s="40"/>
      <c r="H347" s="40"/>
      <c r="I347" s="241"/>
      <c r="J347" s="40"/>
      <c r="K347" s="40"/>
      <c r="L347" s="44"/>
      <c r="M347" s="242"/>
      <c r="N347" s="243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159</v>
      </c>
      <c r="AU347" s="17" t="s">
        <v>82</v>
      </c>
    </row>
    <row r="348" s="13" customFormat="1">
      <c r="A348" s="13"/>
      <c r="B348" s="246"/>
      <c r="C348" s="247"/>
      <c r="D348" s="239" t="s">
        <v>161</v>
      </c>
      <c r="E348" s="248" t="s">
        <v>1</v>
      </c>
      <c r="F348" s="249" t="s">
        <v>532</v>
      </c>
      <c r="G348" s="247"/>
      <c r="H348" s="248" t="s">
        <v>1</v>
      </c>
      <c r="I348" s="250"/>
      <c r="J348" s="247"/>
      <c r="K348" s="247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161</v>
      </c>
      <c r="AU348" s="255" t="s">
        <v>82</v>
      </c>
      <c r="AV348" s="13" t="s">
        <v>80</v>
      </c>
      <c r="AW348" s="13" t="s">
        <v>30</v>
      </c>
      <c r="AX348" s="13" t="s">
        <v>73</v>
      </c>
      <c r="AY348" s="255" t="s">
        <v>147</v>
      </c>
    </row>
    <row r="349" s="14" customFormat="1">
      <c r="A349" s="14"/>
      <c r="B349" s="256"/>
      <c r="C349" s="257"/>
      <c r="D349" s="239" t="s">
        <v>161</v>
      </c>
      <c r="E349" s="258" t="s">
        <v>1</v>
      </c>
      <c r="F349" s="259" t="s">
        <v>1281</v>
      </c>
      <c r="G349" s="257"/>
      <c r="H349" s="260">
        <v>100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161</v>
      </c>
      <c r="AU349" s="266" t="s">
        <v>82</v>
      </c>
      <c r="AV349" s="14" t="s">
        <v>82</v>
      </c>
      <c r="AW349" s="14" t="s">
        <v>30</v>
      </c>
      <c r="AX349" s="14" t="s">
        <v>73</v>
      </c>
      <c r="AY349" s="266" t="s">
        <v>147</v>
      </c>
    </row>
    <row r="350" s="15" customFormat="1">
      <c r="A350" s="15"/>
      <c r="B350" s="267"/>
      <c r="C350" s="268"/>
      <c r="D350" s="239" t="s">
        <v>161</v>
      </c>
      <c r="E350" s="269" t="s">
        <v>1</v>
      </c>
      <c r="F350" s="270" t="s">
        <v>164</v>
      </c>
      <c r="G350" s="268"/>
      <c r="H350" s="271">
        <v>100</v>
      </c>
      <c r="I350" s="272"/>
      <c r="J350" s="268"/>
      <c r="K350" s="268"/>
      <c r="L350" s="273"/>
      <c r="M350" s="274"/>
      <c r="N350" s="275"/>
      <c r="O350" s="275"/>
      <c r="P350" s="275"/>
      <c r="Q350" s="275"/>
      <c r="R350" s="275"/>
      <c r="S350" s="275"/>
      <c r="T350" s="27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7" t="s">
        <v>161</v>
      </c>
      <c r="AU350" s="277" t="s">
        <v>82</v>
      </c>
      <c r="AV350" s="15" t="s">
        <v>155</v>
      </c>
      <c r="AW350" s="15" t="s">
        <v>30</v>
      </c>
      <c r="AX350" s="15" t="s">
        <v>80</v>
      </c>
      <c r="AY350" s="277" t="s">
        <v>147</v>
      </c>
    </row>
    <row r="351" s="2" customFormat="1" ht="33" customHeight="1">
      <c r="A351" s="38"/>
      <c r="B351" s="39"/>
      <c r="C351" s="226" t="s">
        <v>425</v>
      </c>
      <c r="D351" s="226" t="s">
        <v>150</v>
      </c>
      <c r="E351" s="227" t="s">
        <v>570</v>
      </c>
      <c r="F351" s="228" t="s">
        <v>571</v>
      </c>
      <c r="G351" s="229" t="s">
        <v>167</v>
      </c>
      <c r="H351" s="230">
        <v>282.44</v>
      </c>
      <c r="I351" s="231"/>
      <c r="J351" s="232">
        <f>ROUND(I351*H351,2)</f>
        <v>0</v>
      </c>
      <c r="K351" s="228" t="s">
        <v>154</v>
      </c>
      <c r="L351" s="44"/>
      <c r="M351" s="233" t="s">
        <v>1</v>
      </c>
      <c r="N351" s="234" t="s">
        <v>38</v>
      </c>
      <c r="O351" s="91"/>
      <c r="P351" s="235">
        <f>O351*H351</f>
        <v>0</v>
      </c>
      <c r="Q351" s="235">
        <v>9.0000000000000006E-05</v>
      </c>
      <c r="R351" s="235">
        <f>Q351*H351</f>
        <v>0.025419600000000001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274</v>
      </c>
      <c r="AT351" s="237" t="s">
        <v>150</v>
      </c>
      <c r="AU351" s="237" t="s">
        <v>82</v>
      </c>
      <c r="AY351" s="17" t="s">
        <v>147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80</v>
      </c>
      <c r="BK351" s="238">
        <f>ROUND(I351*H351,2)</f>
        <v>0</v>
      </c>
      <c r="BL351" s="17" t="s">
        <v>274</v>
      </c>
      <c r="BM351" s="237" t="s">
        <v>1962</v>
      </c>
    </row>
    <row r="352" s="2" customFormat="1">
      <c r="A352" s="38"/>
      <c r="B352" s="39"/>
      <c r="C352" s="40"/>
      <c r="D352" s="239" t="s">
        <v>157</v>
      </c>
      <c r="E352" s="40"/>
      <c r="F352" s="240" t="s">
        <v>573</v>
      </c>
      <c r="G352" s="40"/>
      <c r="H352" s="40"/>
      <c r="I352" s="241"/>
      <c r="J352" s="40"/>
      <c r="K352" s="40"/>
      <c r="L352" s="44"/>
      <c r="M352" s="242"/>
      <c r="N352" s="24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157</v>
      </c>
      <c r="AU352" s="17" t="s">
        <v>82</v>
      </c>
    </row>
    <row r="353" s="2" customFormat="1">
      <c r="A353" s="38"/>
      <c r="B353" s="39"/>
      <c r="C353" s="40"/>
      <c r="D353" s="244" t="s">
        <v>159</v>
      </c>
      <c r="E353" s="40"/>
      <c r="F353" s="245" t="s">
        <v>574</v>
      </c>
      <c r="G353" s="40"/>
      <c r="H353" s="40"/>
      <c r="I353" s="241"/>
      <c r="J353" s="40"/>
      <c r="K353" s="40"/>
      <c r="L353" s="44"/>
      <c r="M353" s="242"/>
      <c r="N353" s="243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159</v>
      </c>
      <c r="AU353" s="17" t="s">
        <v>82</v>
      </c>
    </row>
    <row r="354" s="13" customFormat="1">
      <c r="A354" s="13"/>
      <c r="B354" s="246"/>
      <c r="C354" s="247"/>
      <c r="D354" s="239" t="s">
        <v>161</v>
      </c>
      <c r="E354" s="248" t="s">
        <v>1</v>
      </c>
      <c r="F354" s="249" t="s">
        <v>1926</v>
      </c>
      <c r="G354" s="247"/>
      <c r="H354" s="248" t="s">
        <v>1</v>
      </c>
      <c r="I354" s="250"/>
      <c r="J354" s="247"/>
      <c r="K354" s="247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161</v>
      </c>
      <c r="AU354" s="255" t="s">
        <v>82</v>
      </c>
      <c r="AV354" s="13" t="s">
        <v>80</v>
      </c>
      <c r="AW354" s="13" t="s">
        <v>30</v>
      </c>
      <c r="AX354" s="13" t="s">
        <v>73</v>
      </c>
      <c r="AY354" s="255" t="s">
        <v>147</v>
      </c>
    </row>
    <row r="355" s="14" customFormat="1">
      <c r="A355" s="14"/>
      <c r="B355" s="256"/>
      <c r="C355" s="257"/>
      <c r="D355" s="239" t="s">
        <v>161</v>
      </c>
      <c r="E355" s="258" t="s">
        <v>1</v>
      </c>
      <c r="F355" s="259" t="s">
        <v>1927</v>
      </c>
      <c r="G355" s="257"/>
      <c r="H355" s="260">
        <v>7.4699999999999998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161</v>
      </c>
      <c r="AU355" s="266" t="s">
        <v>82</v>
      </c>
      <c r="AV355" s="14" t="s">
        <v>82</v>
      </c>
      <c r="AW355" s="14" t="s">
        <v>30</v>
      </c>
      <c r="AX355" s="14" t="s">
        <v>73</v>
      </c>
      <c r="AY355" s="266" t="s">
        <v>147</v>
      </c>
    </row>
    <row r="356" s="14" customFormat="1">
      <c r="A356" s="14"/>
      <c r="B356" s="256"/>
      <c r="C356" s="257"/>
      <c r="D356" s="239" t="s">
        <v>161</v>
      </c>
      <c r="E356" s="258" t="s">
        <v>1</v>
      </c>
      <c r="F356" s="259" t="s">
        <v>1928</v>
      </c>
      <c r="G356" s="257"/>
      <c r="H356" s="260">
        <v>2.6000000000000001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161</v>
      </c>
      <c r="AU356" s="266" t="s">
        <v>82</v>
      </c>
      <c r="AV356" s="14" t="s">
        <v>82</v>
      </c>
      <c r="AW356" s="14" t="s">
        <v>30</v>
      </c>
      <c r="AX356" s="14" t="s">
        <v>73</v>
      </c>
      <c r="AY356" s="266" t="s">
        <v>147</v>
      </c>
    </row>
    <row r="357" s="14" customFormat="1">
      <c r="A357" s="14"/>
      <c r="B357" s="256"/>
      <c r="C357" s="257"/>
      <c r="D357" s="239" t="s">
        <v>161</v>
      </c>
      <c r="E357" s="258" t="s">
        <v>1</v>
      </c>
      <c r="F357" s="259" t="s">
        <v>1929</v>
      </c>
      <c r="G357" s="257"/>
      <c r="H357" s="260">
        <v>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161</v>
      </c>
      <c r="AU357" s="266" t="s">
        <v>82</v>
      </c>
      <c r="AV357" s="14" t="s">
        <v>82</v>
      </c>
      <c r="AW357" s="14" t="s">
        <v>30</v>
      </c>
      <c r="AX357" s="14" t="s">
        <v>73</v>
      </c>
      <c r="AY357" s="266" t="s">
        <v>147</v>
      </c>
    </row>
    <row r="358" s="14" customFormat="1">
      <c r="A358" s="14"/>
      <c r="B358" s="256"/>
      <c r="C358" s="257"/>
      <c r="D358" s="239" t="s">
        <v>161</v>
      </c>
      <c r="E358" s="258" t="s">
        <v>1</v>
      </c>
      <c r="F358" s="259" t="s">
        <v>1930</v>
      </c>
      <c r="G358" s="257"/>
      <c r="H358" s="260">
        <v>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161</v>
      </c>
      <c r="AU358" s="266" t="s">
        <v>82</v>
      </c>
      <c r="AV358" s="14" t="s">
        <v>82</v>
      </c>
      <c r="AW358" s="14" t="s">
        <v>30</v>
      </c>
      <c r="AX358" s="14" t="s">
        <v>73</v>
      </c>
      <c r="AY358" s="266" t="s">
        <v>147</v>
      </c>
    </row>
    <row r="359" s="14" customFormat="1">
      <c r="A359" s="14"/>
      <c r="B359" s="256"/>
      <c r="C359" s="257"/>
      <c r="D359" s="239" t="s">
        <v>161</v>
      </c>
      <c r="E359" s="258" t="s">
        <v>1</v>
      </c>
      <c r="F359" s="259" t="s">
        <v>1931</v>
      </c>
      <c r="G359" s="257"/>
      <c r="H359" s="260">
        <v>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161</v>
      </c>
      <c r="AU359" s="266" t="s">
        <v>82</v>
      </c>
      <c r="AV359" s="14" t="s">
        <v>82</v>
      </c>
      <c r="AW359" s="14" t="s">
        <v>30</v>
      </c>
      <c r="AX359" s="14" t="s">
        <v>73</v>
      </c>
      <c r="AY359" s="266" t="s">
        <v>147</v>
      </c>
    </row>
    <row r="360" s="14" customFormat="1">
      <c r="A360" s="14"/>
      <c r="B360" s="256"/>
      <c r="C360" s="257"/>
      <c r="D360" s="239" t="s">
        <v>161</v>
      </c>
      <c r="E360" s="258" t="s">
        <v>1</v>
      </c>
      <c r="F360" s="259" t="s">
        <v>1932</v>
      </c>
      <c r="G360" s="257"/>
      <c r="H360" s="260">
        <v>2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161</v>
      </c>
      <c r="AU360" s="266" t="s">
        <v>82</v>
      </c>
      <c r="AV360" s="14" t="s">
        <v>82</v>
      </c>
      <c r="AW360" s="14" t="s">
        <v>30</v>
      </c>
      <c r="AX360" s="14" t="s">
        <v>73</v>
      </c>
      <c r="AY360" s="266" t="s">
        <v>147</v>
      </c>
    </row>
    <row r="361" s="14" customFormat="1">
      <c r="A361" s="14"/>
      <c r="B361" s="256"/>
      <c r="C361" s="257"/>
      <c r="D361" s="239" t="s">
        <v>161</v>
      </c>
      <c r="E361" s="258" t="s">
        <v>1</v>
      </c>
      <c r="F361" s="259" t="s">
        <v>1933</v>
      </c>
      <c r="G361" s="257"/>
      <c r="H361" s="260">
        <v>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161</v>
      </c>
      <c r="AU361" s="266" t="s">
        <v>82</v>
      </c>
      <c r="AV361" s="14" t="s">
        <v>82</v>
      </c>
      <c r="AW361" s="14" t="s">
        <v>30</v>
      </c>
      <c r="AX361" s="14" t="s">
        <v>73</v>
      </c>
      <c r="AY361" s="266" t="s">
        <v>147</v>
      </c>
    </row>
    <row r="362" s="14" customFormat="1">
      <c r="A362" s="14"/>
      <c r="B362" s="256"/>
      <c r="C362" s="257"/>
      <c r="D362" s="239" t="s">
        <v>161</v>
      </c>
      <c r="E362" s="258" t="s">
        <v>1</v>
      </c>
      <c r="F362" s="259" t="s">
        <v>1934</v>
      </c>
      <c r="G362" s="257"/>
      <c r="H362" s="260">
        <v>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161</v>
      </c>
      <c r="AU362" s="266" t="s">
        <v>82</v>
      </c>
      <c r="AV362" s="14" t="s">
        <v>82</v>
      </c>
      <c r="AW362" s="14" t="s">
        <v>30</v>
      </c>
      <c r="AX362" s="14" t="s">
        <v>73</v>
      </c>
      <c r="AY362" s="266" t="s">
        <v>147</v>
      </c>
    </row>
    <row r="363" s="14" customFormat="1">
      <c r="A363" s="14"/>
      <c r="B363" s="256"/>
      <c r="C363" s="257"/>
      <c r="D363" s="239" t="s">
        <v>161</v>
      </c>
      <c r="E363" s="258" t="s">
        <v>1</v>
      </c>
      <c r="F363" s="259" t="s">
        <v>1935</v>
      </c>
      <c r="G363" s="257"/>
      <c r="H363" s="260">
        <v>2.6000000000000001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161</v>
      </c>
      <c r="AU363" s="266" t="s">
        <v>82</v>
      </c>
      <c r="AV363" s="14" t="s">
        <v>82</v>
      </c>
      <c r="AW363" s="14" t="s">
        <v>30</v>
      </c>
      <c r="AX363" s="14" t="s">
        <v>73</v>
      </c>
      <c r="AY363" s="266" t="s">
        <v>147</v>
      </c>
    </row>
    <row r="364" s="14" customFormat="1">
      <c r="A364" s="14"/>
      <c r="B364" s="256"/>
      <c r="C364" s="257"/>
      <c r="D364" s="239" t="s">
        <v>161</v>
      </c>
      <c r="E364" s="258" t="s">
        <v>1</v>
      </c>
      <c r="F364" s="259" t="s">
        <v>1936</v>
      </c>
      <c r="G364" s="257"/>
      <c r="H364" s="260">
        <v>1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161</v>
      </c>
      <c r="AU364" s="266" t="s">
        <v>82</v>
      </c>
      <c r="AV364" s="14" t="s">
        <v>82</v>
      </c>
      <c r="AW364" s="14" t="s">
        <v>30</v>
      </c>
      <c r="AX364" s="14" t="s">
        <v>73</v>
      </c>
      <c r="AY364" s="266" t="s">
        <v>147</v>
      </c>
    </row>
    <row r="365" s="14" customFormat="1">
      <c r="A365" s="14"/>
      <c r="B365" s="256"/>
      <c r="C365" s="257"/>
      <c r="D365" s="239" t="s">
        <v>161</v>
      </c>
      <c r="E365" s="258" t="s">
        <v>1</v>
      </c>
      <c r="F365" s="259" t="s">
        <v>1937</v>
      </c>
      <c r="G365" s="257"/>
      <c r="H365" s="260">
        <v>2.6000000000000001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161</v>
      </c>
      <c r="AU365" s="266" t="s">
        <v>82</v>
      </c>
      <c r="AV365" s="14" t="s">
        <v>82</v>
      </c>
      <c r="AW365" s="14" t="s">
        <v>30</v>
      </c>
      <c r="AX365" s="14" t="s">
        <v>73</v>
      </c>
      <c r="AY365" s="266" t="s">
        <v>147</v>
      </c>
    </row>
    <row r="366" s="14" customFormat="1">
      <c r="A366" s="14"/>
      <c r="B366" s="256"/>
      <c r="C366" s="257"/>
      <c r="D366" s="239" t="s">
        <v>161</v>
      </c>
      <c r="E366" s="258" t="s">
        <v>1</v>
      </c>
      <c r="F366" s="259" t="s">
        <v>1938</v>
      </c>
      <c r="G366" s="257"/>
      <c r="H366" s="260">
        <v>3.6000000000000001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161</v>
      </c>
      <c r="AU366" s="266" t="s">
        <v>82</v>
      </c>
      <c r="AV366" s="14" t="s">
        <v>82</v>
      </c>
      <c r="AW366" s="14" t="s">
        <v>30</v>
      </c>
      <c r="AX366" s="14" t="s">
        <v>73</v>
      </c>
      <c r="AY366" s="266" t="s">
        <v>147</v>
      </c>
    </row>
    <row r="367" s="14" customFormat="1">
      <c r="A367" s="14"/>
      <c r="B367" s="256"/>
      <c r="C367" s="257"/>
      <c r="D367" s="239" t="s">
        <v>161</v>
      </c>
      <c r="E367" s="258" t="s">
        <v>1</v>
      </c>
      <c r="F367" s="259" t="s">
        <v>1939</v>
      </c>
      <c r="G367" s="257"/>
      <c r="H367" s="260">
        <v>3.7999999999999998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161</v>
      </c>
      <c r="AU367" s="266" t="s">
        <v>82</v>
      </c>
      <c r="AV367" s="14" t="s">
        <v>82</v>
      </c>
      <c r="AW367" s="14" t="s">
        <v>30</v>
      </c>
      <c r="AX367" s="14" t="s">
        <v>73</v>
      </c>
      <c r="AY367" s="266" t="s">
        <v>147</v>
      </c>
    </row>
    <row r="368" s="14" customFormat="1">
      <c r="A368" s="14"/>
      <c r="B368" s="256"/>
      <c r="C368" s="257"/>
      <c r="D368" s="239" t="s">
        <v>161</v>
      </c>
      <c r="E368" s="258" t="s">
        <v>1</v>
      </c>
      <c r="F368" s="259" t="s">
        <v>1940</v>
      </c>
      <c r="G368" s="257"/>
      <c r="H368" s="260">
        <v>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161</v>
      </c>
      <c r="AU368" s="266" t="s">
        <v>82</v>
      </c>
      <c r="AV368" s="14" t="s">
        <v>82</v>
      </c>
      <c r="AW368" s="14" t="s">
        <v>30</v>
      </c>
      <c r="AX368" s="14" t="s">
        <v>73</v>
      </c>
      <c r="AY368" s="266" t="s">
        <v>147</v>
      </c>
    </row>
    <row r="369" s="14" customFormat="1">
      <c r="A369" s="14"/>
      <c r="B369" s="256"/>
      <c r="C369" s="257"/>
      <c r="D369" s="239" t="s">
        <v>161</v>
      </c>
      <c r="E369" s="258" t="s">
        <v>1</v>
      </c>
      <c r="F369" s="259" t="s">
        <v>1941</v>
      </c>
      <c r="G369" s="257"/>
      <c r="H369" s="260">
        <v>1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161</v>
      </c>
      <c r="AU369" s="266" t="s">
        <v>82</v>
      </c>
      <c r="AV369" s="14" t="s">
        <v>82</v>
      </c>
      <c r="AW369" s="14" t="s">
        <v>30</v>
      </c>
      <c r="AX369" s="14" t="s">
        <v>73</v>
      </c>
      <c r="AY369" s="266" t="s">
        <v>147</v>
      </c>
    </row>
    <row r="370" s="14" customFormat="1">
      <c r="A370" s="14"/>
      <c r="B370" s="256"/>
      <c r="C370" s="257"/>
      <c r="D370" s="239" t="s">
        <v>161</v>
      </c>
      <c r="E370" s="258" t="s">
        <v>1</v>
      </c>
      <c r="F370" s="259" t="s">
        <v>1942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161</v>
      </c>
      <c r="AU370" s="266" t="s">
        <v>82</v>
      </c>
      <c r="AV370" s="14" t="s">
        <v>82</v>
      </c>
      <c r="AW370" s="14" t="s">
        <v>30</v>
      </c>
      <c r="AX370" s="14" t="s">
        <v>73</v>
      </c>
      <c r="AY370" s="266" t="s">
        <v>147</v>
      </c>
    </row>
    <row r="371" s="14" customFormat="1">
      <c r="A371" s="14"/>
      <c r="B371" s="256"/>
      <c r="C371" s="257"/>
      <c r="D371" s="239" t="s">
        <v>161</v>
      </c>
      <c r="E371" s="258" t="s">
        <v>1</v>
      </c>
      <c r="F371" s="259" t="s">
        <v>1943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161</v>
      </c>
      <c r="AU371" s="266" t="s">
        <v>82</v>
      </c>
      <c r="AV371" s="14" t="s">
        <v>82</v>
      </c>
      <c r="AW371" s="14" t="s">
        <v>30</v>
      </c>
      <c r="AX371" s="14" t="s">
        <v>73</v>
      </c>
      <c r="AY371" s="266" t="s">
        <v>147</v>
      </c>
    </row>
    <row r="372" s="14" customFormat="1">
      <c r="A372" s="14"/>
      <c r="B372" s="256"/>
      <c r="C372" s="257"/>
      <c r="D372" s="239" t="s">
        <v>161</v>
      </c>
      <c r="E372" s="258" t="s">
        <v>1</v>
      </c>
      <c r="F372" s="259" t="s">
        <v>1944</v>
      </c>
      <c r="G372" s="257"/>
      <c r="H372" s="260">
        <v>2.6000000000000001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161</v>
      </c>
      <c r="AU372" s="266" t="s">
        <v>82</v>
      </c>
      <c r="AV372" s="14" t="s">
        <v>82</v>
      </c>
      <c r="AW372" s="14" t="s">
        <v>30</v>
      </c>
      <c r="AX372" s="14" t="s">
        <v>73</v>
      </c>
      <c r="AY372" s="266" t="s">
        <v>147</v>
      </c>
    </row>
    <row r="373" s="14" customFormat="1">
      <c r="A373" s="14"/>
      <c r="B373" s="256"/>
      <c r="C373" s="257"/>
      <c r="D373" s="239" t="s">
        <v>161</v>
      </c>
      <c r="E373" s="258" t="s">
        <v>1</v>
      </c>
      <c r="F373" s="259" t="s">
        <v>1945</v>
      </c>
      <c r="G373" s="257"/>
      <c r="H373" s="260">
        <v>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161</v>
      </c>
      <c r="AU373" s="266" t="s">
        <v>82</v>
      </c>
      <c r="AV373" s="14" t="s">
        <v>82</v>
      </c>
      <c r="AW373" s="14" t="s">
        <v>30</v>
      </c>
      <c r="AX373" s="14" t="s">
        <v>73</v>
      </c>
      <c r="AY373" s="266" t="s">
        <v>147</v>
      </c>
    </row>
    <row r="374" s="13" customFormat="1">
      <c r="A374" s="13"/>
      <c r="B374" s="246"/>
      <c r="C374" s="247"/>
      <c r="D374" s="239" t="s">
        <v>161</v>
      </c>
      <c r="E374" s="248" t="s">
        <v>1</v>
      </c>
      <c r="F374" s="249" t="s">
        <v>1946</v>
      </c>
      <c r="G374" s="247"/>
      <c r="H374" s="248" t="s">
        <v>1</v>
      </c>
      <c r="I374" s="250"/>
      <c r="J374" s="247"/>
      <c r="K374" s="247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161</v>
      </c>
      <c r="AU374" s="255" t="s">
        <v>82</v>
      </c>
      <c r="AV374" s="13" t="s">
        <v>80</v>
      </c>
      <c r="AW374" s="13" t="s">
        <v>30</v>
      </c>
      <c r="AX374" s="13" t="s">
        <v>73</v>
      </c>
      <c r="AY374" s="255" t="s">
        <v>147</v>
      </c>
    </row>
    <row r="375" s="14" customFormat="1">
      <c r="A375" s="14"/>
      <c r="B375" s="256"/>
      <c r="C375" s="257"/>
      <c r="D375" s="239" t="s">
        <v>161</v>
      </c>
      <c r="E375" s="258" t="s">
        <v>1</v>
      </c>
      <c r="F375" s="259" t="s">
        <v>1947</v>
      </c>
      <c r="G375" s="257"/>
      <c r="H375" s="260">
        <v>1.8500000000000001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161</v>
      </c>
      <c r="AU375" s="266" t="s">
        <v>82</v>
      </c>
      <c r="AV375" s="14" t="s">
        <v>82</v>
      </c>
      <c r="AW375" s="14" t="s">
        <v>30</v>
      </c>
      <c r="AX375" s="14" t="s">
        <v>73</v>
      </c>
      <c r="AY375" s="266" t="s">
        <v>147</v>
      </c>
    </row>
    <row r="376" s="13" customFormat="1">
      <c r="A376" s="13"/>
      <c r="B376" s="246"/>
      <c r="C376" s="247"/>
      <c r="D376" s="239" t="s">
        <v>161</v>
      </c>
      <c r="E376" s="248" t="s">
        <v>1</v>
      </c>
      <c r="F376" s="249" t="s">
        <v>1948</v>
      </c>
      <c r="G376" s="247"/>
      <c r="H376" s="248" t="s">
        <v>1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161</v>
      </c>
      <c r="AU376" s="255" t="s">
        <v>82</v>
      </c>
      <c r="AV376" s="13" t="s">
        <v>80</v>
      </c>
      <c r="AW376" s="13" t="s">
        <v>30</v>
      </c>
      <c r="AX376" s="13" t="s">
        <v>73</v>
      </c>
      <c r="AY376" s="255" t="s">
        <v>147</v>
      </c>
    </row>
    <row r="377" s="14" customFormat="1">
      <c r="A377" s="14"/>
      <c r="B377" s="256"/>
      <c r="C377" s="257"/>
      <c r="D377" s="239" t="s">
        <v>161</v>
      </c>
      <c r="E377" s="258" t="s">
        <v>1</v>
      </c>
      <c r="F377" s="259" t="s">
        <v>1949</v>
      </c>
      <c r="G377" s="257"/>
      <c r="H377" s="260">
        <v>1.1000000000000001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161</v>
      </c>
      <c r="AU377" s="266" t="s">
        <v>82</v>
      </c>
      <c r="AV377" s="14" t="s">
        <v>82</v>
      </c>
      <c r="AW377" s="14" t="s">
        <v>30</v>
      </c>
      <c r="AX377" s="14" t="s">
        <v>73</v>
      </c>
      <c r="AY377" s="266" t="s">
        <v>147</v>
      </c>
    </row>
    <row r="378" s="13" customFormat="1">
      <c r="A378" s="13"/>
      <c r="B378" s="246"/>
      <c r="C378" s="247"/>
      <c r="D378" s="239" t="s">
        <v>161</v>
      </c>
      <c r="E378" s="248" t="s">
        <v>1</v>
      </c>
      <c r="F378" s="249" t="s">
        <v>1081</v>
      </c>
      <c r="G378" s="247"/>
      <c r="H378" s="248" t="s">
        <v>1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161</v>
      </c>
      <c r="AU378" s="255" t="s">
        <v>82</v>
      </c>
      <c r="AV378" s="13" t="s">
        <v>80</v>
      </c>
      <c r="AW378" s="13" t="s">
        <v>30</v>
      </c>
      <c r="AX378" s="13" t="s">
        <v>73</v>
      </c>
      <c r="AY378" s="255" t="s">
        <v>147</v>
      </c>
    </row>
    <row r="379" s="14" customFormat="1">
      <c r="A379" s="14"/>
      <c r="B379" s="256"/>
      <c r="C379" s="257"/>
      <c r="D379" s="239" t="s">
        <v>161</v>
      </c>
      <c r="E379" s="258" t="s">
        <v>1</v>
      </c>
      <c r="F379" s="259" t="s">
        <v>1963</v>
      </c>
      <c r="G379" s="257"/>
      <c r="H379" s="260">
        <v>241.22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161</v>
      </c>
      <c r="AU379" s="266" t="s">
        <v>82</v>
      </c>
      <c r="AV379" s="14" t="s">
        <v>82</v>
      </c>
      <c r="AW379" s="14" t="s">
        <v>30</v>
      </c>
      <c r="AX379" s="14" t="s">
        <v>73</v>
      </c>
      <c r="AY379" s="266" t="s">
        <v>147</v>
      </c>
    </row>
    <row r="380" s="15" customFormat="1">
      <c r="A380" s="15"/>
      <c r="B380" s="267"/>
      <c r="C380" s="268"/>
      <c r="D380" s="239" t="s">
        <v>161</v>
      </c>
      <c r="E380" s="269" t="s">
        <v>1</v>
      </c>
      <c r="F380" s="270" t="s">
        <v>164</v>
      </c>
      <c r="G380" s="268"/>
      <c r="H380" s="271">
        <v>282.44</v>
      </c>
      <c r="I380" s="272"/>
      <c r="J380" s="268"/>
      <c r="K380" s="268"/>
      <c r="L380" s="273"/>
      <c r="M380" s="274"/>
      <c r="N380" s="275"/>
      <c r="O380" s="275"/>
      <c r="P380" s="275"/>
      <c r="Q380" s="275"/>
      <c r="R380" s="275"/>
      <c r="S380" s="275"/>
      <c r="T380" s="27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7" t="s">
        <v>161</v>
      </c>
      <c r="AU380" s="277" t="s">
        <v>82</v>
      </c>
      <c r="AV380" s="15" t="s">
        <v>155</v>
      </c>
      <c r="AW380" s="15" t="s">
        <v>30</v>
      </c>
      <c r="AX380" s="15" t="s">
        <v>80</v>
      </c>
      <c r="AY380" s="277" t="s">
        <v>147</v>
      </c>
    </row>
    <row r="381" s="2" customFormat="1" ht="21.75" customHeight="1">
      <c r="A381" s="38"/>
      <c r="B381" s="39"/>
      <c r="C381" s="278" t="s">
        <v>435</v>
      </c>
      <c r="D381" s="278" t="s">
        <v>335</v>
      </c>
      <c r="E381" s="279" t="s">
        <v>577</v>
      </c>
      <c r="F381" s="280" t="s">
        <v>578</v>
      </c>
      <c r="G381" s="281" t="s">
        <v>153</v>
      </c>
      <c r="H381" s="282">
        <v>8.7200000000000006</v>
      </c>
      <c r="I381" s="283"/>
      <c r="J381" s="284">
        <f>ROUND(I381*H381,2)</f>
        <v>0</v>
      </c>
      <c r="K381" s="280" t="s">
        <v>154</v>
      </c>
      <c r="L381" s="285"/>
      <c r="M381" s="286" t="s">
        <v>1</v>
      </c>
      <c r="N381" s="287" t="s">
        <v>38</v>
      </c>
      <c r="O381" s="91"/>
      <c r="P381" s="235">
        <f>O381*H381</f>
        <v>0</v>
      </c>
      <c r="Q381" s="235">
        <v>0.55000000000000004</v>
      </c>
      <c r="R381" s="235">
        <f>Q381*H381</f>
        <v>4.7960000000000012</v>
      </c>
      <c r="S381" s="235">
        <v>0</v>
      </c>
      <c r="T381" s="23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7" t="s">
        <v>387</v>
      </c>
      <c r="AT381" s="237" t="s">
        <v>335</v>
      </c>
      <c r="AU381" s="237" t="s">
        <v>82</v>
      </c>
      <c r="AY381" s="17" t="s">
        <v>147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7" t="s">
        <v>80</v>
      </c>
      <c r="BK381" s="238">
        <f>ROUND(I381*H381,2)</f>
        <v>0</v>
      </c>
      <c r="BL381" s="17" t="s">
        <v>274</v>
      </c>
      <c r="BM381" s="237" t="s">
        <v>1964</v>
      </c>
    </row>
    <row r="382" s="2" customFormat="1">
      <c r="A382" s="38"/>
      <c r="B382" s="39"/>
      <c r="C382" s="40"/>
      <c r="D382" s="239" t="s">
        <v>157</v>
      </c>
      <c r="E382" s="40"/>
      <c r="F382" s="240" t="s">
        <v>578</v>
      </c>
      <c r="G382" s="40"/>
      <c r="H382" s="40"/>
      <c r="I382" s="241"/>
      <c r="J382" s="40"/>
      <c r="K382" s="40"/>
      <c r="L382" s="44"/>
      <c r="M382" s="242"/>
      <c r="N382" s="243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157</v>
      </c>
      <c r="AU382" s="17" t="s">
        <v>82</v>
      </c>
    </row>
    <row r="383" s="13" customFormat="1">
      <c r="A383" s="13"/>
      <c r="B383" s="246"/>
      <c r="C383" s="247"/>
      <c r="D383" s="239" t="s">
        <v>161</v>
      </c>
      <c r="E383" s="248" t="s">
        <v>1</v>
      </c>
      <c r="F383" s="249" t="s">
        <v>546</v>
      </c>
      <c r="G383" s="247"/>
      <c r="H383" s="248" t="s">
        <v>1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161</v>
      </c>
      <c r="AU383" s="255" t="s">
        <v>82</v>
      </c>
      <c r="AV383" s="13" t="s">
        <v>80</v>
      </c>
      <c r="AW383" s="13" t="s">
        <v>30</v>
      </c>
      <c r="AX383" s="13" t="s">
        <v>73</v>
      </c>
      <c r="AY383" s="255" t="s">
        <v>147</v>
      </c>
    </row>
    <row r="384" s="13" customFormat="1">
      <c r="A384" s="13"/>
      <c r="B384" s="246"/>
      <c r="C384" s="247"/>
      <c r="D384" s="239" t="s">
        <v>161</v>
      </c>
      <c r="E384" s="248" t="s">
        <v>1</v>
      </c>
      <c r="F384" s="249" t="s">
        <v>1926</v>
      </c>
      <c r="G384" s="247"/>
      <c r="H384" s="248" t="s">
        <v>1</v>
      </c>
      <c r="I384" s="250"/>
      <c r="J384" s="247"/>
      <c r="K384" s="247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161</v>
      </c>
      <c r="AU384" s="255" t="s">
        <v>82</v>
      </c>
      <c r="AV384" s="13" t="s">
        <v>80</v>
      </c>
      <c r="AW384" s="13" t="s">
        <v>30</v>
      </c>
      <c r="AX384" s="13" t="s">
        <v>73</v>
      </c>
      <c r="AY384" s="255" t="s">
        <v>147</v>
      </c>
    </row>
    <row r="385" s="14" customFormat="1">
      <c r="A385" s="14"/>
      <c r="B385" s="256"/>
      <c r="C385" s="257"/>
      <c r="D385" s="239" t="s">
        <v>161</v>
      </c>
      <c r="E385" s="258" t="s">
        <v>1</v>
      </c>
      <c r="F385" s="259" t="s">
        <v>1965</v>
      </c>
      <c r="G385" s="257"/>
      <c r="H385" s="260">
        <v>0.19600000000000001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161</v>
      </c>
      <c r="AU385" s="266" t="s">
        <v>82</v>
      </c>
      <c r="AV385" s="14" t="s">
        <v>82</v>
      </c>
      <c r="AW385" s="14" t="s">
        <v>30</v>
      </c>
      <c r="AX385" s="14" t="s">
        <v>73</v>
      </c>
      <c r="AY385" s="266" t="s">
        <v>147</v>
      </c>
    </row>
    <row r="386" s="14" customFormat="1">
      <c r="A386" s="14"/>
      <c r="B386" s="256"/>
      <c r="C386" s="257"/>
      <c r="D386" s="239" t="s">
        <v>161</v>
      </c>
      <c r="E386" s="258" t="s">
        <v>1</v>
      </c>
      <c r="F386" s="259" t="s">
        <v>1966</v>
      </c>
      <c r="G386" s="257"/>
      <c r="H386" s="260">
        <v>0.068000000000000005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161</v>
      </c>
      <c r="AU386" s="266" t="s">
        <v>82</v>
      </c>
      <c r="AV386" s="14" t="s">
        <v>82</v>
      </c>
      <c r="AW386" s="14" t="s">
        <v>30</v>
      </c>
      <c r="AX386" s="14" t="s">
        <v>73</v>
      </c>
      <c r="AY386" s="266" t="s">
        <v>147</v>
      </c>
    </row>
    <row r="387" s="14" customFormat="1">
      <c r="A387" s="14"/>
      <c r="B387" s="256"/>
      <c r="C387" s="257"/>
      <c r="D387" s="239" t="s">
        <v>161</v>
      </c>
      <c r="E387" s="258" t="s">
        <v>1</v>
      </c>
      <c r="F387" s="259" t="s">
        <v>1967</v>
      </c>
      <c r="G387" s="257"/>
      <c r="H387" s="260">
        <v>0.025999999999999999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161</v>
      </c>
      <c r="AU387" s="266" t="s">
        <v>82</v>
      </c>
      <c r="AV387" s="14" t="s">
        <v>82</v>
      </c>
      <c r="AW387" s="14" t="s">
        <v>30</v>
      </c>
      <c r="AX387" s="14" t="s">
        <v>73</v>
      </c>
      <c r="AY387" s="266" t="s">
        <v>147</v>
      </c>
    </row>
    <row r="388" s="14" customFormat="1">
      <c r="A388" s="14"/>
      <c r="B388" s="256"/>
      <c r="C388" s="257"/>
      <c r="D388" s="239" t="s">
        <v>161</v>
      </c>
      <c r="E388" s="258" t="s">
        <v>1</v>
      </c>
      <c r="F388" s="259" t="s">
        <v>1968</v>
      </c>
      <c r="G388" s="257"/>
      <c r="H388" s="260">
        <v>0.025999999999999999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161</v>
      </c>
      <c r="AU388" s="266" t="s">
        <v>82</v>
      </c>
      <c r="AV388" s="14" t="s">
        <v>82</v>
      </c>
      <c r="AW388" s="14" t="s">
        <v>30</v>
      </c>
      <c r="AX388" s="14" t="s">
        <v>73</v>
      </c>
      <c r="AY388" s="266" t="s">
        <v>147</v>
      </c>
    </row>
    <row r="389" s="14" customFormat="1">
      <c r="A389" s="14"/>
      <c r="B389" s="256"/>
      <c r="C389" s="257"/>
      <c r="D389" s="239" t="s">
        <v>161</v>
      </c>
      <c r="E389" s="258" t="s">
        <v>1</v>
      </c>
      <c r="F389" s="259" t="s">
        <v>1969</v>
      </c>
      <c r="G389" s="257"/>
      <c r="H389" s="260">
        <v>0.025999999999999999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161</v>
      </c>
      <c r="AU389" s="266" t="s">
        <v>82</v>
      </c>
      <c r="AV389" s="14" t="s">
        <v>82</v>
      </c>
      <c r="AW389" s="14" t="s">
        <v>30</v>
      </c>
      <c r="AX389" s="14" t="s">
        <v>73</v>
      </c>
      <c r="AY389" s="266" t="s">
        <v>147</v>
      </c>
    </row>
    <row r="390" s="14" customFormat="1">
      <c r="A390" s="14"/>
      <c r="B390" s="256"/>
      <c r="C390" s="257"/>
      <c r="D390" s="239" t="s">
        <v>161</v>
      </c>
      <c r="E390" s="258" t="s">
        <v>1</v>
      </c>
      <c r="F390" s="259" t="s">
        <v>1970</v>
      </c>
      <c r="G390" s="257"/>
      <c r="H390" s="260">
        <v>0.051999999999999998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161</v>
      </c>
      <c r="AU390" s="266" t="s">
        <v>82</v>
      </c>
      <c r="AV390" s="14" t="s">
        <v>82</v>
      </c>
      <c r="AW390" s="14" t="s">
        <v>30</v>
      </c>
      <c r="AX390" s="14" t="s">
        <v>73</v>
      </c>
      <c r="AY390" s="266" t="s">
        <v>147</v>
      </c>
    </row>
    <row r="391" s="14" customFormat="1">
      <c r="A391" s="14"/>
      <c r="B391" s="256"/>
      <c r="C391" s="257"/>
      <c r="D391" s="239" t="s">
        <v>161</v>
      </c>
      <c r="E391" s="258" t="s">
        <v>1</v>
      </c>
      <c r="F391" s="259" t="s">
        <v>1971</v>
      </c>
      <c r="G391" s="257"/>
      <c r="H391" s="260">
        <v>0.025999999999999999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161</v>
      </c>
      <c r="AU391" s="266" t="s">
        <v>82</v>
      </c>
      <c r="AV391" s="14" t="s">
        <v>82</v>
      </c>
      <c r="AW391" s="14" t="s">
        <v>30</v>
      </c>
      <c r="AX391" s="14" t="s">
        <v>73</v>
      </c>
      <c r="AY391" s="266" t="s">
        <v>147</v>
      </c>
    </row>
    <row r="392" s="14" customFormat="1">
      <c r="A392" s="14"/>
      <c r="B392" s="256"/>
      <c r="C392" s="257"/>
      <c r="D392" s="239" t="s">
        <v>161</v>
      </c>
      <c r="E392" s="258" t="s">
        <v>1</v>
      </c>
      <c r="F392" s="259" t="s">
        <v>1972</v>
      </c>
      <c r="G392" s="257"/>
      <c r="H392" s="260">
        <v>0.025999999999999999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161</v>
      </c>
      <c r="AU392" s="266" t="s">
        <v>82</v>
      </c>
      <c r="AV392" s="14" t="s">
        <v>82</v>
      </c>
      <c r="AW392" s="14" t="s">
        <v>30</v>
      </c>
      <c r="AX392" s="14" t="s">
        <v>73</v>
      </c>
      <c r="AY392" s="266" t="s">
        <v>147</v>
      </c>
    </row>
    <row r="393" s="14" customFormat="1">
      <c r="A393" s="14"/>
      <c r="B393" s="256"/>
      <c r="C393" s="257"/>
      <c r="D393" s="239" t="s">
        <v>161</v>
      </c>
      <c r="E393" s="258" t="s">
        <v>1</v>
      </c>
      <c r="F393" s="259" t="s">
        <v>1973</v>
      </c>
      <c r="G393" s="257"/>
      <c r="H393" s="260">
        <v>0.068000000000000005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161</v>
      </c>
      <c r="AU393" s="266" t="s">
        <v>82</v>
      </c>
      <c r="AV393" s="14" t="s">
        <v>82</v>
      </c>
      <c r="AW393" s="14" t="s">
        <v>30</v>
      </c>
      <c r="AX393" s="14" t="s">
        <v>73</v>
      </c>
      <c r="AY393" s="266" t="s">
        <v>147</v>
      </c>
    </row>
    <row r="394" s="14" customFormat="1">
      <c r="A394" s="14"/>
      <c r="B394" s="256"/>
      <c r="C394" s="257"/>
      <c r="D394" s="239" t="s">
        <v>161</v>
      </c>
      <c r="E394" s="258" t="s">
        <v>1</v>
      </c>
      <c r="F394" s="259" t="s">
        <v>1974</v>
      </c>
      <c r="G394" s="257"/>
      <c r="H394" s="260">
        <v>0.025999999999999999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161</v>
      </c>
      <c r="AU394" s="266" t="s">
        <v>82</v>
      </c>
      <c r="AV394" s="14" t="s">
        <v>82</v>
      </c>
      <c r="AW394" s="14" t="s">
        <v>30</v>
      </c>
      <c r="AX394" s="14" t="s">
        <v>73</v>
      </c>
      <c r="AY394" s="266" t="s">
        <v>147</v>
      </c>
    </row>
    <row r="395" s="14" customFormat="1">
      <c r="A395" s="14"/>
      <c r="B395" s="256"/>
      <c r="C395" s="257"/>
      <c r="D395" s="239" t="s">
        <v>161</v>
      </c>
      <c r="E395" s="258" t="s">
        <v>1</v>
      </c>
      <c r="F395" s="259" t="s">
        <v>1975</v>
      </c>
      <c r="G395" s="257"/>
      <c r="H395" s="260">
        <v>0.068000000000000005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161</v>
      </c>
      <c r="AU395" s="266" t="s">
        <v>82</v>
      </c>
      <c r="AV395" s="14" t="s">
        <v>82</v>
      </c>
      <c r="AW395" s="14" t="s">
        <v>30</v>
      </c>
      <c r="AX395" s="14" t="s">
        <v>73</v>
      </c>
      <c r="AY395" s="266" t="s">
        <v>147</v>
      </c>
    </row>
    <row r="396" s="14" customFormat="1">
      <c r="A396" s="14"/>
      <c r="B396" s="256"/>
      <c r="C396" s="257"/>
      <c r="D396" s="239" t="s">
        <v>161</v>
      </c>
      <c r="E396" s="258" t="s">
        <v>1</v>
      </c>
      <c r="F396" s="259" t="s">
        <v>1976</v>
      </c>
      <c r="G396" s="257"/>
      <c r="H396" s="260">
        <v>0.094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161</v>
      </c>
      <c r="AU396" s="266" t="s">
        <v>82</v>
      </c>
      <c r="AV396" s="14" t="s">
        <v>82</v>
      </c>
      <c r="AW396" s="14" t="s">
        <v>30</v>
      </c>
      <c r="AX396" s="14" t="s">
        <v>73</v>
      </c>
      <c r="AY396" s="266" t="s">
        <v>147</v>
      </c>
    </row>
    <row r="397" s="14" customFormat="1">
      <c r="A397" s="14"/>
      <c r="B397" s="256"/>
      <c r="C397" s="257"/>
      <c r="D397" s="239" t="s">
        <v>161</v>
      </c>
      <c r="E397" s="258" t="s">
        <v>1</v>
      </c>
      <c r="F397" s="259" t="s">
        <v>1977</v>
      </c>
      <c r="G397" s="257"/>
      <c r="H397" s="260">
        <v>0.099000000000000005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161</v>
      </c>
      <c r="AU397" s="266" t="s">
        <v>82</v>
      </c>
      <c r="AV397" s="14" t="s">
        <v>82</v>
      </c>
      <c r="AW397" s="14" t="s">
        <v>30</v>
      </c>
      <c r="AX397" s="14" t="s">
        <v>73</v>
      </c>
      <c r="AY397" s="266" t="s">
        <v>147</v>
      </c>
    </row>
    <row r="398" s="14" customFormat="1">
      <c r="A398" s="14"/>
      <c r="B398" s="256"/>
      <c r="C398" s="257"/>
      <c r="D398" s="239" t="s">
        <v>161</v>
      </c>
      <c r="E398" s="258" t="s">
        <v>1</v>
      </c>
      <c r="F398" s="259" t="s">
        <v>1978</v>
      </c>
      <c r="G398" s="257"/>
      <c r="H398" s="260">
        <v>0.025999999999999999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161</v>
      </c>
      <c r="AU398" s="266" t="s">
        <v>82</v>
      </c>
      <c r="AV398" s="14" t="s">
        <v>82</v>
      </c>
      <c r="AW398" s="14" t="s">
        <v>30</v>
      </c>
      <c r="AX398" s="14" t="s">
        <v>73</v>
      </c>
      <c r="AY398" s="266" t="s">
        <v>147</v>
      </c>
    </row>
    <row r="399" s="14" customFormat="1">
      <c r="A399" s="14"/>
      <c r="B399" s="256"/>
      <c r="C399" s="257"/>
      <c r="D399" s="239" t="s">
        <v>161</v>
      </c>
      <c r="E399" s="258" t="s">
        <v>1</v>
      </c>
      <c r="F399" s="259" t="s">
        <v>1979</v>
      </c>
      <c r="G399" s="257"/>
      <c r="H399" s="260">
        <v>0.025999999999999999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161</v>
      </c>
      <c r="AU399" s="266" t="s">
        <v>82</v>
      </c>
      <c r="AV399" s="14" t="s">
        <v>82</v>
      </c>
      <c r="AW399" s="14" t="s">
        <v>30</v>
      </c>
      <c r="AX399" s="14" t="s">
        <v>73</v>
      </c>
      <c r="AY399" s="266" t="s">
        <v>147</v>
      </c>
    </row>
    <row r="400" s="14" customFormat="1">
      <c r="A400" s="14"/>
      <c r="B400" s="256"/>
      <c r="C400" s="257"/>
      <c r="D400" s="239" t="s">
        <v>161</v>
      </c>
      <c r="E400" s="258" t="s">
        <v>1</v>
      </c>
      <c r="F400" s="259" t="s">
        <v>1980</v>
      </c>
      <c r="G400" s="257"/>
      <c r="H400" s="260">
        <v>0.025999999999999999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161</v>
      </c>
      <c r="AU400" s="266" t="s">
        <v>82</v>
      </c>
      <c r="AV400" s="14" t="s">
        <v>82</v>
      </c>
      <c r="AW400" s="14" t="s">
        <v>30</v>
      </c>
      <c r="AX400" s="14" t="s">
        <v>73</v>
      </c>
      <c r="AY400" s="266" t="s">
        <v>147</v>
      </c>
    </row>
    <row r="401" s="14" customFormat="1">
      <c r="A401" s="14"/>
      <c r="B401" s="256"/>
      <c r="C401" s="257"/>
      <c r="D401" s="239" t="s">
        <v>161</v>
      </c>
      <c r="E401" s="258" t="s">
        <v>1</v>
      </c>
      <c r="F401" s="259" t="s">
        <v>1981</v>
      </c>
      <c r="G401" s="257"/>
      <c r="H401" s="260">
        <v>0.025999999999999999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161</v>
      </c>
      <c r="AU401" s="266" t="s">
        <v>82</v>
      </c>
      <c r="AV401" s="14" t="s">
        <v>82</v>
      </c>
      <c r="AW401" s="14" t="s">
        <v>30</v>
      </c>
      <c r="AX401" s="14" t="s">
        <v>73</v>
      </c>
      <c r="AY401" s="266" t="s">
        <v>147</v>
      </c>
    </row>
    <row r="402" s="14" customFormat="1">
      <c r="A402" s="14"/>
      <c r="B402" s="256"/>
      <c r="C402" s="257"/>
      <c r="D402" s="239" t="s">
        <v>161</v>
      </c>
      <c r="E402" s="258" t="s">
        <v>1</v>
      </c>
      <c r="F402" s="259" t="s">
        <v>1982</v>
      </c>
      <c r="G402" s="257"/>
      <c r="H402" s="260">
        <v>0.068000000000000005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161</v>
      </c>
      <c r="AU402" s="266" t="s">
        <v>82</v>
      </c>
      <c r="AV402" s="14" t="s">
        <v>82</v>
      </c>
      <c r="AW402" s="14" t="s">
        <v>30</v>
      </c>
      <c r="AX402" s="14" t="s">
        <v>73</v>
      </c>
      <c r="AY402" s="266" t="s">
        <v>147</v>
      </c>
    </row>
    <row r="403" s="14" customFormat="1">
      <c r="A403" s="14"/>
      <c r="B403" s="256"/>
      <c r="C403" s="257"/>
      <c r="D403" s="239" t="s">
        <v>161</v>
      </c>
      <c r="E403" s="258" t="s">
        <v>1</v>
      </c>
      <c r="F403" s="259" t="s">
        <v>1983</v>
      </c>
      <c r="G403" s="257"/>
      <c r="H403" s="260">
        <v>0.025999999999999999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161</v>
      </c>
      <c r="AU403" s="266" t="s">
        <v>82</v>
      </c>
      <c r="AV403" s="14" t="s">
        <v>82</v>
      </c>
      <c r="AW403" s="14" t="s">
        <v>30</v>
      </c>
      <c r="AX403" s="14" t="s">
        <v>73</v>
      </c>
      <c r="AY403" s="266" t="s">
        <v>147</v>
      </c>
    </row>
    <row r="404" s="13" customFormat="1">
      <c r="A404" s="13"/>
      <c r="B404" s="246"/>
      <c r="C404" s="247"/>
      <c r="D404" s="239" t="s">
        <v>161</v>
      </c>
      <c r="E404" s="248" t="s">
        <v>1</v>
      </c>
      <c r="F404" s="249" t="s">
        <v>1946</v>
      </c>
      <c r="G404" s="247"/>
      <c r="H404" s="248" t="s">
        <v>1</v>
      </c>
      <c r="I404" s="250"/>
      <c r="J404" s="247"/>
      <c r="K404" s="247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161</v>
      </c>
      <c r="AU404" s="255" t="s">
        <v>82</v>
      </c>
      <c r="AV404" s="13" t="s">
        <v>80</v>
      </c>
      <c r="AW404" s="13" t="s">
        <v>30</v>
      </c>
      <c r="AX404" s="13" t="s">
        <v>73</v>
      </c>
      <c r="AY404" s="255" t="s">
        <v>147</v>
      </c>
    </row>
    <row r="405" s="14" customFormat="1">
      <c r="A405" s="14"/>
      <c r="B405" s="256"/>
      <c r="C405" s="257"/>
      <c r="D405" s="239" t="s">
        <v>161</v>
      </c>
      <c r="E405" s="258" t="s">
        <v>1</v>
      </c>
      <c r="F405" s="259" t="s">
        <v>1984</v>
      </c>
      <c r="G405" s="257"/>
      <c r="H405" s="260">
        <v>0.048000000000000001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161</v>
      </c>
      <c r="AU405" s="266" t="s">
        <v>82</v>
      </c>
      <c r="AV405" s="14" t="s">
        <v>82</v>
      </c>
      <c r="AW405" s="14" t="s">
        <v>30</v>
      </c>
      <c r="AX405" s="14" t="s">
        <v>73</v>
      </c>
      <c r="AY405" s="266" t="s">
        <v>147</v>
      </c>
    </row>
    <row r="406" s="13" customFormat="1">
      <c r="A406" s="13"/>
      <c r="B406" s="246"/>
      <c r="C406" s="247"/>
      <c r="D406" s="239" t="s">
        <v>161</v>
      </c>
      <c r="E406" s="248" t="s">
        <v>1</v>
      </c>
      <c r="F406" s="249" t="s">
        <v>1948</v>
      </c>
      <c r="G406" s="247"/>
      <c r="H406" s="248" t="s">
        <v>1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161</v>
      </c>
      <c r="AU406" s="255" t="s">
        <v>82</v>
      </c>
      <c r="AV406" s="13" t="s">
        <v>80</v>
      </c>
      <c r="AW406" s="13" t="s">
        <v>30</v>
      </c>
      <c r="AX406" s="13" t="s">
        <v>73</v>
      </c>
      <c r="AY406" s="255" t="s">
        <v>147</v>
      </c>
    </row>
    <row r="407" s="14" customFormat="1">
      <c r="A407" s="14"/>
      <c r="B407" s="256"/>
      <c r="C407" s="257"/>
      <c r="D407" s="239" t="s">
        <v>161</v>
      </c>
      <c r="E407" s="258" t="s">
        <v>1</v>
      </c>
      <c r="F407" s="259" t="s">
        <v>1985</v>
      </c>
      <c r="G407" s="257"/>
      <c r="H407" s="260">
        <v>0.031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161</v>
      </c>
      <c r="AU407" s="266" t="s">
        <v>82</v>
      </c>
      <c r="AV407" s="14" t="s">
        <v>82</v>
      </c>
      <c r="AW407" s="14" t="s">
        <v>30</v>
      </c>
      <c r="AX407" s="14" t="s">
        <v>73</v>
      </c>
      <c r="AY407" s="266" t="s">
        <v>147</v>
      </c>
    </row>
    <row r="408" s="13" customFormat="1">
      <c r="A408" s="13"/>
      <c r="B408" s="246"/>
      <c r="C408" s="247"/>
      <c r="D408" s="239" t="s">
        <v>161</v>
      </c>
      <c r="E408" s="248" t="s">
        <v>1</v>
      </c>
      <c r="F408" s="249" t="s">
        <v>540</v>
      </c>
      <c r="G408" s="247"/>
      <c r="H408" s="248" t="s">
        <v>1</v>
      </c>
      <c r="I408" s="250"/>
      <c r="J408" s="247"/>
      <c r="K408" s="247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161</v>
      </c>
      <c r="AU408" s="255" t="s">
        <v>82</v>
      </c>
      <c r="AV408" s="13" t="s">
        <v>80</v>
      </c>
      <c r="AW408" s="13" t="s">
        <v>30</v>
      </c>
      <c r="AX408" s="13" t="s">
        <v>73</v>
      </c>
      <c r="AY408" s="255" t="s">
        <v>147</v>
      </c>
    </row>
    <row r="409" s="14" customFormat="1">
      <c r="A409" s="14"/>
      <c r="B409" s="256"/>
      <c r="C409" s="257"/>
      <c r="D409" s="239" t="s">
        <v>161</v>
      </c>
      <c r="E409" s="258" t="s">
        <v>1</v>
      </c>
      <c r="F409" s="259" t="s">
        <v>1986</v>
      </c>
      <c r="G409" s="257"/>
      <c r="H409" s="260">
        <v>7.6420000000000003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161</v>
      </c>
      <c r="AU409" s="266" t="s">
        <v>82</v>
      </c>
      <c r="AV409" s="14" t="s">
        <v>82</v>
      </c>
      <c r="AW409" s="14" t="s">
        <v>30</v>
      </c>
      <c r="AX409" s="14" t="s">
        <v>73</v>
      </c>
      <c r="AY409" s="266" t="s">
        <v>147</v>
      </c>
    </row>
    <row r="410" s="15" customFormat="1">
      <c r="A410" s="15"/>
      <c r="B410" s="267"/>
      <c r="C410" s="268"/>
      <c r="D410" s="239" t="s">
        <v>161</v>
      </c>
      <c r="E410" s="269" t="s">
        <v>1</v>
      </c>
      <c r="F410" s="270" t="s">
        <v>164</v>
      </c>
      <c r="G410" s="268"/>
      <c r="H410" s="271">
        <v>8.7200000000000006</v>
      </c>
      <c r="I410" s="272"/>
      <c r="J410" s="268"/>
      <c r="K410" s="268"/>
      <c r="L410" s="273"/>
      <c r="M410" s="274"/>
      <c r="N410" s="275"/>
      <c r="O410" s="275"/>
      <c r="P410" s="275"/>
      <c r="Q410" s="275"/>
      <c r="R410" s="275"/>
      <c r="S410" s="275"/>
      <c r="T410" s="27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7" t="s">
        <v>161</v>
      </c>
      <c r="AU410" s="277" t="s">
        <v>82</v>
      </c>
      <c r="AV410" s="15" t="s">
        <v>155</v>
      </c>
      <c r="AW410" s="15" t="s">
        <v>30</v>
      </c>
      <c r="AX410" s="15" t="s">
        <v>80</v>
      </c>
      <c r="AY410" s="277" t="s">
        <v>147</v>
      </c>
    </row>
    <row r="411" s="2" customFormat="1" ht="33" customHeight="1">
      <c r="A411" s="38"/>
      <c r="B411" s="39"/>
      <c r="C411" s="226" t="s">
        <v>443</v>
      </c>
      <c r="D411" s="226" t="s">
        <v>150</v>
      </c>
      <c r="E411" s="227" t="s">
        <v>584</v>
      </c>
      <c r="F411" s="228" t="s">
        <v>585</v>
      </c>
      <c r="G411" s="229" t="s">
        <v>167</v>
      </c>
      <c r="H411" s="230">
        <v>53.600000000000001</v>
      </c>
      <c r="I411" s="231"/>
      <c r="J411" s="232">
        <f>ROUND(I411*H411,2)</f>
        <v>0</v>
      </c>
      <c r="K411" s="228" t="s">
        <v>154</v>
      </c>
      <c r="L411" s="44"/>
      <c r="M411" s="233" t="s">
        <v>1</v>
      </c>
      <c r="N411" s="234" t="s">
        <v>38</v>
      </c>
      <c r="O411" s="91"/>
      <c r="P411" s="235">
        <f>O411*H411</f>
        <v>0</v>
      </c>
      <c r="Q411" s="235">
        <v>0.00010000000000000001</v>
      </c>
      <c r="R411" s="235">
        <f>Q411*H411</f>
        <v>0.0053600000000000002</v>
      </c>
      <c r="S411" s="235">
        <v>0</v>
      </c>
      <c r="T411" s="23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7" t="s">
        <v>274</v>
      </c>
      <c r="AT411" s="237" t="s">
        <v>150</v>
      </c>
      <c r="AU411" s="237" t="s">
        <v>82</v>
      </c>
      <c r="AY411" s="17" t="s">
        <v>147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7" t="s">
        <v>80</v>
      </c>
      <c r="BK411" s="238">
        <f>ROUND(I411*H411,2)</f>
        <v>0</v>
      </c>
      <c r="BL411" s="17" t="s">
        <v>274</v>
      </c>
      <c r="BM411" s="237" t="s">
        <v>1987</v>
      </c>
    </row>
    <row r="412" s="2" customFormat="1">
      <c r="A412" s="38"/>
      <c r="B412" s="39"/>
      <c r="C412" s="40"/>
      <c r="D412" s="239" t="s">
        <v>157</v>
      </c>
      <c r="E412" s="40"/>
      <c r="F412" s="240" t="s">
        <v>587</v>
      </c>
      <c r="G412" s="40"/>
      <c r="H412" s="40"/>
      <c r="I412" s="241"/>
      <c r="J412" s="40"/>
      <c r="K412" s="40"/>
      <c r="L412" s="44"/>
      <c r="M412" s="242"/>
      <c r="N412" s="243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157</v>
      </c>
      <c r="AU412" s="17" t="s">
        <v>82</v>
      </c>
    </row>
    <row r="413" s="2" customFormat="1">
      <c r="A413" s="38"/>
      <c r="B413" s="39"/>
      <c r="C413" s="40"/>
      <c r="D413" s="244" t="s">
        <v>159</v>
      </c>
      <c r="E413" s="40"/>
      <c r="F413" s="245" t="s">
        <v>588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159</v>
      </c>
      <c r="AU413" s="17" t="s">
        <v>82</v>
      </c>
    </row>
    <row r="414" s="13" customFormat="1">
      <c r="A414" s="13"/>
      <c r="B414" s="246"/>
      <c r="C414" s="247"/>
      <c r="D414" s="239" t="s">
        <v>161</v>
      </c>
      <c r="E414" s="248" t="s">
        <v>1</v>
      </c>
      <c r="F414" s="249" t="s">
        <v>1030</v>
      </c>
      <c r="G414" s="247"/>
      <c r="H414" s="248" t="s">
        <v>1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161</v>
      </c>
      <c r="AU414" s="255" t="s">
        <v>82</v>
      </c>
      <c r="AV414" s="13" t="s">
        <v>80</v>
      </c>
      <c r="AW414" s="13" t="s">
        <v>30</v>
      </c>
      <c r="AX414" s="13" t="s">
        <v>73</v>
      </c>
      <c r="AY414" s="255" t="s">
        <v>147</v>
      </c>
    </row>
    <row r="415" s="14" customFormat="1">
      <c r="A415" s="14"/>
      <c r="B415" s="256"/>
      <c r="C415" s="257"/>
      <c r="D415" s="239" t="s">
        <v>161</v>
      </c>
      <c r="E415" s="258" t="s">
        <v>1</v>
      </c>
      <c r="F415" s="259" t="s">
        <v>1951</v>
      </c>
      <c r="G415" s="257"/>
      <c r="H415" s="260">
        <v>3.1000000000000001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161</v>
      </c>
      <c r="AU415" s="266" t="s">
        <v>82</v>
      </c>
      <c r="AV415" s="14" t="s">
        <v>82</v>
      </c>
      <c r="AW415" s="14" t="s">
        <v>30</v>
      </c>
      <c r="AX415" s="14" t="s">
        <v>73</v>
      </c>
      <c r="AY415" s="266" t="s">
        <v>147</v>
      </c>
    </row>
    <row r="416" s="14" customFormat="1">
      <c r="A416" s="14"/>
      <c r="B416" s="256"/>
      <c r="C416" s="257"/>
      <c r="D416" s="239" t="s">
        <v>161</v>
      </c>
      <c r="E416" s="258" t="s">
        <v>1</v>
      </c>
      <c r="F416" s="259" t="s">
        <v>1952</v>
      </c>
      <c r="G416" s="257"/>
      <c r="H416" s="260">
        <v>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161</v>
      </c>
      <c r="AU416" s="266" t="s">
        <v>82</v>
      </c>
      <c r="AV416" s="14" t="s">
        <v>82</v>
      </c>
      <c r="AW416" s="14" t="s">
        <v>30</v>
      </c>
      <c r="AX416" s="14" t="s">
        <v>73</v>
      </c>
      <c r="AY416" s="266" t="s">
        <v>147</v>
      </c>
    </row>
    <row r="417" s="13" customFormat="1">
      <c r="A417" s="13"/>
      <c r="B417" s="246"/>
      <c r="C417" s="247"/>
      <c r="D417" s="239" t="s">
        <v>161</v>
      </c>
      <c r="E417" s="248" t="s">
        <v>1</v>
      </c>
      <c r="F417" s="249" t="s">
        <v>1953</v>
      </c>
      <c r="G417" s="247"/>
      <c r="H417" s="248" t="s">
        <v>1</v>
      </c>
      <c r="I417" s="250"/>
      <c r="J417" s="247"/>
      <c r="K417" s="247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161</v>
      </c>
      <c r="AU417" s="255" t="s">
        <v>82</v>
      </c>
      <c r="AV417" s="13" t="s">
        <v>80</v>
      </c>
      <c r="AW417" s="13" t="s">
        <v>30</v>
      </c>
      <c r="AX417" s="13" t="s">
        <v>73</v>
      </c>
      <c r="AY417" s="255" t="s">
        <v>147</v>
      </c>
    </row>
    <row r="418" s="14" customFormat="1">
      <c r="A418" s="14"/>
      <c r="B418" s="256"/>
      <c r="C418" s="257"/>
      <c r="D418" s="239" t="s">
        <v>161</v>
      </c>
      <c r="E418" s="258" t="s">
        <v>1</v>
      </c>
      <c r="F418" s="259" t="s">
        <v>1954</v>
      </c>
      <c r="G418" s="257"/>
      <c r="H418" s="260">
        <v>13.1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161</v>
      </c>
      <c r="AU418" s="266" t="s">
        <v>82</v>
      </c>
      <c r="AV418" s="14" t="s">
        <v>82</v>
      </c>
      <c r="AW418" s="14" t="s">
        <v>30</v>
      </c>
      <c r="AX418" s="14" t="s">
        <v>73</v>
      </c>
      <c r="AY418" s="266" t="s">
        <v>147</v>
      </c>
    </row>
    <row r="419" s="14" customFormat="1">
      <c r="A419" s="14"/>
      <c r="B419" s="256"/>
      <c r="C419" s="257"/>
      <c r="D419" s="239" t="s">
        <v>161</v>
      </c>
      <c r="E419" s="258" t="s">
        <v>1</v>
      </c>
      <c r="F419" s="259" t="s">
        <v>1955</v>
      </c>
      <c r="G419" s="257"/>
      <c r="H419" s="260">
        <v>9.5999999999999996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161</v>
      </c>
      <c r="AU419" s="266" t="s">
        <v>82</v>
      </c>
      <c r="AV419" s="14" t="s">
        <v>82</v>
      </c>
      <c r="AW419" s="14" t="s">
        <v>30</v>
      </c>
      <c r="AX419" s="14" t="s">
        <v>73</v>
      </c>
      <c r="AY419" s="266" t="s">
        <v>147</v>
      </c>
    </row>
    <row r="420" s="13" customFormat="1">
      <c r="A420" s="13"/>
      <c r="B420" s="246"/>
      <c r="C420" s="247"/>
      <c r="D420" s="239" t="s">
        <v>161</v>
      </c>
      <c r="E420" s="248" t="s">
        <v>1</v>
      </c>
      <c r="F420" s="249" t="s">
        <v>540</v>
      </c>
      <c r="G420" s="247"/>
      <c r="H420" s="248" t="s">
        <v>1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161</v>
      </c>
      <c r="AU420" s="255" t="s">
        <v>82</v>
      </c>
      <c r="AV420" s="13" t="s">
        <v>80</v>
      </c>
      <c r="AW420" s="13" t="s">
        <v>30</v>
      </c>
      <c r="AX420" s="13" t="s">
        <v>73</v>
      </c>
      <c r="AY420" s="255" t="s">
        <v>147</v>
      </c>
    </row>
    <row r="421" s="14" customFormat="1">
      <c r="A421" s="14"/>
      <c r="B421" s="256"/>
      <c r="C421" s="257"/>
      <c r="D421" s="239" t="s">
        <v>161</v>
      </c>
      <c r="E421" s="258" t="s">
        <v>1</v>
      </c>
      <c r="F421" s="259" t="s">
        <v>1988</v>
      </c>
      <c r="G421" s="257"/>
      <c r="H421" s="260">
        <v>26.800000000000001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161</v>
      </c>
      <c r="AU421" s="266" t="s">
        <v>82</v>
      </c>
      <c r="AV421" s="14" t="s">
        <v>82</v>
      </c>
      <c r="AW421" s="14" t="s">
        <v>30</v>
      </c>
      <c r="AX421" s="14" t="s">
        <v>73</v>
      </c>
      <c r="AY421" s="266" t="s">
        <v>147</v>
      </c>
    </row>
    <row r="422" s="15" customFormat="1">
      <c r="A422" s="15"/>
      <c r="B422" s="267"/>
      <c r="C422" s="268"/>
      <c r="D422" s="239" t="s">
        <v>161</v>
      </c>
      <c r="E422" s="269" t="s">
        <v>1</v>
      </c>
      <c r="F422" s="270" t="s">
        <v>164</v>
      </c>
      <c r="G422" s="268"/>
      <c r="H422" s="271">
        <v>53.600000000000001</v>
      </c>
      <c r="I422" s="272"/>
      <c r="J422" s="268"/>
      <c r="K422" s="268"/>
      <c r="L422" s="273"/>
      <c r="M422" s="274"/>
      <c r="N422" s="275"/>
      <c r="O422" s="275"/>
      <c r="P422" s="275"/>
      <c r="Q422" s="275"/>
      <c r="R422" s="275"/>
      <c r="S422" s="275"/>
      <c r="T422" s="27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7" t="s">
        <v>161</v>
      </c>
      <c r="AU422" s="277" t="s">
        <v>82</v>
      </c>
      <c r="AV422" s="15" t="s">
        <v>155</v>
      </c>
      <c r="AW422" s="15" t="s">
        <v>30</v>
      </c>
      <c r="AX422" s="15" t="s">
        <v>80</v>
      </c>
      <c r="AY422" s="277" t="s">
        <v>147</v>
      </c>
    </row>
    <row r="423" s="2" customFormat="1" ht="21.75" customHeight="1">
      <c r="A423" s="38"/>
      <c r="B423" s="39"/>
      <c r="C423" s="278" t="s">
        <v>450</v>
      </c>
      <c r="D423" s="278" t="s">
        <v>335</v>
      </c>
      <c r="E423" s="279" t="s">
        <v>591</v>
      </c>
      <c r="F423" s="280" t="s">
        <v>592</v>
      </c>
      <c r="G423" s="281" t="s">
        <v>153</v>
      </c>
      <c r="H423" s="282">
        <v>1.8040000000000001</v>
      </c>
      <c r="I423" s="283"/>
      <c r="J423" s="284">
        <f>ROUND(I423*H423,2)</f>
        <v>0</v>
      </c>
      <c r="K423" s="280" t="s">
        <v>154</v>
      </c>
      <c r="L423" s="285"/>
      <c r="M423" s="286" t="s">
        <v>1</v>
      </c>
      <c r="N423" s="287" t="s">
        <v>38</v>
      </c>
      <c r="O423" s="91"/>
      <c r="P423" s="235">
        <f>O423*H423</f>
        <v>0</v>
      </c>
      <c r="Q423" s="235">
        <v>0.55000000000000004</v>
      </c>
      <c r="R423" s="235">
        <f>Q423*H423</f>
        <v>0.99220000000000008</v>
      </c>
      <c r="S423" s="235">
        <v>0</v>
      </c>
      <c r="T423" s="23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7" t="s">
        <v>387</v>
      </c>
      <c r="AT423" s="237" t="s">
        <v>335</v>
      </c>
      <c r="AU423" s="237" t="s">
        <v>82</v>
      </c>
      <c r="AY423" s="17" t="s">
        <v>147</v>
      </c>
      <c r="BE423" s="238">
        <f>IF(N423="základní",J423,0)</f>
        <v>0</v>
      </c>
      <c r="BF423" s="238">
        <f>IF(N423="snížená",J423,0)</f>
        <v>0</v>
      </c>
      <c r="BG423" s="238">
        <f>IF(N423="zákl. přenesená",J423,0)</f>
        <v>0</v>
      </c>
      <c r="BH423" s="238">
        <f>IF(N423="sníž. přenesená",J423,0)</f>
        <v>0</v>
      </c>
      <c r="BI423" s="238">
        <f>IF(N423="nulová",J423,0)</f>
        <v>0</v>
      </c>
      <c r="BJ423" s="17" t="s">
        <v>80</v>
      </c>
      <c r="BK423" s="238">
        <f>ROUND(I423*H423,2)</f>
        <v>0</v>
      </c>
      <c r="BL423" s="17" t="s">
        <v>274</v>
      </c>
      <c r="BM423" s="237" t="s">
        <v>1989</v>
      </c>
    </row>
    <row r="424" s="2" customFormat="1">
      <c r="A424" s="38"/>
      <c r="B424" s="39"/>
      <c r="C424" s="40"/>
      <c r="D424" s="239" t="s">
        <v>157</v>
      </c>
      <c r="E424" s="40"/>
      <c r="F424" s="240" t="s">
        <v>592</v>
      </c>
      <c r="G424" s="40"/>
      <c r="H424" s="40"/>
      <c r="I424" s="241"/>
      <c r="J424" s="40"/>
      <c r="K424" s="40"/>
      <c r="L424" s="44"/>
      <c r="M424" s="242"/>
      <c r="N424" s="243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157</v>
      </c>
      <c r="AU424" s="17" t="s">
        <v>82</v>
      </c>
    </row>
    <row r="425" s="13" customFormat="1">
      <c r="A425" s="13"/>
      <c r="B425" s="246"/>
      <c r="C425" s="247"/>
      <c r="D425" s="239" t="s">
        <v>161</v>
      </c>
      <c r="E425" s="248" t="s">
        <v>1</v>
      </c>
      <c r="F425" s="249" t="s">
        <v>546</v>
      </c>
      <c r="G425" s="247"/>
      <c r="H425" s="248" t="s">
        <v>1</v>
      </c>
      <c r="I425" s="250"/>
      <c r="J425" s="247"/>
      <c r="K425" s="247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161</v>
      </c>
      <c r="AU425" s="255" t="s">
        <v>82</v>
      </c>
      <c r="AV425" s="13" t="s">
        <v>80</v>
      </c>
      <c r="AW425" s="13" t="s">
        <v>30</v>
      </c>
      <c r="AX425" s="13" t="s">
        <v>73</v>
      </c>
      <c r="AY425" s="255" t="s">
        <v>147</v>
      </c>
    </row>
    <row r="426" s="13" customFormat="1">
      <c r="A426" s="13"/>
      <c r="B426" s="246"/>
      <c r="C426" s="247"/>
      <c r="D426" s="239" t="s">
        <v>161</v>
      </c>
      <c r="E426" s="248" t="s">
        <v>1</v>
      </c>
      <c r="F426" s="249" t="s">
        <v>1030</v>
      </c>
      <c r="G426" s="247"/>
      <c r="H426" s="248" t="s">
        <v>1</v>
      </c>
      <c r="I426" s="250"/>
      <c r="J426" s="247"/>
      <c r="K426" s="247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161</v>
      </c>
      <c r="AU426" s="255" t="s">
        <v>82</v>
      </c>
      <c r="AV426" s="13" t="s">
        <v>80</v>
      </c>
      <c r="AW426" s="13" t="s">
        <v>30</v>
      </c>
      <c r="AX426" s="13" t="s">
        <v>73</v>
      </c>
      <c r="AY426" s="255" t="s">
        <v>147</v>
      </c>
    </row>
    <row r="427" s="14" customFormat="1">
      <c r="A427" s="14"/>
      <c r="B427" s="256"/>
      <c r="C427" s="257"/>
      <c r="D427" s="239" t="s">
        <v>161</v>
      </c>
      <c r="E427" s="258" t="s">
        <v>1</v>
      </c>
      <c r="F427" s="259" t="s">
        <v>1990</v>
      </c>
      <c r="G427" s="257"/>
      <c r="H427" s="260">
        <v>0.11600000000000001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161</v>
      </c>
      <c r="AU427" s="266" t="s">
        <v>82</v>
      </c>
      <c r="AV427" s="14" t="s">
        <v>82</v>
      </c>
      <c r="AW427" s="14" t="s">
        <v>30</v>
      </c>
      <c r="AX427" s="14" t="s">
        <v>73</v>
      </c>
      <c r="AY427" s="266" t="s">
        <v>147</v>
      </c>
    </row>
    <row r="428" s="14" customFormat="1">
      <c r="A428" s="14"/>
      <c r="B428" s="256"/>
      <c r="C428" s="257"/>
      <c r="D428" s="239" t="s">
        <v>161</v>
      </c>
      <c r="E428" s="258" t="s">
        <v>1</v>
      </c>
      <c r="F428" s="259" t="s">
        <v>1991</v>
      </c>
      <c r="G428" s="257"/>
      <c r="H428" s="260">
        <v>0.036999999999999998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161</v>
      </c>
      <c r="AU428" s="266" t="s">
        <v>82</v>
      </c>
      <c r="AV428" s="14" t="s">
        <v>82</v>
      </c>
      <c r="AW428" s="14" t="s">
        <v>30</v>
      </c>
      <c r="AX428" s="14" t="s">
        <v>73</v>
      </c>
      <c r="AY428" s="266" t="s">
        <v>147</v>
      </c>
    </row>
    <row r="429" s="13" customFormat="1">
      <c r="A429" s="13"/>
      <c r="B429" s="246"/>
      <c r="C429" s="247"/>
      <c r="D429" s="239" t="s">
        <v>161</v>
      </c>
      <c r="E429" s="248" t="s">
        <v>1</v>
      </c>
      <c r="F429" s="249" t="s">
        <v>1953</v>
      </c>
      <c r="G429" s="247"/>
      <c r="H429" s="248" t="s">
        <v>1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161</v>
      </c>
      <c r="AU429" s="255" t="s">
        <v>82</v>
      </c>
      <c r="AV429" s="13" t="s">
        <v>80</v>
      </c>
      <c r="AW429" s="13" t="s">
        <v>30</v>
      </c>
      <c r="AX429" s="13" t="s">
        <v>73</v>
      </c>
      <c r="AY429" s="255" t="s">
        <v>147</v>
      </c>
    </row>
    <row r="430" s="14" customFormat="1">
      <c r="A430" s="14"/>
      <c r="B430" s="256"/>
      <c r="C430" s="257"/>
      <c r="D430" s="239" t="s">
        <v>161</v>
      </c>
      <c r="E430" s="258" t="s">
        <v>1</v>
      </c>
      <c r="F430" s="259" t="s">
        <v>1992</v>
      </c>
      <c r="G430" s="257"/>
      <c r="H430" s="260">
        <v>0.432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161</v>
      </c>
      <c r="AU430" s="266" t="s">
        <v>82</v>
      </c>
      <c r="AV430" s="14" t="s">
        <v>82</v>
      </c>
      <c r="AW430" s="14" t="s">
        <v>30</v>
      </c>
      <c r="AX430" s="14" t="s">
        <v>73</v>
      </c>
      <c r="AY430" s="266" t="s">
        <v>147</v>
      </c>
    </row>
    <row r="431" s="14" customFormat="1">
      <c r="A431" s="14"/>
      <c r="B431" s="256"/>
      <c r="C431" s="257"/>
      <c r="D431" s="239" t="s">
        <v>161</v>
      </c>
      <c r="E431" s="258" t="s">
        <v>1</v>
      </c>
      <c r="F431" s="259" t="s">
        <v>1993</v>
      </c>
      <c r="G431" s="257"/>
      <c r="H431" s="260">
        <v>0.317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161</v>
      </c>
      <c r="AU431" s="266" t="s">
        <v>82</v>
      </c>
      <c r="AV431" s="14" t="s">
        <v>82</v>
      </c>
      <c r="AW431" s="14" t="s">
        <v>30</v>
      </c>
      <c r="AX431" s="14" t="s">
        <v>73</v>
      </c>
      <c r="AY431" s="266" t="s">
        <v>147</v>
      </c>
    </row>
    <row r="432" s="13" customFormat="1">
      <c r="A432" s="13"/>
      <c r="B432" s="246"/>
      <c r="C432" s="247"/>
      <c r="D432" s="239" t="s">
        <v>161</v>
      </c>
      <c r="E432" s="248" t="s">
        <v>1</v>
      </c>
      <c r="F432" s="249" t="s">
        <v>540</v>
      </c>
      <c r="G432" s="247"/>
      <c r="H432" s="248" t="s">
        <v>1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161</v>
      </c>
      <c r="AU432" s="255" t="s">
        <v>82</v>
      </c>
      <c r="AV432" s="13" t="s">
        <v>80</v>
      </c>
      <c r="AW432" s="13" t="s">
        <v>30</v>
      </c>
      <c r="AX432" s="13" t="s">
        <v>73</v>
      </c>
      <c r="AY432" s="255" t="s">
        <v>147</v>
      </c>
    </row>
    <row r="433" s="14" customFormat="1">
      <c r="A433" s="14"/>
      <c r="B433" s="256"/>
      <c r="C433" s="257"/>
      <c r="D433" s="239" t="s">
        <v>161</v>
      </c>
      <c r="E433" s="258" t="s">
        <v>1</v>
      </c>
      <c r="F433" s="259" t="s">
        <v>1994</v>
      </c>
      <c r="G433" s="257"/>
      <c r="H433" s="260">
        <v>0.90200000000000002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161</v>
      </c>
      <c r="AU433" s="266" t="s">
        <v>82</v>
      </c>
      <c r="AV433" s="14" t="s">
        <v>82</v>
      </c>
      <c r="AW433" s="14" t="s">
        <v>30</v>
      </c>
      <c r="AX433" s="14" t="s">
        <v>73</v>
      </c>
      <c r="AY433" s="266" t="s">
        <v>147</v>
      </c>
    </row>
    <row r="434" s="15" customFormat="1">
      <c r="A434" s="15"/>
      <c r="B434" s="267"/>
      <c r="C434" s="268"/>
      <c r="D434" s="239" t="s">
        <v>161</v>
      </c>
      <c r="E434" s="269" t="s">
        <v>1</v>
      </c>
      <c r="F434" s="270" t="s">
        <v>164</v>
      </c>
      <c r="G434" s="268"/>
      <c r="H434" s="271">
        <v>1.8040000000000001</v>
      </c>
      <c r="I434" s="272"/>
      <c r="J434" s="268"/>
      <c r="K434" s="268"/>
      <c r="L434" s="273"/>
      <c r="M434" s="274"/>
      <c r="N434" s="275"/>
      <c r="O434" s="275"/>
      <c r="P434" s="275"/>
      <c r="Q434" s="275"/>
      <c r="R434" s="275"/>
      <c r="S434" s="275"/>
      <c r="T434" s="27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7" t="s">
        <v>161</v>
      </c>
      <c r="AU434" s="277" t="s">
        <v>82</v>
      </c>
      <c r="AV434" s="15" t="s">
        <v>155</v>
      </c>
      <c r="AW434" s="15" t="s">
        <v>30</v>
      </c>
      <c r="AX434" s="15" t="s">
        <v>80</v>
      </c>
      <c r="AY434" s="277" t="s">
        <v>147</v>
      </c>
    </row>
    <row r="435" s="2" customFormat="1" ht="33" customHeight="1">
      <c r="A435" s="38"/>
      <c r="B435" s="39"/>
      <c r="C435" s="226" t="s">
        <v>457</v>
      </c>
      <c r="D435" s="226" t="s">
        <v>150</v>
      </c>
      <c r="E435" s="227" t="s">
        <v>1761</v>
      </c>
      <c r="F435" s="228" t="s">
        <v>1762</v>
      </c>
      <c r="G435" s="229" t="s">
        <v>167</v>
      </c>
      <c r="H435" s="230">
        <v>22.399999999999999</v>
      </c>
      <c r="I435" s="231"/>
      <c r="J435" s="232">
        <f>ROUND(I435*H435,2)</f>
        <v>0</v>
      </c>
      <c r="K435" s="228" t="s">
        <v>154</v>
      </c>
      <c r="L435" s="44"/>
      <c r="M435" s="233" t="s">
        <v>1</v>
      </c>
      <c r="N435" s="234" t="s">
        <v>38</v>
      </c>
      <c r="O435" s="91"/>
      <c r="P435" s="235">
        <f>O435*H435</f>
        <v>0</v>
      </c>
      <c r="Q435" s="235">
        <v>0.00010000000000000001</v>
      </c>
      <c r="R435" s="235">
        <f>Q435*H435</f>
        <v>0.0022399999999999998</v>
      </c>
      <c r="S435" s="235">
        <v>0</v>
      </c>
      <c r="T435" s="23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7" t="s">
        <v>274</v>
      </c>
      <c r="AT435" s="237" t="s">
        <v>150</v>
      </c>
      <c r="AU435" s="237" t="s">
        <v>82</v>
      </c>
      <c r="AY435" s="17" t="s">
        <v>147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7" t="s">
        <v>80</v>
      </c>
      <c r="BK435" s="238">
        <f>ROUND(I435*H435,2)</f>
        <v>0</v>
      </c>
      <c r="BL435" s="17" t="s">
        <v>274</v>
      </c>
      <c r="BM435" s="237" t="s">
        <v>1995</v>
      </c>
    </row>
    <row r="436" s="2" customFormat="1">
      <c r="A436" s="38"/>
      <c r="B436" s="39"/>
      <c r="C436" s="40"/>
      <c r="D436" s="239" t="s">
        <v>157</v>
      </c>
      <c r="E436" s="40"/>
      <c r="F436" s="240" t="s">
        <v>1764</v>
      </c>
      <c r="G436" s="40"/>
      <c r="H436" s="40"/>
      <c r="I436" s="241"/>
      <c r="J436" s="40"/>
      <c r="K436" s="40"/>
      <c r="L436" s="44"/>
      <c r="M436" s="242"/>
      <c r="N436" s="243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157</v>
      </c>
      <c r="AU436" s="17" t="s">
        <v>82</v>
      </c>
    </row>
    <row r="437" s="2" customFormat="1">
      <c r="A437" s="38"/>
      <c r="B437" s="39"/>
      <c r="C437" s="40"/>
      <c r="D437" s="244" t="s">
        <v>159</v>
      </c>
      <c r="E437" s="40"/>
      <c r="F437" s="245" t="s">
        <v>1765</v>
      </c>
      <c r="G437" s="40"/>
      <c r="H437" s="40"/>
      <c r="I437" s="241"/>
      <c r="J437" s="40"/>
      <c r="K437" s="40"/>
      <c r="L437" s="44"/>
      <c r="M437" s="242"/>
      <c r="N437" s="243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159</v>
      </c>
      <c r="AU437" s="17" t="s">
        <v>82</v>
      </c>
    </row>
    <row r="438" s="13" customFormat="1">
      <c r="A438" s="13"/>
      <c r="B438" s="246"/>
      <c r="C438" s="247"/>
      <c r="D438" s="239" t="s">
        <v>161</v>
      </c>
      <c r="E438" s="248" t="s">
        <v>1</v>
      </c>
      <c r="F438" s="249" t="s">
        <v>1957</v>
      </c>
      <c r="G438" s="247"/>
      <c r="H438" s="248" t="s">
        <v>1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161</v>
      </c>
      <c r="AU438" s="255" t="s">
        <v>82</v>
      </c>
      <c r="AV438" s="13" t="s">
        <v>80</v>
      </c>
      <c r="AW438" s="13" t="s">
        <v>30</v>
      </c>
      <c r="AX438" s="13" t="s">
        <v>73</v>
      </c>
      <c r="AY438" s="255" t="s">
        <v>147</v>
      </c>
    </row>
    <row r="439" s="14" customFormat="1">
      <c r="A439" s="14"/>
      <c r="B439" s="256"/>
      <c r="C439" s="257"/>
      <c r="D439" s="239" t="s">
        <v>161</v>
      </c>
      <c r="E439" s="258" t="s">
        <v>1</v>
      </c>
      <c r="F439" s="259" t="s">
        <v>1958</v>
      </c>
      <c r="G439" s="257"/>
      <c r="H439" s="260">
        <v>3.3999999999999999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161</v>
      </c>
      <c r="AU439" s="266" t="s">
        <v>82</v>
      </c>
      <c r="AV439" s="14" t="s">
        <v>82</v>
      </c>
      <c r="AW439" s="14" t="s">
        <v>30</v>
      </c>
      <c r="AX439" s="14" t="s">
        <v>73</v>
      </c>
      <c r="AY439" s="266" t="s">
        <v>147</v>
      </c>
    </row>
    <row r="440" s="14" customFormat="1">
      <c r="A440" s="14"/>
      <c r="B440" s="256"/>
      <c r="C440" s="257"/>
      <c r="D440" s="239" t="s">
        <v>161</v>
      </c>
      <c r="E440" s="258" t="s">
        <v>1</v>
      </c>
      <c r="F440" s="259" t="s">
        <v>1959</v>
      </c>
      <c r="G440" s="257"/>
      <c r="H440" s="260">
        <v>4.5999999999999996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161</v>
      </c>
      <c r="AU440" s="266" t="s">
        <v>82</v>
      </c>
      <c r="AV440" s="14" t="s">
        <v>82</v>
      </c>
      <c r="AW440" s="14" t="s">
        <v>30</v>
      </c>
      <c r="AX440" s="14" t="s">
        <v>73</v>
      </c>
      <c r="AY440" s="266" t="s">
        <v>147</v>
      </c>
    </row>
    <row r="441" s="14" customFormat="1">
      <c r="A441" s="14"/>
      <c r="B441" s="256"/>
      <c r="C441" s="257"/>
      <c r="D441" s="239" t="s">
        <v>161</v>
      </c>
      <c r="E441" s="258" t="s">
        <v>1</v>
      </c>
      <c r="F441" s="259" t="s">
        <v>1960</v>
      </c>
      <c r="G441" s="257"/>
      <c r="H441" s="260">
        <v>2.2000000000000002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161</v>
      </c>
      <c r="AU441" s="266" t="s">
        <v>82</v>
      </c>
      <c r="AV441" s="14" t="s">
        <v>82</v>
      </c>
      <c r="AW441" s="14" t="s">
        <v>30</v>
      </c>
      <c r="AX441" s="14" t="s">
        <v>73</v>
      </c>
      <c r="AY441" s="266" t="s">
        <v>147</v>
      </c>
    </row>
    <row r="442" s="14" customFormat="1">
      <c r="A442" s="14"/>
      <c r="B442" s="256"/>
      <c r="C442" s="257"/>
      <c r="D442" s="239" t="s">
        <v>161</v>
      </c>
      <c r="E442" s="258" t="s">
        <v>1</v>
      </c>
      <c r="F442" s="259" t="s">
        <v>1952</v>
      </c>
      <c r="G442" s="257"/>
      <c r="H442" s="260">
        <v>1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161</v>
      </c>
      <c r="AU442" s="266" t="s">
        <v>82</v>
      </c>
      <c r="AV442" s="14" t="s">
        <v>82</v>
      </c>
      <c r="AW442" s="14" t="s">
        <v>30</v>
      </c>
      <c r="AX442" s="14" t="s">
        <v>73</v>
      </c>
      <c r="AY442" s="266" t="s">
        <v>147</v>
      </c>
    </row>
    <row r="443" s="13" customFormat="1">
      <c r="A443" s="13"/>
      <c r="B443" s="246"/>
      <c r="C443" s="247"/>
      <c r="D443" s="239" t="s">
        <v>161</v>
      </c>
      <c r="E443" s="248" t="s">
        <v>1</v>
      </c>
      <c r="F443" s="249" t="s">
        <v>540</v>
      </c>
      <c r="G443" s="247"/>
      <c r="H443" s="248" t="s">
        <v>1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161</v>
      </c>
      <c r="AU443" s="255" t="s">
        <v>82</v>
      </c>
      <c r="AV443" s="13" t="s">
        <v>80</v>
      </c>
      <c r="AW443" s="13" t="s">
        <v>30</v>
      </c>
      <c r="AX443" s="13" t="s">
        <v>73</v>
      </c>
      <c r="AY443" s="255" t="s">
        <v>147</v>
      </c>
    </row>
    <row r="444" s="14" customFormat="1">
      <c r="A444" s="14"/>
      <c r="B444" s="256"/>
      <c r="C444" s="257"/>
      <c r="D444" s="239" t="s">
        <v>161</v>
      </c>
      <c r="E444" s="258" t="s">
        <v>1</v>
      </c>
      <c r="F444" s="259" t="s">
        <v>1996</v>
      </c>
      <c r="G444" s="257"/>
      <c r="H444" s="260">
        <v>11.199999999999999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161</v>
      </c>
      <c r="AU444" s="266" t="s">
        <v>82</v>
      </c>
      <c r="AV444" s="14" t="s">
        <v>82</v>
      </c>
      <c r="AW444" s="14" t="s">
        <v>30</v>
      </c>
      <c r="AX444" s="14" t="s">
        <v>73</v>
      </c>
      <c r="AY444" s="266" t="s">
        <v>147</v>
      </c>
    </row>
    <row r="445" s="15" customFormat="1">
      <c r="A445" s="15"/>
      <c r="B445" s="267"/>
      <c r="C445" s="268"/>
      <c r="D445" s="239" t="s">
        <v>161</v>
      </c>
      <c r="E445" s="269" t="s">
        <v>1</v>
      </c>
      <c r="F445" s="270" t="s">
        <v>164</v>
      </c>
      <c r="G445" s="268"/>
      <c r="H445" s="271">
        <v>22.399999999999999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7" t="s">
        <v>161</v>
      </c>
      <c r="AU445" s="277" t="s">
        <v>82</v>
      </c>
      <c r="AV445" s="15" t="s">
        <v>155</v>
      </c>
      <c r="AW445" s="15" t="s">
        <v>30</v>
      </c>
      <c r="AX445" s="15" t="s">
        <v>80</v>
      </c>
      <c r="AY445" s="277" t="s">
        <v>147</v>
      </c>
    </row>
    <row r="446" s="2" customFormat="1" ht="21.75" customHeight="1">
      <c r="A446" s="38"/>
      <c r="B446" s="39"/>
      <c r="C446" s="278" t="s">
        <v>463</v>
      </c>
      <c r="D446" s="278" t="s">
        <v>335</v>
      </c>
      <c r="E446" s="279" t="s">
        <v>1767</v>
      </c>
      <c r="F446" s="280" t="s">
        <v>1768</v>
      </c>
      <c r="G446" s="281" t="s">
        <v>153</v>
      </c>
      <c r="H446" s="282">
        <v>1.294</v>
      </c>
      <c r="I446" s="283"/>
      <c r="J446" s="284">
        <f>ROUND(I446*H446,2)</f>
        <v>0</v>
      </c>
      <c r="K446" s="280" t="s">
        <v>154</v>
      </c>
      <c r="L446" s="285"/>
      <c r="M446" s="286" t="s">
        <v>1</v>
      </c>
      <c r="N446" s="287" t="s">
        <v>38</v>
      </c>
      <c r="O446" s="91"/>
      <c r="P446" s="235">
        <f>O446*H446</f>
        <v>0</v>
      </c>
      <c r="Q446" s="235">
        <v>0.55000000000000004</v>
      </c>
      <c r="R446" s="235">
        <f>Q446*H446</f>
        <v>0.71170000000000011</v>
      </c>
      <c r="S446" s="235">
        <v>0</v>
      </c>
      <c r="T446" s="236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7" t="s">
        <v>387</v>
      </c>
      <c r="AT446" s="237" t="s">
        <v>335</v>
      </c>
      <c r="AU446" s="237" t="s">
        <v>82</v>
      </c>
      <c r="AY446" s="17" t="s">
        <v>147</v>
      </c>
      <c r="BE446" s="238">
        <f>IF(N446="základní",J446,0)</f>
        <v>0</v>
      </c>
      <c r="BF446" s="238">
        <f>IF(N446="snížená",J446,0)</f>
        <v>0</v>
      </c>
      <c r="BG446" s="238">
        <f>IF(N446="zákl. přenesená",J446,0)</f>
        <v>0</v>
      </c>
      <c r="BH446" s="238">
        <f>IF(N446="sníž. přenesená",J446,0)</f>
        <v>0</v>
      </c>
      <c r="BI446" s="238">
        <f>IF(N446="nulová",J446,0)</f>
        <v>0</v>
      </c>
      <c r="BJ446" s="17" t="s">
        <v>80</v>
      </c>
      <c r="BK446" s="238">
        <f>ROUND(I446*H446,2)</f>
        <v>0</v>
      </c>
      <c r="BL446" s="17" t="s">
        <v>274</v>
      </c>
      <c r="BM446" s="237" t="s">
        <v>1997</v>
      </c>
    </row>
    <row r="447" s="2" customFormat="1">
      <c r="A447" s="38"/>
      <c r="B447" s="39"/>
      <c r="C447" s="40"/>
      <c r="D447" s="239" t="s">
        <v>157</v>
      </c>
      <c r="E447" s="40"/>
      <c r="F447" s="240" t="s">
        <v>1768</v>
      </c>
      <c r="G447" s="40"/>
      <c r="H447" s="40"/>
      <c r="I447" s="241"/>
      <c r="J447" s="40"/>
      <c r="K447" s="40"/>
      <c r="L447" s="44"/>
      <c r="M447" s="242"/>
      <c r="N447" s="243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157</v>
      </c>
      <c r="AU447" s="17" t="s">
        <v>82</v>
      </c>
    </row>
    <row r="448" s="13" customFormat="1">
      <c r="A448" s="13"/>
      <c r="B448" s="246"/>
      <c r="C448" s="247"/>
      <c r="D448" s="239" t="s">
        <v>161</v>
      </c>
      <c r="E448" s="248" t="s">
        <v>1</v>
      </c>
      <c r="F448" s="249" t="s">
        <v>546</v>
      </c>
      <c r="G448" s="247"/>
      <c r="H448" s="248" t="s">
        <v>1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161</v>
      </c>
      <c r="AU448" s="255" t="s">
        <v>82</v>
      </c>
      <c r="AV448" s="13" t="s">
        <v>80</v>
      </c>
      <c r="AW448" s="13" t="s">
        <v>30</v>
      </c>
      <c r="AX448" s="13" t="s">
        <v>73</v>
      </c>
      <c r="AY448" s="255" t="s">
        <v>147</v>
      </c>
    </row>
    <row r="449" s="14" customFormat="1">
      <c r="A449" s="14"/>
      <c r="B449" s="256"/>
      <c r="C449" s="257"/>
      <c r="D449" s="239" t="s">
        <v>161</v>
      </c>
      <c r="E449" s="258" t="s">
        <v>1</v>
      </c>
      <c r="F449" s="259" t="s">
        <v>1998</v>
      </c>
      <c r="G449" s="257"/>
      <c r="H449" s="260">
        <v>0.19600000000000001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161</v>
      </c>
      <c r="AU449" s="266" t="s">
        <v>82</v>
      </c>
      <c r="AV449" s="14" t="s">
        <v>82</v>
      </c>
      <c r="AW449" s="14" t="s">
        <v>30</v>
      </c>
      <c r="AX449" s="14" t="s">
        <v>73</v>
      </c>
      <c r="AY449" s="266" t="s">
        <v>147</v>
      </c>
    </row>
    <row r="450" s="14" customFormat="1">
      <c r="A450" s="14"/>
      <c r="B450" s="256"/>
      <c r="C450" s="257"/>
      <c r="D450" s="239" t="s">
        <v>161</v>
      </c>
      <c r="E450" s="258" t="s">
        <v>1</v>
      </c>
      <c r="F450" s="259" t="s">
        <v>1999</v>
      </c>
      <c r="G450" s="257"/>
      <c r="H450" s="260">
        <v>0.26600000000000001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161</v>
      </c>
      <c r="AU450" s="266" t="s">
        <v>82</v>
      </c>
      <c r="AV450" s="14" t="s">
        <v>82</v>
      </c>
      <c r="AW450" s="14" t="s">
        <v>30</v>
      </c>
      <c r="AX450" s="14" t="s">
        <v>73</v>
      </c>
      <c r="AY450" s="266" t="s">
        <v>147</v>
      </c>
    </row>
    <row r="451" s="14" customFormat="1">
      <c r="A451" s="14"/>
      <c r="B451" s="256"/>
      <c r="C451" s="257"/>
      <c r="D451" s="239" t="s">
        <v>161</v>
      </c>
      <c r="E451" s="258" t="s">
        <v>1</v>
      </c>
      <c r="F451" s="259" t="s">
        <v>2000</v>
      </c>
      <c r="G451" s="257"/>
      <c r="H451" s="260">
        <v>0.127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161</v>
      </c>
      <c r="AU451" s="266" t="s">
        <v>82</v>
      </c>
      <c r="AV451" s="14" t="s">
        <v>82</v>
      </c>
      <c r="AW451" s="14" t="s">
        <v>30</v>
      </c>
      <c r="AX451" s="14" t="s">
        <v>73</v>
      </c>
      <c r="AY451" s="266" t="s">
        <v>147</v>
      </c>
    </row>
    <row r="452" s="14" customFormat="1">
      <c r="A452" s="14"/>
      <c r="B452" s="256"/>
      <c r="C452" s="257"/>
      <c r="D452" s="239" t="s">
        <v>161</v>
      </c>
      <c r="E452" s="258" t="s">
        <v>1</v>
      </c>
      <c r="F452" s="259" t="s">
        <v>2001</v>
      </c>
      <c r="G452" s="257"/>
      <c r="H452" s="260">
        <v>0.058000000000000003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161</v>
      </c>
      <c r="AU452" s="266" t="s">
        <v>82</v>
      </c>
      <c r="AV452" s="14" t="s">
        <v>82</v>
      </c>
      <c r="AW452" s="14" t="s">
        <v>30</v>
      </c>
      <c r="AX452" s="14" t="s">
        <v>73</v>
      </c>
      <c r="AY452" s="266" t="s">
        <v>147</v>
      </c>
    </row>
    <row r="453" s="13" customFormat="1">
      <c r="A453" s="13"/>
      <c r="B453" s="246"/>
      <c r="C453" s="247"/>
      <c r="D453" s="239" t="s">
        <v>161</v>
      </c>
      <c r="E453" s="248" t="s">
        <v>1</v>
      </c>
      <c r="F453" s="249" t="s">
        <v>540</v>
      </c>
      <c r="G453" s="247"/>
      <c r="H453" s="248" t="s">
        <v>1</v>
      </c>
      <c r="I453" s="250"/>
      <c r="J453" s="247"/>
      <c r="K453" s="247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161</v>
      </c>
      <c r="AU453" s="255" t="s">
        <v>82</v>
      </c>
      <c r="AV453" s="13" t="s">
        <v>80</v>
      </c>
      <c r="AW453" s="13" t="s">
        <v>30</v>
      </c>
      <c r="AX453" s="13" t="s">
        <v>73</v>
      </c>
      <c r="AY453" s="255" t="s">
        <v>147</v>
      </c>
    </row>
    <row r="454" s="14" customFormat="1">
      <c r="A454" s="14"/>
      <c r="B454" s="256"/>
      <c r="C454" s="257"/>
      <c r="D454" s="239" t="s">
        <v>161</v>
      </c>
      <c r="E454" s="258" t="s">
        <v>1</v>
      </c>
      <c r="F454" s="259" t="s">
        <v>2002</v>
      </c>
      <c r="G454" s="257"/>
      <c r="H454" s="260">
        <v>0.64700000000000002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161</v>
      </c>
      <c r="AU454" s="266" t="s">
        <v>82</v>
      </c>
      <c r="AV454" s="14" t="s">
        <v>82</v>
      </c>
      <c r="AW454" s="14" t="s">
        <v>30</v>
      </c>
      <c r="AX454" s="14" t="s">
        <v>73</v>
      </c>
      <c r="AY454" s="266" t="s">
        <v>147</v>
      </c>
    </row>
    <row r="455" s="15" customFormat="1">
      <c r="A455" s="15"/>
      <c r="B455" s="267"/>
      <c r="C455" s="268"/>
      <c r="D455" s="239" t="s">
        <v>161</v>
      </c>
      <c r="E455" s="269" t="s">
        <v>1</v>
      </c>
      <c r="F455" s="270" t="s">
        <v>164</v>
      </c>
      <c r="G455" s="268"/>
      <c r="H455" s="271">
        <v>1.294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7" t="s">
        <v>161</v>
      </c>
      <c r="AU455" s="277" t="s">
        <v>82</v>
      </c>
      <c r="AV455" s="15" t="s">
        <v>155</v>
      </c>
      <c r="AW455" s="15" t="s">
        <v>30</v>
      </c>
      <c r="AX455" s="15" t="s">
        <v>80</v>
      </c>
      <c r="AY455" s="277" t="s">
        <v>147</v>
      </c>
    </row>
    <row r="456" s="2" customFormat="1" ht="24.15" customHeight="1">
      <c r="A456" s="38"/>
      <c r="B456" s="39"/>
      <c r="C456" s="226" t="s">
        <v>491</v>
      </c>
      <c r="D456" s="226" t="s">
        <v>150</v>
      </c>
      <c r="E456" s="227" t="s">
        <v>617</v>
      </c>
      <c r="F456" s="228" t="s">
        <v>618</v>
      </c>
      <c r="G456" s="229" t="s">
        <v>167</v>
      </c>
      <c r="H456" s="230">
        <v>41.219999999999999</v>
      </c>
      <c r="I456" s="231"/>
      <c r="J456" s="232">
        <f>ROUND(I456*H456,2)</f>
        <v>0</v>
      </c>
      <c r="K456" s="228" t="s">
        <v>154</v>
      </c>
      <c r="L456" s="44"/>
      <c r="M456" s="233" t="s">
        <v>1</v>
      </c>
      <c r="N456" s="234" t="s">
        <v>38</v>
      </c>
      <c r="O456" s="91"/>
      <c r="P456" s="235">
        <f>O456*H456</f>
        <v>0</v>
      </c>
      <c r="Q456" s="235">
        <v>0</v>
      </c>
      <c r="R456" s="235">
        <f>Q456*H456</f>
        <v>0</v>
      </c>
      <c r="S456" s="235">
        <v>0</v>
      </c>
      <c r="T456" s="236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7" t="s">
        <v>274</v>
      </c>
      <c r="AT456" s="237" t="s">
        <v>150</v>
      </c>
      <c r="AU456" s="237" t="s">
        <v>82</v>
      </c>
      <c r="AY456" s="17" t="s">
        <v>147</v>
      </c>
      <c r="BE456" s="238">
        <f>IF(N456="základní",J456,0)</f>
        <v>0</v>
      </c>
      <c r="BF456" s="238">
        <f>IF(N456="snížená",J456,0)</f>
        <v>0</v>
      </c>
      <c r="BG456" s="238">
        <f>IF(N456="zákl. přenesená",J456,0)</f>
        <v>0</v>
      </c>
      <c r="BH456" s="238">
        <f>IF(N456="sníž. přenesená",J456,0)</f>
        <v>0</v>
      </c>
      <c r="BI456" s="238">
        <f>IF(N456="nulová",J456,0)</f>
        <v>0</v>
      </c>
      <c r="BJ456" s="17" t="s">
        <v>80</v>
      </c>
      <c r="BK456" s="238">
        <f>ROUND(I456*H456,2)</f>
        <v>0</v>
      </c>
      <c r="BL456" s="17" t="s">
        <v>274</v>
      </c>
      <c r="BM456" s="237" t="s">
        <v>2003</v>
      </c>
    </row>
    <row r="457" s="2" customFormat="1">
      <c r="A457" s="38"/>
      <c r="B457" s="39"/>
      <c r="C457" s="40"/>
      <c r="D457" s="239" t="s">
        <v>157</v>
      </c>
      <c r="E457" s="40"/>
      <c r="F457" s="240" t="s">
        <v>620</v>
      </c>
      <c r="G457" s="40"/>
      <c r="H457" s="40"/>
      <c r="I457" s="241"/>
      <c r="J457" s="40"/>
      <c r="K457" s="40"/>
      <c r="L457" s="44"/>
      <c r="M457" s="242"/>
      <c r="N457" s="243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157</v>
      </c>
      <c r="AU457" s="17" t="s">
        <v>82</v>
      </c>
    </row>
    <row r="458" s="2" customFormat="1">
      <c r="A458" s="38"/>
      <c r="B458" s="39"/>
      <c r="C458" s="40"/>
      <c r="D458" s="244" t="s">
        <v>159</v>
      </c>
      <c r="E458" s="40"/>
      <c r="F458" s="245" t="s">
        <v>621</v>
      </c>
      <c r="G458" s="40"/>
      <c r="H458" s="40"/>
      <c r="I458" s="241"/>
      <c r="J458" s="40"/>
      <c r="K458" s="40"/>
      <c r="L458" s="44"/>
      <c r="M458" s="242"/>
      <c r="N458" s="243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159</v>
      </c>
      <c r="AU458" s="17" t="s">
        <v>82</v>
      </c>
    </row>
    <row r="459" s="13" customFormat="1">
      <c r="A459" s="13"/>
      <c r="B459" s="246"/>
      <c r="C459" s="247"/>
      <c r="D459" s="239" t="s">
        <v>161</v>
      </c>
      <c r="E459" s="248" t="s">
        <v>1</v>
      </c>
      <c r="F459" s="249" t="s">
        <v>1926</v>
      </c>
      <c r="G459" s="247"/>
      <c r="H459" s="248" t="s">
        <v>1</v>
      </c>
      <c r="I459" s="250"/>
      <c r="J459" s="247"/>
      <c r="K459" s="247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161</v>
      </c>
      <c r="AU459" s="255" t="s">
        <v>82</v>
      </c>
      <c r="AV459" s="13" t="s">
        <v>80</v>
      </c>
      <c r="AW459" s="13" t="s">
        <v>30</v>
      </c>
      <c r="AX459" s="13" t="s">
        <v>73</v>
      </c>
      <c r="AY459" s="255" t="s">
        <v>147</v>
      </c>
    </row>
    <row r="460" s="14" customFormat="1">
      <c r="A460" s="14"/>
      <c r="B460" s="256"/>
      <c r="C460" s="257"/>
      <c r="D460" s="239" t="s">
        <v>161</v>
      </c>
      <c r="E460" s="258" t="s">
        <v>1</v>
      </c>
      <c r="F460" s="259" t="s">
        <v>1927</v>
      </c>
      <c r="G460" s="257"/>
      <c r="H460" s="260">
        <v>7.4699999999999998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161</v>
      </c>
      <c r="AU460" s="266" t="s">
        <v>82</v>
      </c>
      <c r="AV460" s="14" t="s">
        <v>82</v>
      </c>
      <c r="AW460" s="14" t="s">
        <v>30</v>
      </c>
      <c r="AX460" s="14" t="s">
        <v>73</v>
      </c>
      <c r="AY460" s="266" t="s">
        <v>147</v>
      </c>
    </row>
    <row r="461" s="14" customFormat="1">
      <c r="A461" s="14"/>
      <c r="B461" s="256"/>
      <c r="C461" s="257"/>
      <c r="D461" s="239" t="s">
        <v>161</v>
      </c>
      <c r="E461" s="258" t="s">
        <v>1</v>
      </c>
      <c r="F461" s="259" t="s">
        <v>1928</v>
      </c>
      <c r="G461" s="257"/>
      <c r="H461" s="260">
        <v>2.6000000000000001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161</v>
      </c>
      <c r="AU461" s="266" t="s">
        <v>82</v>
      </c>
      <c r="AV461" s="14" t="s">
        <v>82</v>
      </c>
      <c r="AW461" s="14" t="s">
        <v>30</v>
      </c>
      <c r="AX461" s="14" t="s">
        <v>73</v>
      </c>
      <c r="AY461" s="266" t="s">
        <v>147</v>
      </c>
    </row>
    <row r="462" s="14" customFormat="1">
      <c r="A462" s="14"/>
      <c r="B462" s="256"/>
      <c r="C462" s="257"/>
      <c r="D462" s="239" t="s">
        <v>161</v>
      </c>
      <c r="E462" s="258" t="s">
        <v>1</v>
      </c>
      <c r="F462" s="259" t="s">
        <v>1929</v>
      </c>
      <c r="G462" s="257"/>
      <c r="H462" s="260">
        <v>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161</v>
      </c>
      <c r="AU462" s="266" t="s">
        <v>82</v>
      </c>
      <c r="AV462" s="14" t="s">
        <v>82</v>
      </c>
      <c r="AW462" s="14" t="s">
        <v>30</v>
      </c>
      <c r="AX462" s="14" t="s">
        <v>73</v>
      </c>
      <c r="AY462" s="266" t="s">
        <v>147</v>
      </c>
    </row>
    <row r="463" s="14" customFormat="1">
      <c r="A463" s="14"/>
      <c r="B463" s="256"/>
      <c r="C463" s="257"/>
      <c r="D463" s="239" t="s">
        <v>161</v>
      </c>
      <c r="E463" s="258" t="s">
        <v>1</v>
      </c>
      <c r="F463" s="259" t="s">
        <v>1930</v>
      </c>
      <c r="G463" s="257"/>
      <c r="H463" s="260">
        <v>1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161</v>
      </c>
      <c r="AU463" s="266" t="s">
        <v>82</v>
      </c>
      <c r="AV463" s="14" t="s">
        <v>82</v>
      </c>
      <c r="AW463" s="14" t="s">
        <v>30</v>
      </c>
      <c r="AX463" s="14" t="s">
        <v>73</v>
      </c>
      <c r="AY463" s="266" t="s">
        <v>147</v>
      </c>
    </row>
    <row r="464" s="14" customFormat="1">
      <c r="A464" s="14"/>
      <c r="B464" s="256"/>
      <c r="C464" s="257"/>
      <c r="D464" s="239" t="s">
        <v>161</v>
      </c>
      <c r="E464" s="258" t="s">
        <v>1</v>
      </c>
      <c r="F464" s="259" t="s">
        <v>1931</v>
      </c>
      <c r="G464" s="257"/>
      <c r="H464" s="260">
        <v>1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161</v>
      </c>
      <c r="AU464" s="266" t="s">
        <v>82</v>
      </c>
      <c r="AV464" s="14" t="s">
        <v>82</v>
      </c>
      <c r="AW464" s="14" t="s">
        <v>30</v>
      </c>
      <c r="AX464" s="14" t="s">
        <v>73</v>
      </c>
      <c r="AY464" s="266" t="s">
        <v>147</v>
      </c>
    </row>
    <row r="465" s="14" customFormat="1">
      <c r="A465" s="14"/>
      <c r="B465" s="256"/>
      <c r="C465" s="257"/>
      <c r="D465" s="239" t="s">
        <v>161</v>
      </c>
      <c r="E465" s="258" t="s">
        <v>1</v>
      </c>
      <c r="F465" s="259" t="s">
        <v>1932</v>
      </c>
      <c r="G465" s="257"/>
      <c r="H465" s="260">
        <v>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161</v>
      </c>
      <c r="AU465" s="266" t="s">
        <v>82</v>
      </c>
      <c r="AV465" s="14" t="s">
        <v>82</v>
      </c>
      <c r="AW465" s="14" t="s">
        <v>30</v>
      </c>
      <c r="AX465" s="14" t="s">
        <v>73</v>
      </c>
      <c r="AY465" s="266" t="s">
        <v>147</v>
      </c>
    </row>
    <row r="466" s="14" customFormat="1">
      <c r="A466" s="14"/>
      <c r="B466" s="256"/>
      <c r="C466" s="257"/>
      <c r="D466" s="239" t="s">
        <v>161</v>
      </c>
      <c r="E466" s="258" t="s">
        <v>1</v>
      </c>
      <c r="F466" s="259" t="s">
        <v>1933</v>
      </c>
      <c r="G466" s="257"/>
      <c r="H466" s="260">
        <v>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161</v>
      </c>
      <c r="AU466" s="266" t="s">
        <v>82</v>
      </c>
      <c r="AV466" s="14" t="s">
        <v>82</v>
      </c>
      <c r="AW466" s="14" t="s">
        <v>30</v>
      </c>
      <c r="AX466" s="14" t="s">
        <v>73</v>
      </c>
      <c r="AY466" s="266" t="s">
        <v>147</v>
      </c>
    </row>
    <row r="467" s="14" customFormat="1">
      <c r="A467" s="14"/>
      <c r="B467" s="256"/>
      <c r="C467" s="257"/>
      <c r="D467" s="239" t="s">
        <v>161</v>
      </c>
      <c r="E467" s="258" t="s">
        <v>1</v>
      </c>
      <c r="F467" s="259" t="s">
        <v>1934</v>
      </c>
      <c r="G467" s="257"/>
      <c r="H467" s="260">
        <v>1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161</v>
      </c>
      <c r="AU467" s="266" t="s">
        <v>82</v>
      </c>
      <c r="AV467" s="14" t="s">
        <v>82</v>
      </c>
      <c r="AW467" s="14" t="s">
        <v>30</v>
      </c>
      <c r="AX467" s="14" t="s">
        <v>73</v>
      </c>
      <c r="AY467" s="266" t="s">
        <v>147</v>
      </c>
    </row>
    <row r="468" s="14" customFormat="1">
      <c r="A468" s="14"/>
      <c r="B468" s="256"/>
      <c r="C468" s="257"/>
      <c r="D468" s="239" t="s">
        <v>161</v>
      </c>
      <c r="E468" s="258" t="s">
        <v>1</v>
      </c>
      <c r="F468" s="259" t="s">
        <v>1935</v>
      </c>
      <c r="G468" s="257"/>
      <c r="H468" s="260">
        <v>2.6000000000000001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161</v>
      </c>
      <c r="AU468" s="266" t="s">
        <v>82</v>
      </c>
      <c r="AV468" s="14" t="s">
        <v>82</v>
      </c>
      <c r="AW468" s="14" t="s">
        <v>30</v>
      </c>
      <c r="AX468" s="14" t="s">
        <v>73</v>
      </c>
      <c r="AY468" s="266" t="s">
        <v>147</v>
      </c>
    </row>
    <row r="469" s="14" customFormat="1">
      <c r="A469" s="14"/>
      <c r="B469" s="256"/>
      <c r="C469" s="257"/>
      <c r="D469" s="239" t="s">
        <v>161</v>
      </c>
      <c r="E469" s="258" t="s">
        <v>1</v>
      </c>
      <c r="F469" s="259" t="s">
        <v>1936</v>
      </c>
      <c r="G469" s="257"/>
      <c r="H469" s="260">
        <v>1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161</v>
      </c>
      <c r="AU469" s="266" t="s">
        <v>82</v>
      </c>
      <c r="AV469" s="14" t="s">
        <v>82</v>
      </c>
      <c r="AW469" s="14" t="s">
        <v>30</v>
      </c>
      <c r="AX469" s="14" t="s">
        <v>73</v>
      </c>
      <c r="AY469" s="266" t="s">
        <v>147</v>
      </c>
    </row>
    <row r="470" s="14" customFormat="1">
      <c r="A470" s="14"/>
      <c r="B470" s="256"/>
      <c r="C470" s="257"/>
      <c r="D470" s="239" t="s">
        <v>161</v>
      </c>
      <c r="E470" s="258" t="s">
        <v>1</v>
      </c>
      <c r="F470" s="259" t="s">
        <v>1937</v>
      </c>
      <c r="G470" s="257"/>
      <c r="H470" s="260">
        <v>2.6000000000000001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161</v>
      </c>
      <c r="AU470" s="266" t="s">
        <v>82</v>
      </c>
      <c r="AV470" s="14" t="s">
        <v>82</v>
      </c>
      <c r="AW470" s="14" t="s">
        <v>30</v>
      </c>
      <c r="AX470" s="14" t="s">
        <v>73</v>
      </c>
      <c r="AY470" s="266" t="s">
        <v>147</v>
      </c>
    </row>
    <row r="471" s="14" customFormat="1">
      <c r="A471" s="14"/>
      <c r="B471" s="256"/>
      <c r="C471" s="257"/>
      <c r="D471" s="239" t="s">
        <v>161</v>
      </c>
      <c r="E471" s="258" t="s">
        <v>1</v>
      </c>
      <c r="F471" s="259" t="s">
        <v>1938</v>
      </c>
      <c r="G471" s="257"/>
      <c r="H471" s="260">
        <v>3.6000000000000001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161</v>
      </c>
      <c r="AU471" s="266" t="s">
        <v>82</v>
      </c>
      <c r="AV471" s="14" t="s">
        <v>82</v>
      </c>
      <c r="AW471" s="14" t="s">
        <v>30</v>
      </c>
      <c r="AX471" s="14" t="s">
        <v>73</v>
      </c>
      <c r="AY471" s="266" t="s">
        <v>147</v>
      </c>
    </row>
    <row r="472" s="14" customFormat="1">
      <c r="A472" s="14"/>
      <c r="B472" s="256"/>
      <c r="C472" s="257"/>
      <c r="D472" s="239" t="s">
        <v>161</v>
      </c>
      <c r="E472" s="258" t="s">
        <v>1</v>
      </c>
      <c r="F472" s="259" t="s">
        <v>1939</v>
      </c>
      <c r="G472" s="257"/>
      <c r="H472" s="260">
        <v>3.7999999999999998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161</v>
      </c>
      <c r="AU472" s="266" t="s">
        <v>82</v>
      </c>
      <c r="AV472" s="14" t="s">
        <v>82</v>
      </c>
      <c r="AW472" s="14" t="s">
        <v>30</v>
      </c>
      <c r="AX472" s="14" t="s">
        <v>73</v>
      </c>
      <c r="AY472" s="266" t="s">
        <v>147</v>
      </c>
    </row>
    <row r="473" s="14" customFormat="1">
      <c r="A473" s="14"/>
      <c r="B473" s="256"/>
      <c r="C473" s="257"/>
      <c r="D473" s="239" t="s">
        <v>161</v>
      </c>
      <c r="E473" s="258" t="s">
        <v>1</v>
      </c>
      <c r="F473" s="259" t="s">
        <v>1940</v>
      </c>
      <c r="G473" s="257"/>
      <c r="H473" s="260">
        <v>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161</v>
      </c>
      <c r="AU473" s="266" t="s">
        <v>82</v>
      </c>
      <c r="AV473" s="14" t="s">
        <v>82</v>
      </c>
      <c r="AW473" s="14" t="s">
        <v>30</v>
      </c>
      <c r="AX473" s="14" t="s">
        <v>73</v>
      </c>
      <c r="AY473" s="266" t="s">
        <v>147</v>
      </c>
    </row>
    <row r="474" s="14" customFormat="1">
      <c r="A474" s="14"/>
      <c r="B474" s="256"/>
      <c r="C474" s="257"/>
      <c r="D474" s="239" t="s">
        <v>161</v>
      </c>
      <c r="E474" s="258" t="s">
        <v>1</v>
      </c>
      <c r="F474" s="259" t="s">
        <v>1941</v>
      </c>
      <c r="G474" s="257"/>
      <c r="H474" s="260">
        <v>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161</v>
      </c>
      <c r="AU474" s="266" t="s">
        <v>82</v>
      </c>
      <c r="AV474" s="14" t="s">
        <v>82</v>
      </c>
      <c r="AW474" s="14" t="s">
        <v>30</v>
      </c>
      <c r="AX474" s="14" t="s">
        <v>73</v>
      </c>
      <c r="AY474" s="266" t="s">
        <v>147</v>
      </c>
    </row>
    <row r="475" s="14" customFormat="1">
      <c r="A475" s="14"/>
      <c r="B475" s="256"/>
      <c r="C475" s="257"/>
      <c r="D475" s="239" t="s">
        <v>161</v>
      </c>
      <c r="E475" s="258" t="s">
        <v>1</v>
      </c>
      <c r="F475" s="259" t="s">
        <v>1942</v>
      </c>
      <c r="G475" s="257"/>
      <c r="H475" s="260">
        <v>1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161</v>
      </c>
      <c r="AU475" s="266" t="s">
        <v>82</v>
      </c>
      <c r="AV475" s="14" t="s">
        <v>82</v>
      </c>
      <c r="AW475" s="14" t="s">
        <v>30</v>
      </c>
      <c r="AX475" s="14" t="s">
        <v>73</v>
      </c>
      <c r="AY475" s="266" t="s">
        <v>147</v>
      </c>
    </row>
    <row r="476" s="14" customFormat="1">
      <c r="A476" s="14"/>
      <c r="B476" s="256"/>
      <c r="C476" s="257"/>
      <c r="D476" s="239" t="s">
        <v>161</v>
      </c>
      <c r="E476" s="258" t="s">
        <v>1</v>
      </c>
      <c r="F476" s="259" t="s">
        <v>1943</v>
      </c>
      <c r="G476" s="257"/>
      <c r="H476" s="260">
        <v>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161</v>
      </c>
      <c r="AU476" s="266" t="s">
        <v>82</v>
      </c>
      <c r="AV476" s="14" t="s">
        <v>82</v>
      </c>
      <c r="AW476" s="14" t="s">
        <v>30</v>
      </c>
      <c r="AX476" s="14" t="s">
        <v>73</v>
      </c>
      <c r="AY476" s="266" t="s">
        <v>147</v>
      </c>
    </row>
    <row r="477" s="14" customFormat="1">
      <c r="A477" s="14"/>
      <c r="B477" s="256"/>
      <c r="C477" s="257"/>
      <c r="D477" s="239" t="s">
        <v>161</v>
      </c>
      <c r="E477" s="258" t="s">
        <v>1</v>
      </c>
      <c r="F477" s="259" t="s">
        <v>1944</v>
      </c>
      <c r="G477" s="257"/>
      <c r="H477" s="260">
        <v>2.6000000000000001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161</v>
      </c>
      <c r="AU477" s="266" t="s">
        <v>82</v>
      </c>
      <c r="AV477" s="14" t="s">
        <v>82</v>
      </c>
      <c r="AW477" s="14" t="s">
        <v>30</v>
      </c>
      <c r="AX477" s="14" t="s">
        <v>73</v>
      </c>
      <c r="AY477" s="266" t="s">
        <v>147</v>
      </c>
    </row>
    <row r="478" s="14" customFormat="1">
      <c r="A478" s="14"/>
      <c r="B478" s="256"/>
      <c r="C478" s="257"/>
      <c r="D478" s="239" t="s">
        <v>161</v>
      </c>
      <c r="E478" s="258" t="s">
        <v>1</v>
      </c>
      <c r="F478" s="259" t="s">
        <v>1945</v>
      </c>
      <c r="G478" s="257"/>
      <c r="H478" s="260">
        <v>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161</v>
      </c>
      <c r="AU478" s="266" t="s">
        <v>82</v>
      </c>
      <c r="AV478" s="14" t="s">
        <v>82</v>
      </c>
      <c r="AW478" s="14" t="s">
        <v>30</v>
      </c>
      <c r="AX478" s="14" t="s">
        <v>73</v>
      </c>
      <c r="AY478" s="266" t="s">
        <v>147</v>
      </c>
    </row>
    <row r="479" s="13" customFormat="1">
      <c r="A479" s="13"/>
      <c r="B479" s="246"/>
      <c r="C479" s="247"/>
      <c r="D479" s="239" t="s">
        <v>161</v>
      </c>
      <c r="E479" s="248" t="s">
        <v>1</v>
      </c>
      <c r="F479" s="249" t="s">
        <v>1946</v>
      </c>
      <c r="G479" s="247"/>
      <c r="H479" s="248" t="s">
        <v>1</v>
      </c>
      <c r="I479" s="250"/>
      <c r="J479" s="247"/>
      <c r="K479" s="247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161</v>
      </c>
      <c r="AU479" s="255" t="s">
        <v>82</v>
      </c>
      <c r="AV479" s="13" t="s">
        <v>80</v>
      </c>
      <c r="AW479" s="13" t="s">
        <v>30</v>
      </c>
      <c r="AX479" s="13" t="s">
        <v>73</v>
      </c>
      <c r="AY479" s="255" t="s">
        <v>147</v>
      </c>
    </row>
    <row r="480" s="14" customFormat="1">
      <c r="A480" s="14"/>
      <c r="B480" s="256"/>
      <c r="C480" s="257"/>
      <c r="D480" s="239" t="s">
        <v>161</v>
      </c>
      <c r="E480" s="258" t="s">
        <v>1</v>
      </c>
      <c r="F480" s="259" t="s">
        <v>1947</v>
      </c>
      <c r="G480" s="257"/>
      <c r="H480" s="260">
        <v>1.8500000000000001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161</v>
      </c>
      <c r="AU480" s="266" t="s">
        <v>82</v>
      </c>
      <c r="AV480" s="14" t="s">
        <v>82</v>
      </c>
      <c r="AW480" s="14" t="s">
        <v>30</v>
      </c>
      <c r="AX480" s="14" t="s">
        <v>73</v>
      </c>
      <c r="AY480" s="266" t="s">
        <v>147</v>
      </c>
    </row>
    <row r="481" s="13" customFormat="1">
      <c r="A481" s="13"/>
      <c r="B481" s="246"/>
      <c r="C481" s="247"/>
      <c r="D481" s="239" t="s">
        <v>161</v>
      </c>
      <c r="E481" s="248" t="s">
        <v>1</v>
      </c>
      <c r="F481" s="249" t="s">
        <v>1948</v>
      </c>
      <c r="G481" s="247"/>
      <c r="H481" s="248" t="s">
        <v>1</v>
      </c>
      <c r="I481" s="250"/>
      <c r="J481" s="247"/>
      <c r="K481" s="247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161</v>
      </c>
      <c r="AU481" s="255" t="s">
        <v>82</v>
      </c>
      <c r="AV481" s="13" t="s">
        <v>80</v>
      </c>
      <c r="AW481" s="13" t="s">
        <v>30</v>
      </c>
      <c r="AX481" s="13" t="s">
        <v>73</v>
      </c>
      <c r="AY481" s="255" t="s">
        <v>147</v>
      </c>
    </row>
    <row r="482" s="14" customFormat="1">
      <c r="A482" s="14"/>
      <c r="B482" s="256"/>
      <c r="C482" s="257"/>
      <c r="D482" s="239" t="s">
        <v>161</v>
      </c>
      <c r="E482" s="258" t="s">
        <v>1</v>
      </c>
      <c r="F482" s="259" t="s">
        <v>1949</v>
      </c>
      <c r="G482" s="257"/>
      <c r="H482" s="260">
        <v>1.1000000000000001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161</v>
      </c>
      <c r="AU482" s="266" t="s">
        <v>82</v>
      </c>
      <c r="AV482" s="14" t="s">
        <v>82</v>
      </c>
      <c r="AW482" s="14" t="s">
        <v>30</v>
      </c>
      <c r="AX482" s="14" t="s">
        <v>73</v>
      </c>
      <c r="AY482" s="266" t="s">
        <v>147</v>
      </c>
    </row>
    <row r="483" s="15" customFormat="1">
      <c r="A483" s="15"/>
      <c r="B483" s="267"/>
      <c r="C483" s="268"/>
      <c r="D483" s="239" t="s">
        <v>161</v>
      </c>
      <c r="E483" s="269" t="s">
        <v>1</v>
      </c>
      <c r="F483" s="270" t="s">
        <v>164</v>
      </c>
      <c r="G483" s="268"/>
      <c r="H483" s="271">
        <v>41.219999999999999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7" t="s">
        <v>161</v>
      </c>
      <c r="AU483" s="277" t="s">
        <v>82</v>
      </c>
      <c r="AV483" s="15" t="s">
        <v>155</v>
      </c>
      <c r="AW483" s="15" t="s">
        <v>30</v>
      </c>
      <c r="AX483" s="15" t="s">
        <v>80</v>
      </c>
      <c r="AY483" s="277" t="s">
        <v>147</v>
      </c>
    </row>
    <row r="484" s="2" customFormat="1" ht="24.15" customHeight="1">
      <c r="A484" s="38"/>
      <c r="B484" s="39"/>
      <c r="C484" s="226" t="s">
        <v>500</v>
      </c>
      <c r="D484" s="226" t="s">
        <v>150</v>
      </c>
      <c r="E484" s="227" t="s">
        <v>623</v>
      </c>
      <c r="F484" s="228" t="s">
        <v>624</v>
      </c>
      <c r="G484" s="229" t="s">
        <v>167</v>
      </c>
      <c r="H484" s="230">
        <v>26.800000000000001</v>
      </c>
      <c r="I484" s="231"/>
      <c r="J484" s="232">
        <f>ROUND(I484*H484,2)</f>
        <v>0</v>
      </c>
      <c r="K484" s="228" t="s">
        <v>154</v>
      </c>
      <c r="L484" s="44"/>
      <c r="M484" s="233" t="s">
        <v>1</v>
      </c>
      <c r="N484" s="234" t="s">
        <v>38</v>
      </c>
      <c r="O484" s="91"/>
      <c r="P484" s="235">
        <f>O484*H484</f>
        <v>0</v>
      </c>
      <c r="Q484" s="235">
        <v>0</v>
      </c>
      <c r="R484" s="235">
        <f>Q484*H484</f>
        <v>0</v>
      </c>
      <c r="S484" s="235">
        <v>0</v>
      </c>
      <c r="T484" s="236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7" t="s">
        <v>274</v>
      </c>
      <c r="AT484" s="237" t="s">
        <v>150</v>
      </c>
      <c r="AU484" s="237" t="s">
        <v>82</v>
      </c>
      <c r="AY484" s="17" t="s">
        <v>147</v>
      </c>
      <c r="BE484" s="238">
        <f>IF(N484="základní",J484,0)</f>
        <v>0</v>
      </c>
      <c r="BF484" s="238">
        <f>IF(N484="snížená",J484,0)</f>
        <v>0</v>
      </c>
      <c r="BG484" s="238">
        <f>IF(N484="zákl. přenesená",J484,0)</f>
        <v>0</v>
      </c>
      <c r="BH484" s="238">
        <f>IF(N484="sníž. přenesená",J484,0)</f>
        <v>0</v>
      </c>
      <c r="BI484" s="238">
        <f>IF(N484="nulová",J484,0)</f>
        <v>0</v>
      </c>
      <c r="BJ484" s="17" t="s">
        <v>80</v>
      </c>
      <c r="BK484" s="238">
        <f>ROUND(I484*H484,2)</f>
        <v>0</v>
      </c>
      <c r="BL484" s="17" t="s">
        <v>274</v>
      </c>
      <c r="BM484" s="237" t="s">
        <v>2004</v>
      </c>
    </row>
    <row r="485" s="2" customFormat="1">
      <c r="A485" s="38"/>
      <c r="B485" s="39"/>
      <c r="C485" s="40"/>
      <c r="D485" s="239" t="s">
        <v>157</v>
      </c>
      <c r="E485" s="40"/>
      <c r="F485" s="240" t="s">
        <v>626</v>
      </c>
      <c r="G485" s="40"/>
      <c r="H485" s="40"/>
      <c r="I485" s="241"/>
      <c r="J485" s="40"/>
      <c r="K485" s="40"/>
      <c r="L485" s="44"/>
      <c r="M485" s="242"/>
      <c r="N485" s="243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157</v>
      </c>
      <c r="AU485" s="17" t="s">
        <v>82</v>
      </c>
    </row>
    <row r="486" s="2" customFormat="1">
      <c r="A486" s="38"/>
      <c r="B486" s="39"/>
      <c r="C486" s="40"/>
      <c r="D486" s="244" t="s">
        <v>159</v>
      </c>
      <c r="E486" s="40"/>
      <c r="F486" s="245" t="s">
        <v>627</v>
      </c>
      <c r="G486" s="40"/>
      <c r="H486" s="40"/>
      <c r="I486" s="241"/>
      <c r="J486" s="40"/>
      <c r="K486" s="40"/>
      <c r="L486" s="44"/>
      <c r="M486" s="242"/>
      <c r="N486" s="243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159</v>
      </c>
      <c r="AU486" s="17" t="s">
        <v>82</v>
      </c>
    </row>
    <row r="487" s="13" customFormat="1">
      <c r="A487" s="13"/>
      <c r="B487" s="246"/>
      <c r="C487" s="247"/>
      <c r="D487" s="239" t="s">
        <v>161</v>
      </c>
      <c r="E487" s="248" t="s">
        <v>1</v>
      </c>
      <c r="F487" s="249" t="s">
        <v>1030</v>
      </c>
      <c r="G487" s="247"/>
      <c r="H487" s="248" t="s">
        <v>1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161</v>
      </c>
      <c r="AU487" s="255" t="s">
        <v>82</v>
      </c>
      <c r="AV487" s="13" t="s">
        <v>80</v>
      </c>
      <c r="AW487" s="13" t="s">
        <v>30</v>
      </c>
      <c r="AX487" s="13" t="s">
        <v>73</v>
      </c>
      <c r="AY487" s="255" t="s">
        <v>147</v>
      </c>
    </row>
    <row r="488" s="14" customFormat="1">
      <c r="A488" s="14"/>
      <c r="B488" s="256"/>
      <c r="C488" s="257"/>
      <c r="D488" s="239" t="s">
        <v>161</v>
      </c>
      <c r="E488" s="258" t="s">
        <v>1</v>
      </c>
      <c r="F488" s="259" t="s">
        <v>1951</v>
      </c>
      <c r="G488" s="257"/>
      <c r="H488" s="260">
        <v>3.1000000000000001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161</v>
      </c>
      <c r="AU488" s="266" t="s">
        <v>82</v>
      </c>
      <c r="AV488" s="14" t="s">
        <v>82</v>
      </c>
      <c r="AW488" s="14" t="s">
        <v>30</v>
      </c>
      <c r="AX488" s="14" t="s">
        <v>73</v>
      </c>
      <c r="AY488" s="266" t="s">
        <v>147</v>
      </c>
    </row>
    <row r="489" s="14" customFormat="1">
      <c r="A489" s="14"/>
      <c r="B489" s="256"/>
      <c r="C489" s="257"/>
      <c r="D489" s="239" t="s">
        <v>161</v>
      </c>
      <c r="E489" s="258" t="s">
        <v>1</v>
      </c>
      <c r="F489" s="259" t="s">
        <v>1952</v>
      </c>
      <c r="G489" s="257"/>
      <c r="H489" s="260">
        <v>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161</v>
      </c>
      <c r="AU489" s="266" t="s">
        <v>82</v>
      </c>
      <c r="AV489" s="14" t="s">
        <v>82</v>
      </c>
      <c r="AW489" s="14" t="s">
        <v>30</v>
      </c>
      <c r="AX489" s="14" t="s">
        <v>73</v>
      </c>
      <c r="AY489" s="266" t="s">
        <v>147</v>
      </c>
    </row>
    <row r="490" s="13" customFormat="1">
      <c r="A490" s="13"/>
      <c r="B490" s="246"/>
      <c r="C490" s="247"/>
      <c r="D490" s="239" t="s">
        <v>161</v>
      </c>
      <c r="E490" s="248" t="s">
        <v>1</v>
      </c>
      <c r="F490" s="249" t="s">
        <v>1953</v>
      </c>
      <c r="G490" s="247"/>
      <c r="H490" s="248" t="s">
        <v>1</v>
      </c>
      <c r="I490" s="250"/>
      <c r="J490" s="247"/>
      <c r="K490" s="247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161</v>
      </c>
      <c r="AU490" s="255" t="s">
        <v>82</v>
      </c>
      <c r="AV490" s="13" t="s">
        <v>80</v>
      </c>
      <c r="AW490" s="13" t="s">
        <v>30</v>
      </c>
      <c r="AX490" s="13" t="s">
        <v>73</v>
      </c>
      <c r="AY490" s="255" t="s">
        <v>147</v>
      </c>
    </row>
    <row r="491" s="14" customFormat="1">
      <c r="A491" s="14"/>
      <c r="B491" s="256"/>
      <c r="C491" s="257"/>
      <c r="D491" s="239" t="s">
        <v>161</v>
      </c>
      <c r="E491" s="258" t="s">
        <v>1</v>
      </c>
      <c r="F491" s="259" t="s">
        <v>1954</v>
      </c>
      <c r="G491" s="257"/>
      <c r="H491" s="260">
        <v>13.1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161</v>
      </c>
      <c r="AU491" s="266" t="s">
        <v>82</v>
      </c>
      <c r="AV491" s="14" t="s">
        <v>82</v>
      </c>
      <c r="AW491" s="14" t="s">
        <v>30</v>
      </c>
      <c r="AX491" s="14" t="s">
        <v>73</v>
      </c>
      <c r="AY491" s="266" t="s">
        <v>147</v>
      </c>
    </row>
    <row r="492" s="14" customFormat="1">
      <c r="A492" s="14"/>
      <c r="B492" s="256"/>
      <c r="C492" s="257"/>
      <c r="D492" s="239" t="s">
        <v>161</v>
      </c>
      <c r="E492" s="258" t="s">
        <v>1</v>
      </c>
      <c r="F492" s="259" t="s">
        <v>1955</v>
      </c>
      <c r="G492" s="257"/>
      <c r="H492" s="260">
        <v>9.5999999999999996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161</v>
      </c>
      <c r="AU492" s="266" t="s">
        <v>82</v>
      </c>
      <c r="AV492" s="14" t="s">
        <v>82</v>
      </c>
      <c r="AW492" s="14" t="s">
        <v>30</v>
      </c>
      <c r="AX492" s="14" t="s">
        <v>73</v>
      </c>
      <c r="AY492" s="266" t="s">
        <v>147</v>
      </c>
    </row>
    <row r="493" s="15" customFormat="1">
      <c r="A493" s="15"/>
      <c r="B493" s="267"/>
      <c r="C493" s="268"/>
      <c r="D493" s="239" t="s">
        <v>161</v>
      </c>
      <c r="E493" s="269" t="s">
        <v>1</v>
      </c>
      <c r="F493" s="270" t="s">
        <v>164</v>
      </c>
      <c r="G493" s="268"/>
      <c r="H493" s="271">
        <v>26.800000000000001</v>
      </c>
      <c r="I493" s="272"/>
      <c r="J493" s="268"/>
      <c r="K493" s="268"/>
      <c r="L493" s="273"/>
      <c r="M493" s="274"/>
      <c r="N493" s="275"/>
      <c r="O493" s="275"/>
      <c r="P493" s="275"/>
      <c r="Q493" s="275"/>
      <c r="R493" s="275"/>
      <c r="S493" s="275"/>
      <c r="T493" s="27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7" t="s">
        <v>161</v>
      </c>
      <c r="AU493" s="277" t="s">
        <v>82</v>
      </c>
      <c r="AV493" s="15" t="s">
        <v>155</v>
      </c>
      <c r="AW493" s="15" t="s">
        <v>30</v>
      </c>
      <c r="AX493" s="15" t="s">
        <v>80</v>
      </c>
      <c r="AY493" s="277" t="s">
        <v>147</v>
      </c>
    </row>
    <row r="494" s="2" customFormat="1" ht="24.15" customHeight="1">
      <c r="A494" s="38"/>
      <c r="B494" s="39"/>
      <c r="C494" s="226" t="s">
        <v>526</v>
      </c>
      <c r="D494" s="226" t="s">
        <v>150</v>
      </c>
      <c r="E494" s="227" t="s">
        <v>1785</v>
      </c>
      <c r="F494" s="228" t="s">
        <v>1786</v>
      </c>
      <c r="G494" s="229" t="s">
        <v>167</v>
      </c>
      <c r="H494" s="230">
        <v>11.199999999999999</v>
      </c>
      <c r="I494" s="231"/>
      <c r="J494" s="232">
        <f>ROUND(I494*H494,2)</f>
        <v>0</v>
      </c>
      <c r="K494" s="228" t="s">
        <v>154</v>
      </c>
      <c r="L494" s="44"/>
      <c r="M494" s="233" t="s">
        <v>1</v>
      </c>
      <c r="N494" s="234" t="s">
        <v>38</v>
      </c>
      <c r="O494" s="91"/>
      <c r="P494" s="235">
        <f>O494*H494</f>
        <v>0</v>
      </c>
      <c r="Q494" s="235">
        <v>0</v>
      </c>
      <c r="R494" s="235">
        <f>Q494*H494</f>
        <v>0</v>
      </c>
      <c r="S494" s="235">
        <v>0</v>
      </c>
      <c r="T494" s="236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7" t="s">
        <v>274</v>
      </c>
      <c r="AT494" s="237" t="s">
        <v>150</v>
      </c>
      <c r="AU494" s="237" t="s">
        <v>82</v>
      </c>
      <c r="AY494" s="17" t="s">
        <v>147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7" t="s">
        <v>80</v>
      </c>
      <c r="BK494" s="238">
        <f>ROUND(I494*H494,2)</f>
        <v>0</v>
      </c>
      <c r="BL494" s="17" t="s">
        <v>274</v>
      </c>
      <c r="BM494" s="237" t="s">
        <v>2005</v>
      </c>
    </row>
    <row r="495" s="2" customFormat="1">
      <c r="A495" s="38"/>
      <c r="B495" s="39"/>
      <c r="C495" s="40"/>
      <c r="D495" s="239" t="s">
        <v>157</v>
      </c>
      <c r="E495" s="40"/>
      <c r="F495" s="240" t="s">
        <v>1788</v>
      </c>
      <c r="G495" s="40"/>
      <c r="H495" s="40"/>
      <c r="I495" s="241"/>
      <c r="J495" s="40"/>
      <c r="K495" s="40"/>
      <c r="L495" s="44"/>
      <c r="M495" s="242"/>
      <c r="N495" s="243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157</v>
      </c>
      <c r="AU495" s="17" t="s">
        <v>82</v>
      </c>
    </row>
    <row r="496" s="2" customFormat="1">
      <c r="A496" s="38"/>
      <c r="B496" s="39"/>
      <c r="C496" s="40"/>
      <c r="D496" s="244" t="s">
        <v>159</v>
      </c>
      <c r="E496" s="40"/>
      <c r="F496" s="245" t="s">
        <v>1789</v>
      </c>
      <c r="G496" s="40"/>
      <c r="H496" s="40"/>
      <c r="I496" s="241"/>
      <c r="J496" s="40"/>
      <c r="K496" s="40"/>
      <c r="L496" s="44"/>
      <c r="M496" s="242"/>
      <c r="N496" s="243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159</v>
      </c>
      <c r="AU496" s="17" t="s">
        <v>82</v>
      </c>
    </row>
    <row r="497" s="13" customFormat="1">
      <c r="A497" s="13"/>
      <c r="B497" s="246"/>
      <c r="C497" s="247"/>
      <c r="D497" s="239" t="s">
        <v>161</v>
      </c>
      <c r="E497" s="248" t="s">
        <v>1</v>
      </c>
      <c r="F497" s="249" t="s">
        <v>1957</v>
      </c>
      <c r="G497" s="247"/>
      <c r="H497" s="248" t="s">
        <v>1</v>
      </c>
      <c r="I497" s="250"/>
      <c r="J497" s="247"/>
      <c r="K497" s="247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161</v>
      </c>
      <c r="AU497" s="255" t="s">
        <v>82</v>
      </c>
      <c r="AV497" s="13" t="s">
        <v>80</v>
      </c>
      <c r="AW497" s="13" t="s">
        <v>30</v>
      </c>
      <c r="AX497" s="13" t="s">
        <v>73</v>
      </c>
      <c r="AY497" s="255" t="s">
        <v>147</v>
      </c>
    </row>
    <row r="498" s="14" customFormat="1">
      <c r="A498" s="14"/>
      <c r="B498" s="256"/>
      <c r="C498" s="257"/>
      <c r="D498" s="239" t="s">
        <v>161</v>
      </c>
      <c r="E498" s="258" t="s">
        <v>1</v>
      </c>
      <c r="F498" s="259" t="s">
        <v>1958</v>
      </c>
      <c r="G498" s="257"/>
      <c r="H498" s="260">
        <v>3.3999999999999999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161</v>
      </c>
      <c r="AU498" s="266" t="s">
        <v>82</v>
      </c>
      <c r="AV498" s="14" t="s">
        <v>82</v>
      </c>
      <c r="AW498" s="14" t="s">
        <v>30</v>
      </c>
      <c r="AX498" s="14" t="s">
        <v>73</v>
      </c>
      <c r="AY498" s="266" t="s">
        <v>147</v>
      </c>
    </row>
    <row r="499" s="14" customFormat="1">
      <c r="A499" s="14"/>
      <c r="B499" s="256"/>
      <c r="C499" s="257"/>
      <c r="D499" s="239" t="s">
        <v>161</v>
      </c>
      <c r="E499" s="258" t="s">
        <v>1</v>
      </c>
      <c r="F499" s="259" t="s">
        <v>1959</v>
      </c>
      <c r="G499" s="257"/>
      <c r="H499" s="260">
        <v>4.5999999999999996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161</v>
      </c>
      <c r="AU499" s="266" t="s">
        <v>82</v>
      </c>
      <c r="AV499" s="14" t="s">
        <v>82</v>
      </c>
      <c r="AW499" s="14" t="s">
        <v>30</v>
      </c>
      <c r="AX499" s="14" t="s">
        <v>73</v>
      </c>
      <c r="AY499" s="266" t="s">
        <v>147</v>
      </c>
    </row>
    <row r="500" s="14" customFormat="1">
      <c r="A500" s="14"/>
      <c r="B500" s="256"/>
      <c r="C500" s="257"/>
      <c r="D500" s="239" t="s">
        <v>161</v>
      </c>
      <c r="E500" s="258" t="s">
        <v>1</v>
      </c>
      <c r="F500" s="259" t="s">
        <v>1960</v>
      </c>
      <c r="G500" s="257"/>
      <c r="H500" s="260">
        <v>2.2000000000000002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161</v>
      </c>
      <c r="AU500" s="266" t="s">
        <v>82</v>
      </c>
      <c r="AV500" s="14" t="s">
        <v>82</v>
      </c>
      <c r="AW500" s="14" t="s">
        <v>30</v>
      </c>
      <c r="AX500" s="14" t="s">
        <v>73</v>
      </c>
      <c r="AY500" s="266" t="s">
        <v>147</v>
      </c>
    </row>
    <row r="501" s="14" customFormat="1">
      <c r="A501" s="14"/>
      <c r="B501" s="256"/>
      <c r="C501" s="257"/>
      <c r="D501" s="239" t="s">
        <v>161</v>
      </c>
      <c r="E501" s="258" t="s">
        <v>1</v>
      </c>
      <c r="F501" s="259" t="s">
        <v>1952</v>
      </c>
      <c r="G501" s="257"/>
      <c r="H501" s="260">
        <v>1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161</v>
      </c>
      <c r="AU501" s="266" t="s">
        <v>82</v>
      </c>
      <c r="AV501" s="14" t="s">
        <v>82</v>
      </c>
      <c r="AW501" s="14" t="s">
        <v>30</v>
      </c>
      <c r="AX501" s="14" t="s">
        <v>73</v>
      </c>
      <c r="AY501" s="266" t="s">
        <v>147</v>
      </c>
    </row>
    <row r="502" s="15" customFormat="1">
      <c r="A502" s="15"/>
      <c r="B502" s="267"/>
      <c r="C502" s="268"/>
      <c r="D502" s="239" t="s">
        <v>161</v>
      </c>
      <c r="E502" s="269" t="s">
        <v>1</v>
      </c>
      <c r="F502" s="270" t="s">
        <v>164</v>
      </c>
      <c r="G502" s="268"/>
      <c r="H502" s="271">
        <v>11.199999999999999</v>
      </c>
      <c r="I502" s="272"/>
      <c r="J502" s="268"/>
      <c r="K502" s="268"/>
      <c r="L502" s="273"/>
      <c r="M502" s="274"/>
      <c r="N502" s="275"/>
      <c r="O502" s="275"/>
      <c r="P502" s="275"/>
      <c r="Q502" s="275"/>
      <c r="R502" s="275"/>
      <c r="S502" s="275"/>
      <c r="T502" s="27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7" t="s">
        <v>161</v>
      </c>
      <c r="AU502" s="277" t="s">
        <v>82</v>
      </c>
      <c r="AV502" s="15" t="s">
        <v>155</v>
      </c>
      <c r="AW502" s="15" t="s">
        <v>30</v>
      </c>
      <c r="AX502" s="15" t="s">
        <v>80</v>
      </c>
      <c r="AY502" s="277" t="s">
        <v>147</v>
      </c>
    </row>
    <row r="503" s="2" customFormat="1" ht="24.15" customHeight="1">
      <c r="A503" s="38"/>
      <c r="B503" s="39"/>
      <c r="C503" s="226" t="s">
        <v>534</v>
      </c>
      <c r="D503" s="226" t="s">
        <v>150</v>
      </c>
      <c r="E503" s="227" t="s">
        <v>629</v>
      </c>
      <c r="F503" s="228" t="s">
        <v>630</v>
      </c>
      <c r="G503" s="229" t="s">
        <v>181</v>
      </c>
      <c r="H503" s="230">
        <v>447.02999999999997</v>
      </c>
      <c r="I503" s="231"/>
      <c r="J503" s="232">
        <f>ROUND(I503*H503,2)</f>
        <v>0</v>
      </c>
      <c r="K503" s="228" t="s">
        <v>154</v>
      </c>
      <c r="L503" s="44"/>
      <c r="M503" s="233" t="s">
        <v>1</v>
      </c>
      <c r="N503" s="234" t="s">
        <v>38</v>
      </c>
      <c r="O503" s="91"/>
      <c r="P503" s="235">
        <f>O503*H503</f>
        <v>0</v>
      </c>
      <c r="Q503" s="235">
        <v>0</v>
      </c>
      <c r="R503" s="235">
        <f>Q503*H503</f>
        <v>0</v>
      </c>
      <c r="S503" s="235">
        <v>0</v>
      </c>
      <c r="T503" s="236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7" t="s">
        <v>274</v>
      </c>
      <c r="AT503" s="237" t="s">
        <v>150</v>
      </c>
      <c r="AU503" s="237" t="s">
        <v>82</v>
      </c>
      <c r="AY503" s="17" t="s">
        <v>147</v>
      </c>
      <c r="BE503" s="238">
        <f>IF(N503="základní",J503,0)</f>
        <v>0</v>
      </c>
      <c r="BF503" s="238">
        <f>IF(N503="snížená",J503,0)</f>
        <v>0</v>
      </c>
      <c r="BG503" s="238">
        <f>IF(N503="zákl. přenesená",J503,0)</f>
        <v>0</v>
      </c>
      <c r="BH503" s="238">
        <f>IF(N503="sníž. přenesená",J503,0)</f>
        <v>0</v>
      </c>
      <c r="BI503" s="238">
        <f>IF(N503="nulová",J503,0)</f>
        <v>0</v>
      </c>
      <c r="BJ503" s="17" t="s">
        <v>80</v>
      </c>
      <c r="BK503" s="238">
        <f>ROUND(I503*H503,2)</f>
        <v>0</v>
      </c>
      <c r="BL503" s="17" t="s">
        <v>274</v>
      </c>
      <c r="BM503" s="237" t="s">
        <v>2006</v>
      </c>
    </row>
    <row r="504" s="2" customFormat="1">
      <c r="A504" s="38"/>
      <c r="B504" s="39"/>
      <c r="C504" s="40"/>
      <c r="D504" s="239" t="s">
        <v>157</v>
      </c>
      <c r="E504" s="40"/>
      <c r="F504" s="240" t="s">
        <v>632</v>
      </c>
      <c r="G504" s="40"/>
      <c r="H504" s="40"/>
      <c r="I504" s="241"/>
      <c r="J504" s="40"/>
      <c r="K504" s="40"/>
      <c r="L504" s="44"/>
      <c r="M504" s="242"/>
      <c r="N504" s="243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157</v>
      </c>
      <c r="AU504" s="17" t="s">
        <v>82</v>
      </c>
    </row>
    <row r="505" s="2" customFormat="1">
      <c r="A505" s="38"/>
      <c r="B505" s="39"/>
      <c r="C505" s="40"/>
      <c r="D505" s="244" t="s">
        <v>159</v>
      </c>
      <c r="E505" s="40"/>
      <c r="F505" s="245" t="s">
        <v>633</v>
      </c>
      <c r="G505" s="40"/>
      <c r="H505" s="40"/>
      <c r="I505" s="241"/>
      <c r="J505" s="40"/>
      <c r="K505" s="40"/>
      <c r="L505" s="44"/>
      <c r="M505" s="242"/>
      <c r="N505" s="243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159</v>
      </c>
      <c r="AU505" s="17" t="s">
        <v>82</v>
      </c>
    </row>
    <row r="506" s="13" customFormat="1">
      <c r="A506" s="13"/>
      <c r="B506" s="246"/>
      <c r="C506" s="247"/>
      <c r="D506" s="239" t="s">
        <v>161</v>
      </c>
      <c r="E506" s="248" t="s">
        <v>1</v>
      </c>
      <c r="F506" s="249" t="s">
        <v>634</v>
      </c>
      <c r="G506" s="247"/>
      <c r="H506" s="248" t="s">
        <v>1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161</v>
      </c>
      <c r="AU506" s="255" t="s">
        <v>82</v>
      </c>
      <c r="AV506" s="13" t="s">
        <v>80</v>
      </c>
      <c r="AW506" s="13" t="s">
        <v>30</v>
      </c>
      <c r="AX506" s="13" t="s">
        <v>73</v>
      </c>
      <c r="AY506" s="255" t="s">
        <v>147</v>
      </c>
    </row>
    <row r="507" s="14" customFormat="1">
      <c r="A507" s="14"/>
      <c r="B507" s="256"/>
      <c r="C507" s="257"/>
      <c r="D507" s="239" t="s">
        <v>161</v>
      </c>
      <c r="E507" s="258" t="s">
        <v>1</v>
      </c>
      <c r="F507" s="259" t="s">
        <v>2007</v>
      </c>
      <c r="G507" s="257"/>
      <c r="H507" s="260">
        <v>447.02999999999997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161</v>
      </c>
      <c r="AU507" s="266" t="s">
        <v>82</v>
      </c>
      <c r="AV507" s="14" t="s">
        <v>82</v>
      </c>
      <c r="AW507" s="14" t="s">
        <v>30</v>
      </c>
      <c r="AX507" s="14" t="s">
        <v>73</v>
      </c>
      <c r="AY507" s="266" t="s">
        <v>147</v>
      </c>
    </row>
    <row r="508" s="15" customFormat="1">
      <c r="A508" s="15"/>
      <c r="B508" s="267"/>
      <c r="C508" s="268"/>
      <c r="D508" s="239" t="s">
        <v>161</v>
      </c>
      <c r="E508" s="269" t="s">
        <v>1</v>
      </c>
      <c r="F508" s="270" t="s">
        <v>164</v>
      </c>
      <c r="G508" s="268"/>
      <c r="H508" s="271">
        <v>447.02999999999997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7" t="s">
        <v>161</v>
      </c>
      <c r="AU508" s="277" t="s">
        <v>82</v>
      </c>
      <c r="AV508" s="15" t="s">
        <v>155</v>
      </c>
      <c r="AW508" s="15" t="s">
        <v>30</v>
      </c>
      <c r="AX508" s="15" t="s">
        <v>80</v>
      </c>
      <c r="AY508" s="277" t="s">
        <v>147</v>
      </c>
    </row>
    <row r="509" s="2" customFormat="1" ht="16.5" customHeight="1">
      <c r="A509" s="38"/>
      <c r="B509" s="39"/>
      <c r="C509" s="278" t="s">
        <v>542</v>
      </c>
      <c r="D509" s="278" t="s">
        <v>335</v>
      </c>
      <c r="E509" s="279" t="s">
        <v>637</v>
      </c>
      <c r="F509" s="280" t="s">
        <v>638</v>
      </c>
      <c r="G509" s="281" t="s">
        <v>153</v>
      </c>
      <c r="H509" s="282">
        <v>8.2609999999999992</v>
      </c>
      <c r="I509" s="283"/>
      <c r="J509" s="284">
        <f>ROUND(I509*H509,2)</f>
        <v>0</v>
      </c>
      <c r="K509" s="280" t="s">
        <v>154</v>
      </c>
      <c r="L509" s="285"/>
      <c r="M509" s="286" t="s">
        <v>1</v>
      </c>
      <c r="N509" s="287" t="s">
        <v>38</v>
      </c>
      <c r="O509" s="91"/>
      <c r="P509" s="235">
        <f>O509*H509</f>
        <v>0</v>
      </c>
      <c r="Q509" s="235">
        <v>0.55000000000000004</v>
      </c>
      <c r="R509" s="235">
        <f>Q509*H509</f>
        <v>4.5435499999999998</v>
      </c>
      <c r="S509" s="235">
        <v>0</v>
      </c>
      <c r="T509" s="236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7" t="s">
        <v>387</v>
      </c>
      <c r="AT509" s="237" t="s">
        <v>335</v>
      </c>
      <c r="AU509" s="237" t="s">
        <v>82</v>
      </c>
      <c r="AY509" s="17" t="s">
        <v>147</v>
      </c>
      <c r="BE509" s="238">
        <f>IF(N509="základní",J509,0)</f>
        <v>0</v>
      </c>
      <c r="BF509" s="238">
        <f>IF(N509="snížená",J509,0)</f>
        <v>0</v>
      </c>
      <c r="BG509" s="238">
        <f>IF(N509="zákl. přenesená",J509,0)</f>
        <v>0</v>
      </c>
      <c r="BH509" s="238">
        <f>IF(N509="sníž. přenesená",J509,0)</f>
        <v>0</v>
      </c>
      <c r="BI509" s="238">
        <f>IF(N509="nulová",J509,0)</f>
        <v>0</v>
      </c>
      <c r="BJ509" s="17" t="s">
        <v>80</v>
      </c>
      <c r="BK509" s="238">
        <f>ROUND(I509*H509,2)</f>
        <v>0</v>
      </c>
      <c r="BL509" s="17" t="s">
        <v>274</v>
      </c>
      <c r="BM509" s="237" t="s">
        <v>2008</v>
      </c>
    </row>
    <row r="510" s="2" customFormat="1">
      <c r="A510" s="38"/>
      <c r="B510" s="39"/>
      <c r="C510" s="40"/>
      <c r="D510" s="239" t="s">
        <v>157</v>
      </c>
      <c r="E510" s="40"/>
      <c r="F510" s="240" t="s">
        <v>638</v>
      </c>
      <c r="G510" s="40"/>
      <c r="H510" s="40"/>
      <c r="I510" s="241"/>
      <c r="J510" s="40"/>
      <c r="K510" s="40"/>
      <c r="L510" s="44"/>
      <c r="M510" s="242"/>
      <c r="N510" s="243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157</v>
      </c>
      <c r="AU510" s="17" t="s">
        <v>82</v>
      </c>
    </row>
    <row r="511" s="13" customFormat="1">
      <c r="A511" s="13"/>
      <c r="B511" s="246"/>
      <c r="C511" s="247"/>
      <c r="D511" s="239" t="s">
        <v>161</v>
      </c>
      <c r="E511" s="248" t="s">
        <v>1</v>
      </c>
      <c r="F511" s="249" t="s">
        <v>546</v>
      </c>
      <c r="G511" s="247"/>
      <c r="H511" s="248" t="s">
        <v>1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161</v>
      </c>
      <c r="AU511" s="255" t="s">
        <v>82</v>
      </c>
      <c r="AV511" s="13" t="s">
        <v>80</v>
      </c>
      <c r="AW511" s="13" t="s">
        <v>30</v>
      </c>
      <c r="AX511" s="13" t="s">
        <v>73</v>
      </c>
      <c r="AY511" s="255" t="s">
        <v>147</v>
      </c>
    </row>
    <row r="512" s="14" customFormat="1">
      <c r="A512" s="14"/>
      <c r="B512" s="256"/>
      <c r="C512" s="257"/>
      <c r="D512" s="239" t="s">
        <v>161</v>
      </c>
      <c r="E512" s="258" t="s">
        <v>1</v>
      </c>
      <c r="F512" s="259" t="s">
        <v>2009</v>
      </c>
      <c r="G512" s="257"/>
      <c r="H512" s="260">
        <v>8.2609999999999992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161</v>
      </c>
      <c r="AU512" s="266" t="s">
        <v>82</v>
      </c>
      <c r="AV512" s="14" t="s">
        <v>82</v>
      </c>
      <c r="AW512" s="14" t="s">
        <v>30</v>
      </c>
      <c r="AX512" s="14" t="s">
        <v>73</v>
      </c>
      <c r="AY512" s="266" t="s">
        <v>147</v>
      </c>
    </row>
    <row r="513" s="15" customFormat="1">
      <c r="A513" s="15"/>
      <c r="B513" s="267"/>
      <c r="C513" s="268"/>
      <c r="D513" s="239" t="s">
        <v>161</v>
      </c>
      <c r="E513" s="269" t="s">
        <v>1</v>
      </c>
      <c r="F513" s="270" t="s">
        <v>164</v>
      </c>
      <c r="G513" s="268"/>
      <c r="H513" s="271">
        <v>8.2609999999999992</v>
      </c>
      <c r="I513" s="272"/>
      <c r="J513" s="268"/>
      <c r="K513" s="268"/>
      <c r="L513" s="273"/>
      <c r="M513" s="274"/>
      <c r="N513" s="275"/>
      <c r="O513" s="275"/>
      <c r="P513" s="275"/>
      <c r="Q513" s="275"/>
      <c r="R513" s="275"/>
      <c r="S513" s="275"/>
      <c r="T513" s="27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7" t="s">
        <v>161</v>
      </c>
      <c r="AU513" s="277" t="s">
        <v>82</v>
      </c>
      <c r="AV513" s="15" t="s">
        <v>155</v>
      </c>
      <c r="AW513" s="15" t="s">
        <v>30</v>
      </c>
      <c r="AX513" s="15" t="s">
        <v>80</v>
      </c>
      <c r="AY513" s="277" t="s">
        <v>147</v>
      </c>
    </row>
    <row r="514" s="2" customFormat="1" ht="24.15" customHeight="1">
      <c r="A514" s="38"/>
      <c r="B514" s="39"/>
      <c r="C514" s="226" t="s">
        <v>569</v>
      </c>
      <c r="D514" s="226" t="s">
        <v>150</v>
      </c>
      <c r="E514" s="227" t="s">
        <v>642</v>
      </c>
      <c r="F514" s="228" t="s">
        <v>643</v>
      </c>
      <c r="G514" s="229" t="s">
        <v>181</v>
      </c>
      <c r="H514" s="230">
        <v>447.02999999999997</v>
      </c>
      <c r="I514" s="231"/>
      <c r="J514" s="232">
        <f>ROUND(I514*H514,2)</f>
        <v>0</v>
      </c>
      <c r="K514" s="228" t="s">
        <v>154</v>
      </c>
      <c r="L514" s="44"/>
      <c r="M514" s="233" t="s">
        <v>1</v>
      </c>
      <c r="N514" s="234" t="s">
        <v>38</v>
      </c>
      <c r="O514" s="91"/>
      <c r="P514" s="235">
        <f>O514*H514</f>
        <v>0</v>
      </c>
      <c r="Q514" s="235">
        <v>0</v>
      </c>
      <c r="R514" s="235">
        <f>Q514*H514</f>
        <v>0</v>
      </c>
      <c r="S514" s="235">
        <v>0.0050000000000000001</v>
      </c>
      <c r="T514" s="236">
        <f>S514*H514</f>
        <v>2.23515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7" t="s">
        <v>274</v>
      </c>
      <c r="AT514" s="237" t="s">
        <v>150</v>
      </c>
      <c r="AU514" s="237" t="s">
        <v>82</v>
      </c>
      <c r="AY514" s="17" t="s">
        <v>147</v>
      </c>
      <c r="BE514" s="238">
        <f>IF(N514="základní",J514,0)</f>
        <v>0</v>
      </c>
      <c r="BF514" s="238">
        <f>IF(N514="snížená",J514,0)</f>
        <v>0</v>
      </c>
      <c r="BG514" s="238">
        <f>IF(N514="zákl. přenesená",J514,0)</f>
        <v>0</v>
      </c>
      <c r="BH514" s="238">
        <f>IF(N514="sníž. přenesená",J514,0)</f>
        <v>0</v>
      </c>
      <c r="BI514" s="238">
        <f>IF(N514="nulová",J514,0)</f>
        <v>0</v>
      </c>
      <c r="BJ514" s="17" t="s">
        <v>80</v>
      </c>
      <c r="BK514" s="238">
        <f>ROUND(I514*H514,2)</f>
        <v>0</v>
      </c>
      <c r="BL514" s="17" t="s">
        <v>274</v>
      </c>
      <c r="BM514" s="237" t="s">
        <v>2010</v>
      </c>
    </row>
    <row r="515" s="2" customFormat="1">
      <c r="A515" s="38"/>
      <c r="B515" s="39"/>
      <c r="C515" s="40"/>
      <c r="D515" s="239" t="s">
        <v>157</v>
      </c>
      <c r="E515" s="40"/>
      <c r="F515" s="240" t="s">
        <v>645</v>
      </c>
      <c r="G515" s="40"/>
      <c r="H515" s="40"/>
      <c r="I515" s="241"/>
      <c r="J515" s="40"/>
      <c r="K515" s="40"/>
      <c r="L515" s="44"/>
      <c r="M515" s="242"/>
      <c r="N515" s="243"/>
      <c r="O515" s="91"/>
      <c r="P515" s="91"/>
      <c r="Q515" s="91"/>
      <c r="R515" s="91"/>
      <c r="S515" s="91"/>
      <c r="T515" s="92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157</v>
      </c>
      <c r="AU515" s="17" t="s">
        <v>82</v>
      </c>
    </row>
    <row r="516" s="2" customFormat="1">
      <c r="A516" s="38"/>
      <c r="B516" s="39"/>
      <c r="C516" s="40"/>
      <c r="D516" s="244" t="s">
        <v>159</v>
      </c>
      <c r="E516" s="40"/>
      <c r="F516" s="245" t="s">
        <v>646</v>
      </c>
      <c r="G516" s="40"/>
      <c r="H516" s="40"/>
      <c r="I516" s="241"/>
      <c r="J516" s="40"/>
      <c r="K516" s="40"/>
      <c r="L516" s="44"/>
      <c r="M516" s="242"/>
      <c r="N516" s="243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159</v>
      </c>
      <c r="AU516" s="17" t="s">
        <v>82</v>
      </c>
    </row>
    <row r="517" s="13" customFormat="1">
      <c r="A517" s="13"/>
      <c r="B517" s="246"/>
      <c r="C517" s="247"/>
      <c r="D517" s="239" t="s">
        <v>161</v>
      </c>
      <c r="E517" s="248" t="s">
        <v>1</v>
      </c>
      <c r="F517" s="249" t="s">
        <v>634</v>
      </c>
      <c r="G517" s="247"/>
      <c r="H517" s="248" t="s">
        <v>1</v>
      </c>
      <c r="I517" s="250"/>
      <c r="J517" s="247"/>
      <c r="K517" s="247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161</v>
      </c>
      <c r="AU517" s="255" t="s">
        <v>82</v>
      </c>
      <c r="AV517" s="13" t="s">
        <v>80</v>
      </c>
      <c r="AW517" s="13" t="s">
        <v>30</v>
      </c>
      <c r="AX517" s="13" t="s">
        <v>73</v>
      </c>
      <c r="AY517" s="255" t="s">
        <v>147</v>
      </c>
    </row>
    <row r="518" s="14" customFormat="1">
      <c r="A518" s="14"/>
      <c r="B518" s="256"/>
      <c r="C518" s="257"/>
      <c r="D518" s="239" t="s">
        <v>161</v>
      </c>
      <c r="E518" s="258" t="s">
        <v>1</v>
      </c>
      <c r="F518" s="259" t="s">
        <v>2007</v>
      </c>
      <c r="G518" s="257"/>
      <c r="H518" s="260">
        <v>447.02999999999997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161</v>
      </c>
      <c r="AU518" s="266" t="s">
        <v>82</v>
      </c>
      <c r="AV518" s="14" t="s">
        <v>82</v>
      </c>
      <c r="AW518" s="14" t="s">
        <v>30</v>
      </c>
      <c r="AX518" s="14" t="s">
        <v>73</v>
      </c>
      <c r="AY518" s="266" t="s">
        <v>147</v>
      </c>
    </row>
    <row r="519" s="15" customFormat="1">
      <c r="A519" s="15"/>
      <c r="B519" s="267"/>
      <c r="C519" s="268"/>
      <c r="D519" s="239" t="s">
        <v>161</v>
      </c>
      <c r="E519" s="269" t="s">
        <v>1</v>
      </c>
      <c r="F519" s="270" t="s">
        <v>164</v>
      </c>
      <c r="G519" s="268"/>
      <c r="H519" s="271">
        <v>447.02999999999997</v>
      </c>
      <c r="I519" s="272"/>
      <c r="J519" s="268"/>
      <c r="K519" s="268"/>
      <c r="L519" s="273"/>
      <c r="M519" s="274"/>
      <c r="N519" s="275"/>
      <c r="O519" s="275"/>
      <c r="P519" s="275"/>
      <c r="Q519" s="275"/>
      <c r="R519" s="275"/>
      <c r="S519" s="275"/>
      <c r="T519" s="27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7" t="s">
        <v>161</v>
      </c>
      <c r="AU519" s="277" t="s">
        <v>82</v>
      </c>
      <c r="AV519" s="15" t="s">
        <v>155</v>
      </c>
      <c r="AW519" s="15" t="s">
        <v>30</v>
      </c>
      <c r="AX519" s="15" t="s">
        <v>80</v>
      </c>
      <c r="AY519" s="277" t="s">
        <v>147</v>
      </c>
    </row>
    <row r="520" s="2" customFormat="1" ht="24.15" customHeight="1">
      <c r="A520" s="38"/>
      <c r="B520" s="39"/>
      <c r="C520" s="226" t="s">
        <v>576</v>
      </c>
      <c r="D520" s="226" t="s">
        <v>150</v>
      </c>
      <c r="E520" s="227" t="s">
        <v>669</v>
      </c>
      <c r="F520" s="228" t="s">
        <v>670</v>
      </c>
      <c r="G520" s="229" t="s">
        <v>248</v>
      </c>
      <c r="H520" s="230">
        <v>5</v>
      </c>
      <c r="I520" s="231"/>
      <c r="J520" s="232">
        <f>ROUND(I520*H520,2)</f>
        <v>0</v>
      </c>
      <c r="K520" s="228" t="s">
        <v>154</v>
      </c>
      <c r="L520" s="44"/>
      <c r="M520" s="233" t="s">
        <v>1</v>
      </c>
      <c r="N520" s="234" t="s">
        <v>38</v>
      </c>
      <c r="O520" s="91"/>
      <c r="P520" s="235">
        <f>O520*H520</f>
        <v>0</v>
      </c>
      <c r="Q520" s="235">
        <v>0.1221</v>
      </c>
      <c r="R520" s="235">
        <f>Q520*H520</f>
        <v>0.61050000000000004</v>
      </c>
      <c r="S520" s="235">
        <v>0</v>
      </c>
      <c r="T520" s="236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7" t="s">
        <v>274</v>
      </c>
      <c r="AT520" s="237" t="s">
        <v>150</v>
      </c>
      <c r="AU520" s="237" t="s">
        <v>82</v>
      </c>
      <c r="AY520" s="17" t="s">
        <v>147</v>
      </c>
      <c r="BE520" s="238">
        <f>IF(N520="základní",J520,0)</f>
        <v>0</v>
      </c>
      <c r="BF520" s="238">
        <f>IF(N520="snížená",J520,0)</f>
        <v>0</v>
      </c>
      <c r="BG520" s="238">
        <f>IF(N520="zákl. přenesená",J520,0)</f>
        <v>0</v>
      </c>
      <c r="BH520" s="238">
        <f>IF(N520="sníž. přenesená",J520,0)</f>
        <v>0</v>
      </c>
      <c r="BI520" s="238">
        <f>IF(N520="nulová",J520,0)</f>
        <v>0</v>
      </c>
      <c r="BJ520" s="17" t="s">
        <v>80</v>
      </c>
      <c r="BK520" s="238">
        <f>ROUND(I520*H520,2)</f>
        <v>0</v>
      </c>
      <c r="BL520" s="17" t="s">
        <v>274</v>
      </c>
      <c r="BM520" s="237" t="s">
        <v>2011</v>
      </c>
    </row>
    <row r="521" s="2" customFormat="1">
      <c r="A521" s="38"/>
      <c r="B521" s="39"/>
      <c r="C521" s="40"/>
      <c r="D521" s="239" t="s">
        <v>157</v>
      </c>
      <c r="E521" s="40"/>
      <c r="F521" s="240" t="s">
        <v>672</v>
      </c>
      <c r="G521" s="40"/>
      <c r="H521" s="40"/>
      <c r="I521" s="241"/>
      <c r="J521" s="40"/>
      <c r="K521" s="40"/>
      <c r="L521" s="44"/>
      <c r="M521" s="242"/>
      <c r="N521" s="243"/>
      <c r="O521" s="91"/>
      <c r="P521" s="91"/>
      <c r="Q521" s="91"/>
      <c r="R521" s="91"/>
      <c r="S521" s="91"/>
      <c r="T521" s="92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157</v>
      </c>
      <c r="AU521" s="17" t="s">
        <v>82</v>
      </c>
    </row>
    <row r="522" s="2" customFormat="1">
      <c r="A522" s="38"/>
      <c r="B522" s="39"/>
      <c r="C522" s="40"/>
      <c r="D522" s="244" t="s">
        <v>159</v>
      </c>
      <c r="E522" s="40"/>
      <c r="F522" s="245" t="s">
        <v>673</v>
      </c>
      <c r="G522" s="40"/>
      <c r="H522" s="40"/>
      <c r="I522" s="241"/>
      <c r="J522" s="40"/>
      <c r="K522" s="40"/>
      <c r="L522" s="44"/>
      <c r="M522" s="242"/>
      <c r="N522" s="243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159</v>
      </c>
      <c r="AU522" s="17" t="s">
        <v>82</v>
      </c>
    </row>
    <row r="523" s="14" customFormat="1">
      <c r="A523" s="14"/>
      <c r="B523" s="256"/>
      <c r="C523" s="257"/>
      <c r="D523" s="239" t="s">
        <v>161</v>
      </c>
      <c r="E523" s="258" t="s">
        <v>1</v>
      </c>
      <c r="F523" s="259" t="s">
        <v>187</v>
      </c>
      <c r="G523" s="257"/>
      <c r="H523" s="260">
        <v>5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161</v>
      </c>
      <c r="AU523" s="266" t="s">
        <v>82</v>
      </c>
      <c r="AV523" s="14" t="s">
        <v>82</v>
      </c>
      <c r="AW523" s="14" t="s">
        <v>30</v>
      </c>
      <c r="AX523" s="14" t="s">
        <v>73</v>
      </c>
      <c r="AY523" s="266" t="s">
        <v>147</v>
      </c>
    </row>
    <row r="524" s="15" customFormat="1">
      <c r="A524" s="15"/>
      <c r="B524" s="267"/>
      <c r="C524" s="268"/>
      <c r="D524" s="239" t="s">
        <v>161</v>
      </c>
      <c r="E524" s="269" t="s">
        <v>1</v>
      </c>
      <c r="F524" s="270" t="s">
        <v>164</v>
      </c>
      <c r="G524" s="268"/>
      <c r="H524" s="271">
        <v>5</v>
      </c>
      <c r="I524" s="272"/>
      <c r="J524" s="268"/>
      <c r="K524" s="268"/>
      <c r="L524" s="273"/>
      <c r="M524" s="274"/>
      <c r="N524" s="275"/>
      <c r="O524" s="275"/>
      <c r="P524" s="275"/>
      <c r="Q524" s="275"/>
      <c r="R524" s="275"/>
      <c r="S524" s="275"/>
      <c r="T524" s="27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7" t="s">
        <v>161</v>
      </c>
      <c r="AU524" s="277" t="s">
        <v>82</v>
      </c>
      <c r="AV524" s="15" t="s">
        <v>155</v>
      </c>
      <c r="AW524" s="15" t="s">
        <v>30</v>
      </c>
      <c r="AX524" s="15" t="s">
        <v>80</v>
      </c>
      <c r="AY524" s="277" t="s">
        <v>147</v>
      </c>
    </row>
    <row r="525" s="2" customFormat="1" ht="24.15" customHeight="1">
      <c r="A525" s="38"/>
      <c r="B525" s="39"/>
      <c r="C525" s="226" t="s">
        <v>583</v>
      </c>
      <c r="D525" s="226" t="s">
        <v>150</v>
      </c>
      <c r="E525" s="227" t="s">
        <v>676</v>
      </c>
      <c r="F525" s="228" t="s">
        <v>677</v>
      </c>
      <c r="G525" s="229" t="s">
        <v>248</v>
      </c>
      <c r="H525" s="230">
        <v>12</v>
      </c>
      <c r="I525" s="231"/>
      <c r="J525" s="232">
        <f>ROUND(I525*H525,2)</f>
        <v>0</v>
      </c>
      <c r="K525" s="228" t="s">
        <v>154</v>
      </c>
      <c r="L525" s="44"/>
      <c r="M525" s="233" t="s">
        <v>1</v>
      </c>
      <c r="N525" s="234" t="s">
        <v>38</v>
      </c>
      <c r="O525" s="91"/>
      <c r="P525" s="235">
        <f>O525*H525</f>
        <v>0</v>
      </c>
      <c r="Q525" s="235">
        <v>0.067100000000000007</v>
      </c>
      <c r="R525" s="235">
        <f>Q525*H525</f>
        <v>0.80520000000000014</v>
      </c>
      <c r="S525" s="235">
        <v>0</v>
      </c>
      <c r="T525" s="236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7" t="s">
        <v>274</v>
      </c>
      <c r="AT525" s="237" t="s">
        <v>150</v>
      </c>
      <c r="AU525" s="237" t="s">
        <v>82</v>
      </c>
      <c r="AY525" s="17" t="s">
        <v>147</v>
      </c>
      <c r="BE525" s="238">
        <f>IF(N525="základní",J525,0)</f>
        <v>0</v>
      </c>
      <c r="BF525" s="238">
        <f>IF(N525="snížená",J525,0)</f>
        <v>0</v>
      </c>
      <c r="BG525" s="238">
        <f>IF(N525="zákl. přenesená",J525,0)</f>
        <v>0</v>
      </c>
      <c r="BH525" s="238">
        <f>IF(N525="sníž. přenesená",J525,0)</f>
        <v>0</v>
      </c>
      <c r="BI525" s="238">
        <f>IF(N525="nulová",J525,0)</f>
        <v>0</v>
      </c>
      <c r="BJ525" s="17" t="s">
        <v>80</v>
      </c>
      <c r="BK525" s="238">
        <f>ROUND(I525*H525,2)</f>
        <v>0</v>
      </c>
      <c r="BL525" s="17" t="s">
        <v>274</v>
      </c>
      <c r="BM525" s="237" t="s">
        <v>2012</v>
      </c>
    </row>
    <row r="526" s="2" customFormat="1">
      <c r="A526" s="38"/>
      <c r="B526" s="39"/>
      <c r="C526" s="40"/>
      <c r="D526" s="239" t="s">
        <v>157</v>
      </c>
      <c r="E526" s="40"/>
      <c r="F526" s="240" t="s">
        <v>679</v>
      </c>
      <c r="G526" s="40"/>
      <c r="H526" s="40"/>
      <c r="I526" s="241"/>
      <c r="J526" s="40"/>
      <c r="K526" s="40"/>
      <c r="L526" s="44"/>
      <c r="M526" s="242"/>
      <c r="N526" s="243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157</v>
      </c>
      <c r="AU526" s="17" t="s">
        <v>82</v>
      </c>
    </row>
    <row r="527" s="2" customFormat="1">
      <c r="A527" s="38"/>
      <c r="B527" s="39"/>
      <c r="C527" s="40"/>
      <c r="D527" s="244" t="s">
        <v>159</v>
      </c>
      <c r="E527" s="40"/>
      <c r="F527" s="245" t="s">
        <v>680</v>
      </c>
      <c r="G527" s="40"/>
      <c r="H527" s="40"/>
      <c r="I527" s="241"/>
      <c r="J527" s="40"/>
      <c r="K527" s="40"/>
      <c r="L527" s="44"/>
      <c r="M527" s="242"/>
      <c r="N527" s="243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159</v>
      </c>
      <c r="AU527" s="17" t="s">
        <v>82</v>
      </c>
    </row>
    <row r="528" s="14" customFormat="1">
      <c r="A528" s="14"/>
      <c r="B528" s="256"/>
      <c r="C528" s="257"/>
      <c r="D528" s="239" t="s">
        <v>161</v>
      </c>
      <c r="E528" s="258" t="s">
        <v>1</v>
      </c>
      <c r="F528" s="259" t="s">
        <v>8</v>
      </c>
      <c r="G528" s="257"/>
      <c r="H528" s="260">
        <v>12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161</v>
      </c>
      <c r="AU528" s="266" t="s">
        <v>82</v>
      </c>
      <c r="AV528" s="14" t="s">
        <v>82</v>
      </c>
      <c r="AW528" s="14" t="s">
        <v>30</v>
      </c>
      <c r="AX528" s="14" t="s">
        <v>73</v>
      </c>
      <c r="AY528" s="266" t="s">
        <v>147</v>
      </c>
    </row>
    <row r="529" s="15" customFormat="1">
      <c r="A529" s="15"/>
      <c r="B529" s="267"/>
      <c r="C529" s="268"/>
      <c r="D529" s="239" t="s">
        <v>161</v>
      </c>
      <c r="E529" s="269" t="s">
        <v>1</v>
      </c>
      <c r="F529" s="270" t="s">
        <v>164</v>
      </c>
      <c r="G529" s="268"/>
      <c r="H529" s="271">
        <v>12</v>
      </c>
      <c r="I529" s="272"/>
      <c r="J529" s="268"/>
      <c r="K529" s="268"/>
      <c r="L529" s="273"/>
      <c r="M529" s="274"/>
      <c r="N529" s="275"/>
      <c r="O529" s="275"/>
      <c r="P529" s="275"/>
      <c r="Q529" s="275"/>
      <c r="R529" s="275"/>
      <c r="S529" s="275"/>
      <c r="T529" s="27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7" t="s">
        <v>161</v>
      </c>
      <c r="AU529" s="277" t="s">
        <v>82</v>
      </c>
      <c r="AV529" s="15" t="s">
        <v>155</v>
      </c>
      <c r="AW529" s="15" t="s">
        <v>30</v>
      </c>
      <c r="AX529" s="15" t="s">
        <v>80</v>
      </c>
      <c r="AY529" s="277" t="s">
        <v>147</v>
      </c>
    </row>
    <row r="530" s="2" customFormat="1" ht="24.15" customHeight="1">
      <c r="A530" s="38"/>
      <c r="B530" s="39"/>
      <c r="C530" s="226" t="s">
        <v>590</v>
      </c>
      <c r="D530" s="226" t="s">
        <v>150</v>
      </c>
      <c r="E530" s="227" t="s">
        <v>683</v>
      </c>
      <c r="F530" s="228" t="s">
        <v>684</v>
      </c>
      <c r="G530" s="229" t="s">
        <v>153</v>
      </c>
      <c r="H530" s="230">
        <v>20.061</v>
      </c>
      <c r="I530" s="231"/>
      <c r="J530" s="232">
        <f>ROUND(I530*H530,2)</f>
        <v>0</v>
      </c>
      <c r="K530" s="228" t="s">
        <v>154</v>
      </c>
      <c r="L530" s="44"/>
      <c r="M530" s="233" t="s">
        <v>1</v>
      </c>
      <c r="N530" s="234" t="s">
        <v>38</v>
      </c>
      <c r="O530" s="91"/>
      <c r="P530" s="235">
        <f>O530*H530</f>
        <v>0</v>
      </c>
      <c r="Q530" s="235">
        <v>0.022839999999999999</v>
      </c>
      <c r="R530" s="235">
        <f>Q530*H530</f>
        <v>0.45819324</v>
      </c>
      <c r="S530" s="235">
        <v>0</v>
      </c>
      <c r="T530" s="236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7" t="s">
        <v>274</v>
      </c>
      <c r="AT530" s="237" t="s">
        <v>150</v>
      </c>
      <c r="AU530" s="237" t="s">
        <v>82</v>
      </c>
      <c r="AY530" s="17" t="s">
        <v>147</v>
      </c>
      <c r="BE530" s="238">
        <f>IF(N530="základní",J530,0)</f>
        <v>0</v>
      </c>
      <c r="BF530" s="238">
        <f>IF(N530="snížená",J530,0)</f>
        <v>0</v>
      </c>
      <c r="BG530" s="238">
        <f>IF(N530="zákl. přenesená",J530,0)</f>
        <v>0</v>
      </c>
      <c r="BH530" s="238">
        <f>IF(N530="sníž. přenesená",J530,0)</f>
        <v>0</v>
      </c>
      <c r="BI530" s="238">
        <f>IF(N530="nulová",J530,0)</f>
        <v>0</v>
      </c>
      <c r="BJ530" s="17" t="s">
        <v>80</v>
      </c>
      <c r="BK530" s="238">
        <f>ROUND(I530*H530,2)</f>
        <v>0</v>
      </c>
      <c r="BL530" s="17" t="s">
        <v>274</v>
      </c>
      <c r="BM530" s="237" t="s">
        <v>2013</v>
      </c>
    </row>
    <row r="531" s="2" customFormat="1">
      <c r="A531" s="38"/>
      <c r="B531" s="39"/>
      <c r="C531" s="40"/>
      <c r="D531" s="239" t="s">
        <v>157</v>
      </c>
      <c r="E531" s="40"/>
      <c r="F531" s="240" t="s">
        <v>686</v>
      </c>
      <c r="G531" s="40"/>
      <c r="H531" s="40"/>
      <c r="I531" s="241"/>
      <c r="J531" s="40"/>
      <c r="K531" s="40"/>
      <c r="L531" s="44"/>
      <c r="M531" s="242"/>
      <c r="N531" s="243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157</v>
      </c>
      <c r="AU531" s="17" t="s">
        <v>82</v>
      </c>
    </row>
    <row r="532" s="2" customFormat="1">
      <c r="A532" s="38"/>
      <c r="B532" s="39"/>
      <c r="C532" s="40"/>
      <c r="D532" s="244" t="s">
        <v>159</v>
      </c>
      <c r="E532" s="40"/>
      <c r="F532" s="245" t="s">
        <v>687</v>
      </c>
      <c r="G532" s="40"/>
      <c r="H532" s="40"/>
      <c r="I532" s="241"/>
      <c r="J532" s="40"/>
      <c r="K532" s="40"/>
      <c r="L532" s="44"/>
      <c r="M532" s="242"/>
      <c r="N532" s="243"/>
      <c r="O532" s="91"/>
      <c r="P532" s="91"/>
      <c r="Q532" s="91"/>
      <c r="R532" s="91"/>
      <c r="S532" s="91"/>
      <c r="T532" s="92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159</v>
      </c>
      <c r="AU532" s="17" t="s">
        <v>82</v>
      </c>
    </row>
    <row r="533" s="14" customFormat="1">
      <c r="A533" s="14"/>
      <c r="B533" s="256"/>
      <c r="C533" s="257"/>
      <c r="D533" s="239" t="s">
        <v>161</v>
      </c>
      <c r="E533" s="258" t="s">
        <v>1</v>
      </c>
      <c r="F533" s="259" t="s">
        <v>2014</v>
      </c>
      <c r="G533" s="257"/>
      <c r="H533" s="260">
        <v>20.061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161</v>
      </c>
      <c r="AU533" s="266" t="s">
        <v>82</v>
      </c>
      <c r="AV533" s="14" t="s">
        <v>82</v>
      </c>
      <c r="AW533" s="14" t="s">
        <v>30</v>
      </c>
      <c r="AX533" s="14" t="s">
        <v>73</v>
      </c>
      <c r="AY533" s="266" t="s">
        <v>147</v>
      </c>
    </row>
    <row r="534" s="15" customFormat="1">
      <c r="A534" s="15"/>
      <c r="B534" s="267"/>
      <c r="C534" s="268"/>
      <c r="D534" s="239" t="s">
        <v>161</v>
      </c>
      <c r="E534" s="269" t="s">
        <v>1</v>
      </c>
      <c r="F534" s="270" t="s">
        <v>164</v>
      </c>
      <c r="G534" s="268"/>
      <c r="H534" s="271">
        <v>20.061</v>
      </c>
      <c r="I534" s="272"/>
      <c r="J534" s="268"/>
      <c r="K534" s="268"/>
      <c r="L534" s="273"/>
      <c r="M534" s="274"/>
      <c r="N534" s="275"/>
      <c r="O534" s="275"/>
      <c r="P534" s="275"/>
      <c r="Q534" s="275"/>
      <c r="R534" s="275"/>
      <c r="S534" s="275"/>
      <c r="T534" s="27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7" t="s">
        <v>161</v>
      </c>
      <c r="AU534" s="277" t="s">
        <v>82</v>
      </c>
      <c r="AV534" s="15" t="s">
        <v>155</v>
      </c>
      <c r="AW534" s="15" t="s">
        <v>30</v>
      </c>
      <c r="AX534" s="15" t="s">
        <v>80</v>
      </c>
      <c r="AY534" s="277" t="s">
        <v>147</v>
      </c>
    </row>
    <row r="535" s="2" customFormat="1" ht="24.15" customHeight="1">
      <c r="A535" s="38"/>
      <c r="B535" s="39"/>
      <c r="C535" s="226" t="s">
        <v>610</v>
      </c>
      <c r="D535" s="226" t="s">
        <v>150</v>
      </c>
      <c r="E535" s="227" t="s">
        <v>1095</v>
      </c>
      <c r="F535" s="228" t="s">
        <v>1096</v>
      </c>
      <c r="G535" s="229" t="s">
        <v>167</v>
      </c>
      <c r="H535" s="230">
        <v>29</v>
      </c>
      <c r="I535" s="231"/>
      <c r="J535" s="232">
        <f>ROUND(I535*H535,2)</f>
        <v>0</v>
      </c>
      <c r="K535" s="228" t="s">
        <v>154</v>
      </c>
      <c r="L535" s="44"/>
      <c r="M535" s="233" t="s">
        <v>1</v>
      </c>
      <c r="N535" s="234" t="s">
        <v>38</v>
      </c>
      <c r="O535" s="91"/>
      <c r="P535" s="235">
        <f>O535*H535</f>
        <v>0</v>
      </c>
      <c r="Q535" s="235">
        <v>0</v>
      </c>
      <c r="R535" s="235">
        <f>Q535*H535</f>
        <v>0</v>
      </c>
      <c r="S535" s="235">
        <v>0.0044000000000000003</v>
      </c>
      <c r="T535" s="236">
        <f>S535*H535</f>
        <v>0.12760000000000002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7" t="s">
        <v>274</v>
      </c>
      <c r="AT535" s="237" t="s">
        <v>150</v>
      </c>
      <c r="AU535" s="237" t="s">
        <v>82</v>
      </c>
      <c r="AY535" s="17" t="s">
        <v>147</v>
      </c>
      <c r="BE535" s="238">
        <f>IF(N535="základní",J535,0)</f>
        <v>0</v>
      </c>
      <c r="BF535" s="238">
        <f>IF(N535="snížená",J535,0)</f>
        <v>0</v>
      </c>
      <c r="BG535" s="238">
        <f>IF(N535="zákl. přenesená",J535,0)</f>
        <v>0</v>
      </c>
      <c r="BH535" s="238">
        <f>IF(N535="sníž. přenesená",J535,0)</f>
        <v>0</v>
      </c>
      <c r="BI535" s="238">
        <f>IF(N535="nulová",J535,0)</f>
        <v>0</v>
      </c>
      <c r="BJ535" s="17" t="s">
        <v>80</v>
      </c>
      <c r="BK535" s="238">
        <f>ROUND(I535*H535,2)</f>
        <v>0</v>
      </c>
      <c r="BL535" s="17" t="s">
        <v>274</v>
      </c>
      <c r="BM535" s="237" t="s">
        <v>2015</v>
      </c>
    </row>
    <row r="536" s="2" customFormat="1">
      <c r="A536" s="38"/>
      <c r="B536" s="39"/>
      <c r="C536" s="40"/>
      <c r="D536" s="239" t="s">
        <v>157</v>
      </c>
      <c r="E536" s="40"/>
      <c r="F536" s="240" t="s">
        <v>1098</v>
      </c>
      <c r="G536" s="40"/>
      <c r="H536" s="40"/>
      <c r="I536" s="241"/>
      <c r="J536" s="40"/>
      <c r="K536" s="40"/>
      <c r="L536" s="44"/>
      <c r="M536" s="242"/>
      <c r="N536" s="243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157</v>
      </c>
      <c r="AU536" s="17" t="s">
        <v>82</v>
      </c>
    </row>
    <row r="537" s="2" customFormat="1">
      <c r="A537" s="38"/>
      <c r="B537" s="39"/>
      <c r="C537" s="40"/>
      <c r="D537" s="244" t="s">
        <v>159</v>
      </c>
      <c r="E537" s="40"/>
      <c r="F537" s="245" t="s">
        <v>1099</v>
      </c>
      <c r="G537" s="40"/>
      <c r="H537" s="40"/>
      <c r="I537" s="241"/>
      <c r="J537" s="40"/>
      <c r="K537" s="40"/>
      <c r="L537" s="44"/>
      <c r="M537" s="242"/>
      <c r="N537" s="243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82</v>
      </c>
    </row>
    <row r="538" s="14" customFormat="1">
      <c r="A538" s="14"/>
      <c r="B538" s="256"/>
      <c r="C538" s="257"/>
      <c r="D538" s="239" t="s">
        <v>161</v>
      </c>
      <c r="E538" s="258" t="s">
        <v>1</v>
      </c>
      <c r="F538" s="259" t="s">
        <v>2016</v>
      </c>
      <c r="G538" s="257"/>
      <c r="H538" s="260">
        <v>29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161</v>
      </c>
      <c r="AU538" s="266" t="s">
        <v>82</v>
      </c>
      <c r="AV538" s="14" t="s">
        <v>82</v>
      </c>
      <c r="AW538" s="14" t="s">
        <v>30</v>
      </c>
      <c r="AX538" s="14" t="s">
        <v>73</v>
      </c>
      <c r="AY538" s="266" t="s">
        <v>147</v>
      </c>
    </row>
    <row r="539" s="15" customFormat="1">
      <c r="A539" s="15"/>
      <c r="B539" s="267"/>
      <c r="C539" s="268"/>
      <c r="D539" s="239" t="s">
        <v>161</v>
      </c>
      <c r="E539" s="269" t="s">
        <v>1</v>
      </c>
      <c r="F539" s="270" t="s">
        <v>164</v>
      </c>
      <c r="G539" s="268"/>
      <c r="H539" s="271">
        <v>29</v>
      </c>
      <c r="I539" s="272"/>
      <c r="J539" s="268"/>
      <c r="K539" s="268"/>
      <c r="L539" s="273"/>
      <c r="M539" s="274"/>
      <c r="N539" s="275"/>
      <c r="O539" s="275"/>
      <c r="P539" s="275"/>
      <c r="Q539" s="275"/>
      <c r="R539" s="275"/>
      <c r="S539" s="275"/>
      <c r="T539" s="276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7" t="s">
        <v>161</v>
      </c>
      <c r="AU539" s="277" t="s">
        <v>82</v>
      </c>
      <c r="AV539" s="15" t="s">
        <v>155</v>
      </c>
      <c r="AW539" s="15" t="s">
        <v>30</v>
      </c>
      <c r="AX539" s="15" t="s">
        <v>80</v>
      </c>
      <c r="AY539" s="277" t="s">
        <v>147</v>
      </c>
    </row>
    <row r="540" s="2" customFormat="1" ht="24.15" customHeight="1">
      <c r="A540" s="38"/>
      <c r="B540" s="39"/>
      <c r="C540" s="226" t="s">
        <v>616</v>
      </c>
      <c r="D540" s="226" t="s">
        <v>150</v>
      </c>
      <c r="E540" s="227" t="s">
        <v>1101</v>
      </c>
      <c r="F540" s="228" t="s">
        <v>1102</v>
      </c>
      <c r="G540" s="229" t="s">
        <v>181</v>
      </c>
      <c r="H540" s="230">
        <v>24</v>
      </c>
      <c r="I540" s="231"/>
      <c r="J540" s="232">
        <f>ROUND(I540*H540,2)</f>
        <v>0</v>
      </c>
      <c r="K540" s="228" t="s">
        <v>154</v>
      </c>
      <c r="L540" s="44"/>
      <c r="M540" s="233" t="s">
        <v>1</v>
      </c>
      <c r="N540" s="234" t="s">
        <v>38</v>
      </c>
      <c r="O540" s="91"/>
      <c r="P540" s="235">
        <f>O540*H540</f>
        <v>0</v>
      </c>
      <c r="Q540" s="235">
        <v>0.019130000000000001</v>
      </c>
      <c r="R540" s="235">
        <f>Q540*H540</f>
        <v>0.45912000000000003</v>
      </c>
      <c r="S540" s="235">
        <v>0</v>
      </c>
      <c r="T540" s="236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7" t="s">
        <v>274</v>
      </c>
      <c r="AT540" s="237" t="s">
        <v>150</v>
      </c>
      <c r="AU540" s="237" t="s">
        <v>82</v>
      </c>
      <c r="AY540" s="17" t="s">
        <v>147</v>
      </c>
      <c r="BE540" s="238">
        <f>IF(N540="základní",J540,0)</f>
        <v>0</v>
      </c>
      <c r="BF540" s="238">
        <f>IF(N540="snížená",J540,0)</f>
        <v>0</v>
      </c>
      <c r="BG540" s="238">
        <f>IF(N540="zákl. přenesená",J540,0)</f>
        <v>0</v>
      </c>
      <c r="BH540" s="238">
        <f>IF(N540="sníž. přenesená",J540,0)</f>
        <v>0</v>
      </c>
      <c r="BI540" s="238">
        <f>IF(N540="nulová",J540,0)</f>
        <v>0</v>
      </c>
      <c r="BJ540" s="17" t="s">
        <v>80</v>
      </c>
      <c r="BK540" s="238">
        <f>ROUND(I540*H540,2)</f>
        <v>0</v>
      </c>
      <c r="BL540" s="17" t="s">
        <v>274</v>
      </c>
      <c r="BM540" s="237" t="s">
        <v>2017</v>
      </c>
    </row>
    <row r="541" s="2" customFormat="1">
      <c r="A541" s="38"/>
      <c r="B541" s="39"/>
      <c r="C541" s="40"/>
      <c r="D541" s="239" t="s">
        <v>157</v>
      </c>
      <c r="E541" s="40"/>
      <c r="F541" s="240" t="s">
        <v>1104</v>
      </c>
      <c r="G541" s="40"/>
      <c r="H541" s="40"/>
      <c r="I541" s="241"/>
      <c r="J541" s="40"/>
      <c r="K541" s="40"/>
      <c r="L541" s="44"/>
      <c r="M541" s="242"/>
      <c r="N541" s="243"/>
      <c r="O541" s="91"/>
      <c r="P541" s="91"/>
      <c r="Q541" s="91"/>
      <c r="R541" s="91"/>
      <c r="S541" s="91"/>
      <c r="T541" s="92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157</v>
      </c>
      <c r="AU541" s="17" t="s">
        <v>82</v>
      </c>
    </row>
    <row r="542" s="2" customFormat="1">
      <c r="A542" s="38"/>
      <c r="B542" s="39"/>
      <c r="C542" s="40"/>
      <c r="D542" s="244" t="s">
        <v>159</v>
      </c>
      <c r="E542" s="40"/>
      <c r="F542" s="245" t="s">
        <v>1105</v>
      </c>
      <c r="G542" s="40"/>
      <c r="H542" s="40"/>
      <c r="I542" s="241"/>
      <c r="J542" s="40"/>
      <c r="K542" s="40"/>
      <c r="L542" s="44"/>
      <c r="M542" s="242"/>
      <c r="N542" s="243"/>
      <c r="O542" s="91"/>
      <c r="P542" s="91"/>
      <c r="Q542" s="91"/>
      <c r="R542" s="91"/>
      <c r="S542" s="91"/>
      <c r="T542" s="92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159</v>
      </c>
      <c r="AU542" s="17" t="s">
        <v>82</v>
      </c>
    </row>
    <row r="543" s="13" customFormat="1">
      <c r="A543" s="13"/>
      <c r="B543" s="246"/>
      <c r="C543" s="247"/>
      <c r="D543" s="239" t="s">
        <v>161</v>
      </c>
      <c r="E543" s="248" t="s">
        <v>1</v>
      </c>
      <c r="F543" s="249" t="s">
        <v>1106</v>
      </c>
      <c r="G543" s="247"/>
      <c r="H543" s="248" t="s">
        <v>1</v>
      </c>
      <c r="I543" s="250"/>
      <c r="J543" s="247"/>
      <c r="K543" s="247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161</v>
      </c>
      <c r="AU543" s="255" t="s">
        <v>82</v>
      </c>
      <c r="AV543" s="13" t="s">
        <v>80</v>
      </c>
      <c r="AW543" s="13" t="s">
        <v>30</v>
      </c>
      <c r="AX543" s="13" t="s">
        <v>73</v>
      </c>
      <c r="AY543" s="255" t="s">
        <v>147</v>
      </c>
    </row>
    <row r="544" s="14" customFormat="1">
      <c r="A544" s="14"/>
      <c r="B544" s="256"/>
      <c r="C544" s="257"/>
      <c r="D544" s="239" t="s">
        <v>161</v>
      </c>
      <c r="E544" s="258" t="s">
        <v>1</v>
      </c>
      <c r="F544" s="259" t="s">
        <v>2018</v>
      </c>
      <c r="G544" s="257"/>
      <c r="H544" s="260">
        <v>24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161</v>
      </c>
      <c r="AU544" s="266" t="s">
        <v>82</v>
      </c>
      <c r="AV544" s="14" t="s">
        <v>82</v>
      </c>
      <c r="AW544" s="14" t="s">
        <v>30</v>
      </c>
      <c r="AX544" s="14" t="s">
        <v>73</v>
      </c>
      <c r="AY544" s="266" t="s">
        <v>147</v>
      </c>
    </row>
    <row r="545" s="15" customFormat="1">
      <c r="A545" s="15"/>
      <c r="B545" s="267"/>
      <c r="C545" s="268"/>
      <c r="D545" s="239" t="s">
        <v>161</v>
      </c>
      <c r="E545" s="269" t="s">
        <v>1</v>
      </c>
      <c r="F545" s="270" t="s">
        <v>164</v>
      </c>
      <c r="G545" s="268"/>
      <c r="H545" s="271">
        <v>24</v>
      </c>
      <c r="I545" s="272"/>
      <c r="J545" s="268"/>
      <c r="K545" s="268"/>
      <c r="L545" s="273"/>
      <c r="M545" s="274"/>
      <c r="N545" s="275"/>
      <c r="O545" s="275"/>
      <c r="P545" s="275"/>
      <c r="Q545" s="275"/>
      <c r="R545" s="275"/>
      <c r="S545" s="275"/>
      <c r="T545" s="27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7" t="s">
        <v>161</v>
      </c>
      <c r="AU545" s="277" t="s">
        <v>82</v>
      </c>
      <c r="AV545" s="15" t="s">
        <v>155</v>
      </c>
      <c r="AW545" s="15" t="s">
        <v>30</v>
      </c>
      <c r="AX545" s="15" t="s">
        <v>80</v>
      </c>
      <c r="AY545" s="277" t="s">
        <v>147</v>
      </c>
    </row>
    <row r="546" s="2" customFormat="1" ht="33" customHeight="1">
      <c r="A546" s="38"/>
      <c r="B546" s="39"/>
      <c r="C546" s="226" t="s">
        <v>622</v>
      </c>
      <c r="D546" s="226" t="s">
        <v>150</v>
      </c>
      <c r="E546" s="227" t="s">
        <v>690</v>
      </c>
      <c r="F546" s="228" t="s">
        <v>691</v>
      </c>
      <c r="G546" s="229" t="s">
        <v>357</v>
      </c>
      <c r="H546" s="230">
        <v>14.154</v>
      </c>
      <c r="I546" s="231"/>
      <c r="J546" s="232">
        <f>ROUND(I546*H546,2)</f>
        <v>0</v>
      </c>
      <c r="K546" s="228" t="s">
        <v>154</v>
      </c>
      <c r="L546" s="44"/>
      <c r="M546" s="233" t="s">
        <v>1</v>
      </c>
      <c r="N546" s="234" t="s">
        <v>38</v>
      </c>
      <c r="O546" s="91"/>
      <c r="P546" s="235">
        <f>O546*H546</f>
        <v>0</v>
      </c>
      <c r="Q546" s="235">
        <v>0</v>
      </c>
      <c r="R546" s="235">
        <f>Q546*H546</f>
        <v>0</v>
      </c>
      <c r="S546" s="235">
        <v>0</v>
      </c>
      <c r="T546" s="236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7" t="s">
        <v>274</v>
      </c>
      <c r="AT546" s="237" t="s">
        <v>150</v>
      </c>
      <c r="AU546" s="237" t="s">
        <v>82</v>
      </c>
      <c r="AY546" s="17" t="s">
        <v>147</v>
      </c>
      <c r="BE546" s="238">
        <f>IF(N546="základní",J546,0)</f>
        <v>0</v>
      </c>
      <c r="BF546" s="238">
        <f>IF(N546="snížená",J546,0)</f>
        <v>0</v>
      </c>
      <c r="BG546" s="238">
        <f>IF(N546="zákl. přenesená",J546,0)</f>
        <v>0</v>
      </c>
      <c r="BH546" s="238">
        <f>IF(N546="sníž. přenesená",J546,0)</f>
        <v>0</v>
      </c>
      <c r="BI546" s="238">
        <f>IF(N546="nulová",J546,0)</f>
        <v>0</v>
      </c>
      <c r="BJ546" s="17" t="s">
        <v>80</v>
      </c>
      <c r="BK546" s="238">
        <f>ROUND(I546*H546,2)</f>
        <v>0</v>
      </c>
      <c r="BL546" s="17" t="s">
        <v>274</v>
      </c>
      <c r="BM546" s="237" t="s">
        <v>2019</v>
      </c>
    </row>
    <row r="547" s="2" customFormat="1">
      <c r="A547" s="38"/>
      <c r="B547" s="39"/>
      <c r="C547" s="40"/>
      <c r="D547" s="239" t="s">
        <v>157</v>
      </c>
      <c r="E547" s="40"/>
      <c r="F547" s="240" t="s">
        <v>693</v>
      </c>
      <c r="G547" s="40"/>
      <c r="H547" s="40"/>
      <c r="I547" s="241"/>
      <c r="J547" s="40"/>
      <c r="K547" s="40"/>
      <c r="L547" s="44"/>
      <c r="M547" s="242"/>
      <c r="N547" s="243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157</v>
      </c>
      <c r="AU547" s="17" t="s">
        <v>82</v>
      </c>
    </row>
    <row r="548" s="2" customFormat="1">
      <c r="A548" s="38"/>
      <c r="B548" s="39"/>
      <c r="C548" s="40"/>
      <c r="D548" s="244" t="s">
        <v>159</v>
      </c>
      <c r="E548" s="40"/>
      <c r="F548" s="245" t="s">
        <v>694</v>
      </c>
      <c r="G548" s="40"/>
      <c r="H548" s="40"/>
      <c r="I548" s="241"/>
      <c r="J548" s="40"/>
      <c r="K548" s="40"/>
      <c r="L548" s="44"/>
      <c r="M548" s="242"/>
      <c r="N548" s="243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159</v>
      </c>
      <c r="AU548" s="17" t="s">
        <v>82</v>
      </c>
    </row>
    <row r="549" s="12" customFormat="1" ht="22.8" customHeight="1">
      <c r="A549" s="12"/>
      <c r="B549" s="210"/>
      <c r="C549" s="211"/>
      <c r="D549" s="212" t="s">
        <v>72</v>
      </c>
      <c r="E549" s="224" t="s">
        <v>695</v>
      </c>
      <c r="F549" s="224" t="s">
        <v>696</v>
      </c>
      <c r="G549" s="211"/>
      <c r="H549" s="211"/>
      <c r="I549" s="214"/>
      <c r="J549" s="225">
        <f>BK549</f>
        <v>0</v>
      </c>
      <c r="K549" s="211"/>
      <c r="L549" s="216"/>
      <c r="M549" s="217"/>
      <c r="N549" s="218"/>
      <c r="O549" s="218"/>
      <c r="P549" s="219">
        <f>SUM(P550:P592)</f>
        <v>0</v>
      </c>
      <c r="Q549" s="218"/>
      <c r="R549" s="219">
        <f>SUM(R550:R592)</f>
        <v>0.43063899999999999</v>
      </c>
      <c r="S549" s="218"/>
      <c r="T549" s="220">
        <f>SUM(T550:T592)</f>
        <v>0.35427960000000003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1" t="s">
        <v>82</v>
      </c>
      <c r="AT549" s="222" t="s">
        <v>72</v>
      </c>
      <c r="AU549" s="222" t="s">
        <v>80</v>
      </c>
      <c r="AY549" s="221" t="s">
        <v>147</v>
      </c>
      <c r="BK549" s="223">
        <f>SUM(BK550:BK592)</f>
        <v>0</v>
      </c>
    </row>
    <row r="550" s="2" customFormat="1" ht="16.5" customHeight="1">
      <c r="A550" s="38"/>
      <c r="B550" s="39"/>
      <c r="C550" s="226" t="s">
        <v>628</v>
      </c>
      <c r="D550" s="226" t="s">
        <v>150</v>
      </c>
      <c r="E550" s="227" t="s">
        <v>698</v>
      </c>
      <c r="F550" s="228" t="s">
        <v>699</v>
      </c>
      <c r="G550" s="229" t="s">
        <v>167</v>
      </c>
      <c r="H550" s="230">
        <v>66.189999999999998</v>
      </c>
      <c r="I550" s="231"/>
      <c r="J550" s="232">
        <f>ROUND(I550*H550,2)</f>
        <v>0</v>
      </c>
      <c r="K550" s="228" t="s">
        <v>154</v>
      </c>
      <c r="L550" s="44"/>
      <c r="M550" s="233" t="s">
        <v>1</v>
      </c>
      <c r="N550" s="234" t="s">
        <v>38</v>
      </c>
      <c r="O550" s="91"/>
      <c r="P550" s="235">
        <f>O550*H550</f>
        <v>0</v>
      </c>
      <c r="Q550" s="235">
        <v>0</v>
      </c>
      <c r="R550" s="235">
        <f>Q550*H550</f>
        <v>0</v>
      </c>
      <c r="S550" s="235">
        <v>0.0025999999999999999</v>
      </c>
      <c r="T550" s="236">
        <f>S550*H550</f>
        <v>0.172094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7" t="s">
        <v>274</v>
      </c>
      <c r="AT550" s="237" t="s">
        <v>150</v>
      </c>
      <c r="AU550" s="237" t="s">
        <v>82</v>
      </c>
      <c r="AY550" s="17" t="s">
        <v>147</v>
      </c>
      <c r="BE550" s="238">
        <f>IF(N550="základní",J550,0)</f>
        <v>0</v>
      </c>
      <c r="BF550" s="238">
        <f>IF(N550="snížená",J550,0)</f>
        <v>0</v>
      </c>
      <c r="BG550" s="238">
        <f>IF(N550="zákl. přenesená",J550,0)</f>
        <v>0</v>
      </c>
      <c r="BH550" s="238">
        <f>IF(N550="sníž. přenesená",J550,0)</f>
        <v>0</v>
      </c>
      <c r="BI550" s="238">
        <f>IF(N550="nulová",J550,0)</f>
        <v>0</v>
      </c>
      <c r="BJ550" s="17" t="s">
        <v>80</v>
      </c>
      <c r="BK550" s="238">
        <f>ROUND(I550*H550,2)</f>
        <v>0</v>
      </c>
      <c r="BL550" s="17" t="s">
        <v>274</v>
      </c>
      <c r="BM550" s="237" t="s">
        <v>2020</v>
      </c>
    </row>
    <row r="551" s="2" customFormat="1">
      <c r="A551" s="38"/>
      <c r="B551" s="39"/>
      <c r="C551" s="40"/>
      <c r="D551" s="239" t="s">
        <v>157</v>
      </c>
      <c r="E551" s="40"/>
      <c r="F551" s="240" t="s">
        <v>701</v>
      </c>
      <c r="G551" s="40"/>
      <c r="H551" s="40"/>
      <c r="I551" s="241"/>
      <c r="J551" s="40"/>
      <c r="K551" s="40"/>
      <c r="L551" s="44"/>
      <c r="M551" s="242"/>
      <c r="N551" s="243"/>
      <c r="O551" s="91"/>
      <c r="P551" s="91"/>
      <c r="Q551" s="91"/>
      <c r="R551" s="91"/>
      <c r="S551" s="91"/>
      <c r="T551" s="92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157</v>
      </c>
      <c r="AU551" s="17" t="s">
        <v>82</v>
      </c>
    </row>
    <row r="552" s="2" customFormat="1">
      <c r="A552" s="38"/>
      <c r="B552" s="39"/>
      <c r="C552" s="40"/>
      <c r="D552" s="244" t="s">
        <v>159</v>
      </c>
      <c r="E552" s="40"/>
      <c r="F552" s="245" t="s">
        <v>702</v>
      </c>
      <c r="G552" s="40"/>
      <c r="H552" s="40"/>
      <c r="I552" s="241"/>
      <c r="J552" s="40"/>
      <c r="K552" s="40"/>
      <c r="L552" s="44"/>
      <c r="M552" s="242"/>
      <c r="N552" s="243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159</v>
      </c>
      <c r="AU552" s="17" t="s">
        <v>82</v>
      </c>
    </row>
    <row r="553" s="13" customFormat="1">
      <c r="A553" s="13"/>
      <c r="B553" s="246"/>
      <c r="C553" s="247"/>
      <c r="D553" s="239" t="s">
        <v>161</v>
      </c>
      <c r="E553" s="248" t="s">
        <v>1</v>
      </c>
      <c r="F553" s="249" t="s">
        <v>703</v>
      </c>
      <c r="G553" s="247"/>
      <c r="H553" s="248" t="s">
        <v>1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161</v>
      </c>
      <c r="AU553" s="255" t="s">
        <v>82</v>
      </c>
      <c r="AV553" s="13" t="s">
        <v>80</v>
      </c>
      <c r="AW553" s="13" t="s">
        <v>30</v>
      </c>
      <c r="AX553" s="13" t="s">
        <v>73</v>
      </c>
      <c r="AY553" s="255" t="s">
        <v>147</v>
      </c>
    </row>
    <row r="554" s="14" customFormat="1">
      <c r="A554" s="14"/>
      <c r="B554" s="256"/>
      <c r="C554" s="257"/>
      <c r="D554" s="239" t="s">
        <v>161</v>
      </c>
      <c r="E554" s="258" t="s">
        <v>1</v>
      </c>
      <c r="F554" s="259" t="s">
        <v>2021</v>
      </c>
      <c r="G554" s="257"/>
      <c r="H554" s="260">
        <v>66.189999999999998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6" t="s">
        <v>161</v>
      </c>
      <c r="AU554" s="266" t="s">
        <v>82</v>
      </c>
      <c r="AV554" s="14" t="s">
        <v>82</v>
      </c>
      <c r="AW554" s="14" t="s">
        <v>30</v>
      </c>
      <c r="AX554" s="14" t="s">
        <v>73</v>
      </c>
      <c r="AY554" s="266" t="s">
        <v>147</v>
      </c>
    </row>
    <row r="555" s="15" customFormat="1">
      <c r="A555" s="15"/>
      <c r="B555" s="267"/>
      <c r="C555" s="268"/>
      <c r="D555" s="239" t="s">
        <v>161</v>
      </c>
      <c r="E555" s="269" t="s">
        <v>1</v>
      </c>
      <c r="F555" s="270" t="s">
        <v>164</v>
      </c>
      <c r="G555" s="268"/>
      <c r="H555" s="271">
        <v>66.189999999999998</v>
      </c>
      <c r="I555" s="272"/>
      <c r="J555" s="268"/>
      <c r="K555" s="268"/>
      <c r="L555" s="273"/>
      <c r="M555" s="274"/>
      <c r="N555" s="275"/>
      <c r="O555" s="275"/>
      <c r="P555" s="275"/>
      <c r="Q555" s="275"/>
      <c r="R555" s="275"/>
      <c r="S555" s="275"/>
      <c r="T555" s="276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7" t="s">
        <v>161</v>
      </c>
      <c r="AU555" s="277" t="s">
        <v>82</v>
      </c>
      <c r="AV555" s="15" t="s">
        <v>155</v>
      </c>
      <c r="AW555" s="15" t="s">
        <v>30</v>
      </c>
      <c r="AX555" s="15" t="s">
        <v>80</v>
      </c>
      <c r="AY555" s="277" t="s">
        <v>147</v>
      </c>
    </row>
    <row r="556" s="2" customFormat="1" ht="16.5" customHeight="1">
      <c r="A556" s="38"/>
      <c r="B556" s="39"/>
      <c r="C556" s="226" t="s">
        <v>636</v>
      </c>
      <c r="D556" s="226" t="s">
        <v>150</v>
      </c>
      <c r="E556" s="227" t="s">
        <v>706</v>
      </c>
      <c r="F556" s="228" t="s">
        <v>707</v>
      </c>
      <c r="G556" s="229" t="s">
        <v>167</v>
      </c>
      <c r="H556" s="230">
        <v>46.240000000000002</v>
      </c>
      <c r="I556" s="231"/>
      <c r="J556" s="232">
        <f>ROUND(I556*H556,2)</f>
        <v>0</v>
      </c>
      <c r="K556" s="228" t="s">
        <v>154</v>
      </c>
      <c r="L556" s="44"/>
      <c r="M556" s="233" t="s">
        <v>1</v>
      </c>
      <c r="N556" s="234" t="s">
        <v>38</v>
      </c>
      <c r="O556" s="91"/>
      <c r="P556" s="235">
        <f>O556*H556</f>
        <v>0</v>
      </c>
      <c r="Q556" s="235">
        <v>0</v>
      </c>
      <c r="R556" s="235">
        <f>Q556*H556</f>
        <v>0</v>
      </c>
      <c r="S556" s="235">
        <v>0.0039399999999999999</v>
      </c>
      <c r="T556" s="236">
        <f>S556*H556</f>
        <v>0.1821856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7" t="s">
        <v>274</v>
      </c>
      <c r="AT556" s="237" t="s">
        <v>150</v>
      </c>
      <c r="AU556" s="237" t="s">
        <v>82</v>
      </c>
      <c r="AY556" s="17" t="s">
        <v>147</v>
      </c>
      <c r="BE556" s="238">
        <f>IF(N556="základní",J556,0)</f>
        <v>0</v>
      </c>
      <c r="BF556" s="238">
        <f>IF(N556="snížená",J556,0)</f>
        <v>0</v>
      </c>
      <c r="BG556" s="238">
        <f>IF(N556="zákl. přenesená",J556,0)</f>
        <v>0</v>
      </c>
      <c r="BH556" s="238">
        <f>IF(N556="sníž. přenesená",J556,0)</f>
        <v>0</v>
      </c>
      <c r="BI556" s="238">
        <f>IF(N556="nulová",J556,0)</f>
        <v>0</v>
      </c>
      <c r="BJ556" s="17" t="s">
        <v>80</v>
      </c>
      <c r="BK556" s="238">
        <f>ROUND(I556*H556,2)</f>
        <v>0</v>
      </c>
      <c r="BL556" s="17" t="s">
        <v>274</v>
      </c>
      <c r="BM556" s="237" t="s">
        <v>2022</v>
      </c>
    </row>
    <row r="557" s="2" customFormat="1">
      <c r="A557" s="38"/>
      <c r="B557" s="39"/>
      <c r="C557" s="40"/>
      <c r="D557" s="239" t="s">
        <v>157</v>
      </c>
      <c r="E557" s="40"/>
      <c r="F557" s="240" t="s">
        <v>709</v>
      </c>
      <c r="G557" s="40"/>
      <c r="H557" s="40"/>
      <c r="I557" s="241"/>
      <c r="J557" s="40"/>
      <c r="K557" s="40"/>
      <c r="L557" s="44"/>
      <c r="M557" s="242"/>
      <c r="N557" s="243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157</v>
      </c>
      <c r="AU557" s="17" t="s">
        <v>82</v>
      </c>
    </row>
    <row r="558" s="2" customFormat="1">
      <c r="A558" s="38"/>
      <c r="B558" s="39"/>
      <c r="C558" s="40"/>
      <c r="D558" s="244" t="s">
        <v>159</v>
      </c>
      <c r="E558" s="40"/>
      <c r="F558" s="245" t="s">
        <v>710</v>
      </c>
      <c r="G558" s="40"/>
      <c r="H558" s="40"/>
      <c r="I558" s="241"/>
      <c r="J558" s="40"/>
      <c r="K558" s="40"/>
      <c r="L558" s="44"/>
      <c r="M558" s="242"/>
      <c r="N558" s="243"/>
      <c r="O558" s="91"/>
      <c r="P558" s="91"/>
      <c r="Q558" s="91"/>
      <c r="R558" s="91"/>
      <c r="S558" s="91"/>
      <c r="T558" s="92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159</v>
      </c>
      <c r="AU558" s="17" t="s">
        <v>82</v>
      </c>
    </row>
    <row r="559" s="13" customFormat="1">
      <c r="A559" s="13"/>
      <c r="B559" s="246"/>
      <c r="C559" s="247"/>
      <c r="D559" s="239" t="s">
        <v>161</v>
      </c>
      <c r="E559" s="248" t="s">
        <v>1</v>
      </c>
      <c r="F559" s="249" t="s">
        <v>703</v>
      </c>
      <c r="G559" s="247"/>
      <c r="H559" s="248" t="s">
        <v>1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161</v>
      </c>
      <c r="AU559" s="255" t="s">
        <v>82</v>
      </c>
      <c r="AV559" s="13" t="s">
        <v>80</v>
      </c>
      <c r="AW559" s="13" t="s">
        <v>30</v>
      </c>
      <c r="AX559" s="13" t="s">
        <v>73</v>
      </c>
      <c r="AY559" s="255" t="s">
        <v>147</v>
      </c>
    </row>
    <row r="560" s="14" customFormat="1">
      <c r="A560" s="14"/>
      <c r="B560" s="256"/>
      <c r="C560" s="257"/>
      <c r="D560" s="239" t="s">
        <v>161</v>
      </c>
      <c r="E560" s="258" t="s">
        <v>1</v>
      </c>
      <c r="F560" s="259" t="s">
        <v>2023</v>
      </c>
      <c r="G560" s="257"/>
      <c r="H560" s="260">
        <v>46.240000000000002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161</v>
      </c>
      <c r="AU560" s="266" t="s">
        <v>82</v>
      </c>
      <c r="AV560" s="14" t="s">
        <v>82</v>
      </c>
      <c r="AW560" s="14" t="s">
        <v>30</v>
      </c>
      <c r="AX560" s="14" t="s">
        <v>73</v>
      </c>
      <c r="AY560" s="266" t="s">
        <v>147</v>
      </c>
    </row>
    <row r="561" s="15" customFormat="1">
      <c r="A561" s="15"/>
      <c r="B561" s="267"/>
      <c r="C561" s="268"/>
      <c r="D561" s="239" t="s">
        <v>161</v>
      </c>
      <c r="E561" s="269" t="s">
        <v>1</v>
      </c>
      <c r="F561" s="270" t="s">
        <v>164</v>
      </c>
      <c r="G561" s="268"/>
      <c r="H561" s="271">
        <v>46.240000000000002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7" t="s">
        <v>161</v>
      </c>
      <c r="AU561" s="277" t="s">
        <v>82</v>
      </c>
      <c r="AV561" s="15" t="s">
        <v>155</v>
      </c>
      <c r="AW561" s="15" t="s">
        <v>30</v>
      </c>
      <c r="AX561" s="15" t="s">
        <v>80</v>
      </c>
      <c r="AY561" s="277" t="s">
        <v>147</v>
      </c>
    </row>
    <row r="562" s="2" customFormat="1" ht="33" customHeight="1">
      <c r="A562" s="38"/>
      <c r="B562" s="39"/>
      <c r="C562" s="226" t="s">
        <v>641</v>
      </c>
      <c r="D562" s="226" t="s">
        <v>150</v>
      </c>
      <c r="E562" s="227" t="s">
        <v>721</v>
      </c>
      <c r="F562" s="228" t="s">
        <v>722</v>
      </c>
      <c r="G562" s="229" t="s">
        <v>181</v>
      </c>
      <c r="H562" s="230">
        <v>0.86199999999999999</v>
      </c>
      <c r="I562" s="231"/>
      <c r="J562" s="232">
        <f>ROUND(I562*H562,2)</f>
        <v>0</v>
      </c>
      <c r="K562" s="228" t="s">
        <v>154</v>
      </c>
      <c r="L562" s="44"/>
      <c r="M562" s="233" t="s">
        <v>1</v>
      </c>
      <c r="N562" s="234" t="s">
        <v>38</v>
      </c>
      <c r="O562" s="91"/>
      <c r="P562" s="235">
        <f>O562*H562</f>
        <v>0</v>
      </c>
      <c r="Q562" s="235">
        <v>0.0109</v>
      </c>
      <c r="R562" s="235">
        <f>Q562*H562</f>
        <v>0.0093957999999999993</v>
      </c>
      <c r="S562" s="235">
        <v>0</v>
      </c>
      <c r="T562" s="236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7" t="s">
        <v>274</v>
      </c>
      <c r="AT562" s="237" t="s">
        <v>150</v>
      </c>
      <c r="AU562" s="237" t="s">
        <v>82</v>
      </c>
      <c r="AY562" s="17" t="s">
        <v>147</v>
      </c>
      <c r="BE562" s="238">
        <f>IF(N562="základní",J562,0)</f>
        <v>0</v>
      </c>
      <c r="BF562" s="238">
        <f>IF(N562="snížená",J562,0)</f>
        <v>0</v>
      </c>
      <c r="BG562" s="238">
        <f>IF(N562="zákl. přenesená",J562,0)</f>
        <v>0</v>
      </c>
      <c r="BH562" s="238">
        <f>IF(N562="sníž. přenesená",J562,0)</f>
        <v>0</v>
      </c>
      <c r="BI562" s="238">
        <f>IF(N562="nulová",J562,0)</f>
        <v>0</v>
      </c>
      <c r="BJ562" s="17" t="s">
        <v>80</v>
      </c>
      <c r="BK562" s="238">
        <f>ROUND(I562*H562,2)</f>
        <v>0</v>
      </c>
      <c r="BL562" s="17" t="s">
        <v>274</v>
      </c>
      <c r="BM562" s="237" t="s">
        <v>2024</v>
      </c>
    </row>
    <row r="563" s="2" customFormat="1">
      <c r="A563" s="38"/>
      <c r="B563" s="39"/>
      <c r="C563" s="40"/>
      <c r="D563" s="239" t="s">
        <v>157</v>
      </c>
      <c r="E563" s="40"/>
      <c r="F563" s="240" t="s">
        <v>724</v>
      </c>
      <c r="G563" s="40"/>
      <c r="H563" s="40"/>
      <c r="I563" s="241"/>
      <c r="J563" s="40"/>
      <c r="K563" s="40"/>
      <c r="L563" s="44"/>
      <c r="M563" s="242"/>
      <c r="N563" s="243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157</v>
      </c>
      <c r="AU563" s="17" t="s">
        <v>82</v>
      </c>
    </row>
    <row r="564" s="2" customFormat="1">
      <c r="A564" s="38"/>
      <c r="B564" s="39"/>
      <c r="C564" s="40"/>
      <c r="D564" s="244" t="s">
        <v>159</v>
      </c>
      <c r="E564" s="40"/>
      <c r="F564" s="245" t="s">
        <v>725</v>
      </c>
      <c r="G564" s="40"/>
      <c r="H564" s="40"/>
      <c r="I564" s="241"/>
      <c r="J564" s="40"/>
      <c r="K564" s="40"/>
      <c r="L564" s="44"/>
      <c r="M564" s="242"/>
      <c r="N564" s="243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159</v>
      </c>
      <c r="AU564" s="17" t="s">
        <v>82</v>
      </c>
    </row>
    <row r="565" s="13" customFormat="1">
      <c r="A565" s="13"/>
      <c r="B565" s="246"/>
      <c r="C565" s="247"/>
      <c r="D565" s="239" t="s">
        <v>161</v>
      </c>
      <c r="E565" s="248" t="s">
        <v>1</v>
      </c>
      <c r="F565" s="249" t="s">
        <v>703</v>
      </c>
      <c r="G565" s="247"/>
      <c r="H565" s="248" t="s">
        <v>1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161</v>
      </c>
      <c r="AU565" s="255" t="s">
        <v>82</v>
      </c>
      <c r="AV565" s="13" t="s">
        <v>80</v>
      </c>
      <c r="AW565" s="13" t="s">
        <v>30</v>
      </c>
      <c r="AX565" s="13" t="s">
        <v>73</v>
      </c>
      <c r="AY565" s="255" t="s">
        <v>147</v>
      </c>
    </row>
    <row r="566" s="13" customFormat="1">
      <c r="A566" s="13"/>
      <c r="B566" s="246"/>
      <c r="C566" s="247"/>
      <c r="D566" s="239" t="s">
        <v>161</v>
      </c>
      <c r="E566" s="248" t="s">
        <v>1</v>
      </c>
      <c r="F566" s="249" t="s">
        <v>726</v>
      </c>
      <c r="G566" s="247"/>
      <c r="H566" s="248" t="s">
        <v>1</v>
      </c>
      <c r="I566" s="250"/>
      <c r="J566" s="247"/>
      <c r="K566" s="247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161</v>
      </c>
      <c r="AU566" s="255" t="s">
        <v>82</v>
      </c>
      <c r="AV566" s="13" t="s">
        <v>80</v>
      </c>
      <c r="AW566" s="13" t="s">
        <v>30</v>
      </c>
      <c r="AX566" s="13" t="s">
        <v>73</v>
      </c>
      <c r="AY566" s="255" t="s">
        <v>147</v>
      </c>
    </row>
    <row r="567" s="14" customFormat="1">
      <c r="A567" s="14"/>
      <c r="B567" s="256"/>
      <c r="C567" s="257"/>
      <c r="D567" s="239" t="s">
        <v>161</v>
      </c>
      <c r="E567" s="258" t="s">
        <v>1</v>
      </c>
      <c r="F567" s="259" t="s">
        <v>2025</v>
      </c>
      <c r="G567" s="257"/>
      <c r="H567" s="260">
        <v>0.47199999999999998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161</v>
      </c>
      <c r="AU567" s="266" t="s">
        <v>82</v>
      </c>
      <c r="AV567" s="14" t="s">
        <v>82</v>
      </c>
      <c r="AW567" s="14" t="s">
        <v>30</v>
      </c>
      <c r="AX567" s="14" t="s">
        <v>73</v>
      </c>
      <c r="AY567" s="266" t="s">
        <v>147</v>
      </c>
    </row>
    <row r="568" s="13" customFormat="1">
      <c r="A568" s="13"/>
      <c r="B568" s="246"/>
      <c r="C568" s="247"/>
      <c r="D568" s="239" t="s">
        <v>161</v>
      </c>
      <c r="E568" s="248" t="s">
        <v>1</v>
      </c>
      <c r="F568" s="249" t="s">
        <v>728</v>
      </c>
      <c r="G568" s="247"/>
      <c r="H568" s="248" t="s">
        <v>1</v>
      </c>
      <c r="I568" s="250"/>
      <c r="J568" s="247"/>
      <c r="K568" s="247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161</v>
      </c>
      <c r="AU568" s="255" t="s">
        <v>82</v>
      </c>
      <c r="AV568" s="13" t="s">
        <v>80</v>
      </c>
      <c r="AW568" s="13" t="s">
        <v>30</v>
      </c>
      <c r="AX568" s="13" t="s">
        <v>73</v>
      </c>
      <c r="AY568" s="255" t="s">
        <v>147</v>
      </c>
    </row>
    <row r="569" s="14" customFormat="1">
      <c r="A569" s="14"/>
      <c r="B569" s="256"/>
      <c r="C569" s="257"/>
      <c r="D569" s="239" t="s">
        <v>161</v>
      </c>
      <c r="E569" s="258" t="s">
        <v>1</v>
      </c>
      <c r="F569" s="259" t="s">
        <v>2026</v>
      </c>
      <c r="G569" s="257"/>
      <c r="H569" s="260">
        <v>0.39000000000000001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161</v>
      </c>
      <c r="AU569" s="266" t="s">
        <v>82</v>
      </c>
      <c r="AV569" s="14" t="s">
        <v>82</v>
      </c>
      <c r="AW569" s="14" t="s">
        <v>30</v>
      </c>
      <c r="AX569" s="14" t="s">
        <v>73</v>
      </c>
      <c r="AY569" s="266" t="s">
        <v>147</v>
      </c>
    </row>
    <row r="570" s="15" customFormat="1">
      <c r="A570" s="15"/>
      <c r="B570" s="267"/>
      <c r="C570" s="268"/>
      <c r="D570" s="239" t="s">
        <v>161</v>
      </c>
      <c r="E570" s="269" t="s">
        <v>1</v>
      </c>
      <c r="F570" s="270" t="s">
        <v>164</v>
      </c>
      <c r="G570" s="268"/>
      <c r="H570" s="271">
        <v>0.86199999999999999</v>
      </c>
      <c r="I570" s="272"/>
      <c r="J570" s="268"/>
      <c r="K570" s="268"/>
      <c r="L570" s="273"/>
      <c r="M570" s="274"/>
      <c r="N570" s="275"/>
      <c r="O570" s="275"/>
      <c r="P570" s="275"/>
      <c r="Q570" s="275"/>
      <c r="R570" s="275"/>
      <c r="S570" s="275"/>
      <c r="T570" s="27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7" t="s">
        <v>161</v>
      </c>
      <c r="AU570" s="277" t="s">
        <v>82</v>
      </c>
      <c r="AV570" s="15" t="s">
        <v>155</v>
      </c>
      <c r="AW570" s="15" t="s">
        <v>30</v>
      </c>
      <c r="AX570" s="15" t="s">
        <v>80</v>
      </c>
      <c r="AY570" s="277" t="s">
        <v>147</v>
      </c>
    </row>
    <row r="571" s="2" customFormat="1" ht="21.75" customHeight="1">
      <c r="A571" s="38"/>
      <c r="B571" s="39"/>
      <c r="C571" s="226" t="s">
        <v>647</v>
      </c>
      <c r="D571" s="226" t="s">
        <v>150</v>
      </c>
      <c r="E571" s="227" t="s">
        <v>731</v>
      </c>
      <c r="F571" s="228" t="s">
        <v>1153</v>
      </c>
      <c r="G571" s="229" t="s">
        <v>167</v>
      </c>
      <c r="H571" s="230">
        <v>66.189999999999998</v>
      </c>
      <c r="I571" s="231"/>
      <c r="J571" s="232">
        <f>ROUND(I571*H571,2)</f>
        <v>0</v>
      </c>
      <c r="K571" s="228" t="s">
        <v>154</v>
      </c>
      <c r="L571" s="44"/>
      <c r="M571" s="233" t="s">
        <v>1</v>
      </c>
      <c r="N571" s="234" t="s">
        <v>38</v>
      </c>
      <c r="O571" s="91"/>
      <c r="P571" s="235">
        <f>O571*H571</f>
        <v>0</v>
      </c>
      <c r="Q571" s="235">
        <v>0.0038</v>
      </c>
      <c r="R571" s="235">
        <f>Q571*H571</f>
        <v>0.25152199999999997</v>
      </c>
      <c r="S571" s="235">
        <v>0</v>
      </c>
      <c r="T571" s="236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7" t="s">
        <v>274</v>
      </c>
      <c r="AT571" s="237" t="s">
        <v>150</v>
      </c>
      <c r="AU571" s="237" t="s">
        <v>82</v>
      </c>
      <c r="AY571" s="17" t="s">
        <v>147</v>
      </c>
      <c r="BE571" s="238">
        <f>IF(N571="základní",J571,0)</f>
        <v>0</v>
      </c>
      <c r="BF571" s="238">
        <f>IF(N571="snížená",J571,0)</f>
        <v>0</v>
      </c>
      <c r="BG571" s="238">
        <f>IF(N571="zákl. přenesená",J571,0)</f>
        <v>0</v>
      </c>
      <c r="BH571" s="238">
        <f>IF(N571="sníž. přenesená",J571,0)</f>
        <v>0</v>
      </c>
      <c r="BI571" s="238">
        <f>IF(N571="nulová",J571,0)</f>
        <v>0</v>
      </c>
      <c r="BJ571" s="17" t="s">
        <v>80</v>
      </c>
      <c r="BK571" s="238">
        <f>ROUND(I571*H571,2)</f>
        <v>0</v>
      </c>
      <c r="BL571" s="17" t="s">
        <v>274</v>
      </c>
      <c r="BM571" s="237" t="s">
        <v>2027</v>
      </c>
    </row>
    <row r="572" s="2" customFormat="1">
      <c r="A572" s="38"/>
      <c r="B572" s="39"/>
      <c r="C572" s="40"/>
      <c r="D572" s="239" t="s">
        <v>157</v>
      </c>
      <c r="E572" s="40"/>
      <c r="F572" s="240" t="s">
        <v>1153</v>
      </c>
      <c r="G572" s="40"/>
      <c r="H572" s="40"/>
      <c r="I572" s="241"/>
      <c r="J572" s="40"/>
      <c r="K572" s="40"/>
      <c r="L572" s="44"/>
      <c r="M572" s="242"/>
      <c r="N572" s="243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157</v>
      </c>
      <c r="AU572" s="17" t="s">
        <v>82</v>
      </c>
    </row>
    <row r="573" s="2" customFormat="1">
      <c r="A573" s="38"/>
      <c r="B573" s="39"/>
      <c r="C573" s="40"/>
      <c r="D573" s="244" t="s">
        <v>159</v>
      </c>
      <c r="E573" s="40"/>
      <c r="F573" s="245" t="s">
        <v>735</v>
      </c>
      <c r="G573" s="40"/>
      <c r="H573" s="40"/>
      <c r="I573" s="241"/>
      <c r="J573" s="40"/>
      <c r="K573" s="40"/>
      <c r="L573" s="44"/>
      <c r="M573" s="242"/>
      <c r="N573" s="243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159</v>
      </c>
      <c r="AU573" s="17" t="s">
        <v>82</v>
      </c>
    </row>
    <row r="574" s="13" customFormat="1">
      <c r="A574" s="13"/>
      <c r="B574" s="246"/>
      <c r="C574" s="247"/>
      <c r="D574" s="239" t="s">
        <v>161</v>
      </c>
      <c r="E574" s="248" t="s">
        <v>1</v>
      </c>
      <c r="F574" s="249" t="s">
        <v>703</v>
      </c>
      <c r="G574" s="247"/>
      <c r="H574" s="248" t="s">
        <v>1</v>
      </c>
      <c r="I574" s="250"/>
      <c r="J574" s="247"/>
      <c r="K574" s="247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161</v>
      </c>
      <c r="AU574" s="255" t="s">
        <v>82</v>
      </c>
      <c r="AV574" s="13" t="s">
        <v>80</v>
      </c>
      <c r="AW574" s="13" t="s">
        <v>30</v>
      </c>
      <c r="AX574" s="13" t="s">
        <v>73</v>
      </c>
      <c r="AY574" s="255" t="s">
        <v>147</v>
      </c>
    </row>
    <row r="575" s="13" customFormat="1">
      <c r="A575" s="13"/>
      <c r="B575" s="246"/>
      <c r="C575" s="247"/>
      <c r="D575" s="239" t="s">
        <v>161</v>
      </c>
      <c r="E575" s="248" t="s">
        <v>1</v>
      </c>
      <c r="F575" s="249" t="s">
        <v>736</v>
      </c>
      <c r="G575" s="247"/>
      <c r="H575" s="248" t="s">
        <v>1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161</v>
      </c>
      <c r="AU575" s="255" t="s">
        <v>82</v>
      </c>
      <c r="AV575" s="13" t="s">
        <v>80</v>
      </c>
      <c r="AW575" s="13" t="s">
        <v>30</v>
      </c>
      <c r="AX575" s="13" t="s">
        <v>73</v>
      </c>
      <c r="AY575" s="255" t="s">
        <v>147</v>
      </c>
    </row>
    <row r="576" s="14" customFormat="1">
      <c r="A576" s="14"/>
      <c r="B576" s="256"/>
      <c r="C576" s="257"/>
      <c r="D576" s="239" t="s">
        <v>161</v>
      </c>
      <c r="E576" s="258" t="s">
        <v>1</v>
      </c>
      <c r="F576" s="259" t="s">
        <v>2021</v>
      </c>
      <c r="G576" s="257"/>
      <c r="H576" s="260">
        <v>66.189999999999998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161</v>
      </c>
      <c r="AU576" s="266" t="s">
        <v>82</v>
      </c>
      <c r="AV576" s="14" t="s">
        <v>82</v>
      </c>
      <c r="AW576" s="14" t="s">
        <v>30</v>
      </c>
      <c r="AX576" s="14" t="s">
        <v>73</v>
      </c>
      <c r="AY576" s="266" t="s">
        <v>147</v>
      </c>
    </row>
    <row r="577" s="15" customFormat="1">
      <c r="A577" s="15"/>
      <c r="B577" s="267"/>
      <c r="C577" s="268"/>
      <c r="D577" s="239" t="s">
        <v>161</v>
      </c>
      <c r="E577" s="269" t="s">
        <v>1</v>
      </c>
      <c r="F577" s="270" t="s">
        <v>164</v>
      </c>
      <c r="G577" s="268"/>
      <c r="H577" s="271">
        <v>66.189999999999998</v>
      </c>
      <c r="I577" s="272"/>
      <c r="J577" s="268"/>
      <c r="K577" s="268"/>
      <c r="L577" s="273"/>
      <c r="M577" s="274"/>
      <c r="N577" s="275"/>
      <c r="O577" s="275"/>
      <c r="P577" s="275"/>
      <c r="Q577" s="275"/>
      <c r="R577" s="275"/>
      <c r="S577" s="275"/>
      <c r="T577" s="27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7" t="s">
        <v>161</v>
      </c>
      <c r="AU577" s="277" t="s">
        <v>82</v>
      </c>
      <c r="AV577" s="15" t="s">
        <v>155</v>
      </c>
      <c r="AW577" s="15" t="s">
        <v>30</v>
      </c>
      <c r="AX577" s="15" t="s">
        <v>80</v>
      </c>
      <c r="AY577" s="277" t="s">
        <v>147</v>
      </c>
    </row>
    <row r="578" s="2" customFormat="1" ht="24.15" customHeight="1">
      <c r="A578" s="38"/>
      <c r="B578" s="39"/>
      <c r="C578" s="226" t="s">
        <v>659</v>
      </c>
      <c r="D578" s="226" t="s">
        <v>150</v>
      </c>
      <c r="E578" s="227" t="s">
        <v>738</v>
      </c>
      <c r="F578" s="228" t="s">
        <v>739</v>
      </c>
      <c r="G578" s="229" t="s">
        <v>248</v>
      </c>
      <c r="H578" s="230">
        <v>7</v>
      </c>
      <c r="I578" s="231"/>
      <c r="J578" s="232">
        <f>ROUND(I578*H578,2)</f>
        <v>0</v>
      </c>
      <c r="K578" s="228" t="s">
        <v>154</v>
      </c>
      <c r="L578" s="44"/>
      <c r="M578" s="233" t="s">
        <v>1</v>
      </c>
      <c r="N578" s="234" t="s">
        <v>38</v>
      </c>
      <c r="O578" s="91"/>
      <c r="P578" s="235">
        <f>O578*H578</f>
        <v>0</v>
      </c>
      <c r="Q578" s="235">
        <v>0.0035699999999999998</v>
      </c>
      <c r="R578" s="235">
        <f>Q578*H578</f>
        <v>0.024989999999999998</v>
      </c>
      <c r="S578" s="235">
        <v>0</v>
      </c>
      <c r="T578" s="236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7" t="s">
        <v>274</v>
      </c>
      <c r="AT578" s="237" t="s">
        <v>150</v>
      </c>
      <c r="AU578" s="237" t="s">
        <v>82</v>
      </c>
      <c r="AY578" s="17" t="s">
        <v>147</v>
      </c>
      <c r="BE578" s="238">
        <f>IF(N578="základní",J578,0)</f>
        <v>0</v>
      </c>
      <c r="BF578" s="238">
        <f>IF(N578="snížená",J578,0)</f>
        <v>0</v>
      </c>
      <c r="BG578" s="238">
        <f>IF(N578="zákl. přenesená",J578,0)</f>
        <v>0</v>
      </c>
      <c r="BH578" s="238">
        <f>IF(N578="sníž. přenesená",J578,0)</f>
        <v>0</v>
      </c>
      <c r="BI578" s="238">
        <f>IF(N578="nulová",J578,0)</f>
        <v>0</v>
      </c>
      <c r="BJ578" s="17" t="s">
        <v>80</v>
      </c>
      <c r="BK578" s="238">
        <f>ROUND(I578*H578,2)</f>
        <v>0</v>
      </c>
      <c r="BL578" s="17" t="s">
        <v>274</v>
      </c>
      <c r="BM578" s="237" t="s">
        <v>2028</v>
      </c>
    </row>
    <row r="579" s="2" customFormat="1">
      <c r="A579" s="38"/>
      <c r="B579" s="39"/>
      <c r="C579" s="40"/>
      <c r="D579" s="239" t="s">
        <v>157</v>
      </c>
      <c r="E579" s="40"/>
      <c r="F579" s="240" t="s">
        <v>739</v>
      </c>
      <c r="G579" s="40"/>
      <c r="H579" s="40"/>
      <c r="I579" s="241"/>
      <c r="J579" s="40"/>
      <c r="K579" s="40"/>
      <c r="L579" s="44"/>
      <c r="M579" s="242"/>
      <c r="N579" s="243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157</v>
      </c>
      <c r="AU579" s="17" t="s">
        <v>82</v>
      </c>
    </row>
    <row r="580" s="2" customFormat="1">
      <c r="A580" s="38"/>
      <c r="B580" s="39"/>
      <c r="C580" s="40"/>
      <c r="D580" s="244" t="s">
        <v>159</v>
      </c>
      <c r="E580" s="40"/>
      <c r="F580" s="245" t="s">
        <v>742</v>
      </c>
      <c r="G580" s="40"/>
      <c r="H580" s="40"/>
      <c r="I580" s="241"/>
      <c r="J580" s="40"/>
      <c r="K580" s="40"/>
      <c r="L580" s="44"/>
      <c r="M580" s="242"/>
      <c r="N580" s="243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159</v>
      </c>
      <c r="AU580" s="17" t="s">
        <v>82</v>
      </c>
    </row>
    <row r="581" s="14" customFormat="1">
      <c r="A581" s="14"/>
      <c r="B581" s="256"/>
      <c r="C581" s="257"/>
      <c r="D581" s="239" t="s">
        <v>161</v>
      </c>
      <c r="E581" s="258" t="s">
        <v>1</v>
      </c>
      <c r="F581" s="259" t="s">
        <v>201</v>
      </c>
      <c r="G581" s="257"/>
      <c r="H581" s="260">
        <v>7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6" t="s">
        <v>161</v>
      </c>
      <c r="AU581" s="266" t="s">
        <v>82</v>
      </c>
      <c r="AV581" s="14" t="s">
        <v>82</v>
      </c>
      <c r="AW581" s="14" t="s">
        <v>30</v>
      </c>
      <c r="AX581" s="14" t="s">
        <v>73</v>
      </c>
      <c r="AY581" s="266" t="s">
        <v>147</v>
      </c>
    </row>
    <row r="582" s="15" customFormat="1">
      <c r="A582" s="15"/>
      <c r="B582" s="267"/>
      <c r="C582" s="268"/>
      <c r="D582" s="239" t="s">
        <v>161</v>
      </c>
      <c r="E582" s="269" t="s">
        <v>1</v>
      </c>
      <c r="F582" s="270" t="s">
        <v>164</v>
      </c>
      <c r="G582" s="268"/>
      <c r="H582" s="271">
        <v>7</v>
      </c>
      <c r="I582" s="272"/>
      <c r="J582" s="268"/>
      <c r="K582" s="268"/>
      <c r="L582" s="273"/>
      <c r="M582" s="274"/>
      <c r="N582" s="275"/>
      <c r="O582" s="275"/>
      <c r="P582" s="275"/>
      <c r="Q582" s="275"/>
      <c r="R582" s="275"/>
      <c r="S582" s="275"/>
      <c r="T582" s="27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7" t="s">
        <v>161</v>
      </c>
      <c r="AU582" s="277" t="s">
        <v>82</v>
      </c>
      <c r="AV582" s="15" t="s">
        <v>155</v>
      </c>
      <c r="AW582" s="15" t="s">
        <v>30</v>
      </c>
      <c r="AX582" s="15" t="s">
        <v>80</v>
      </c>
      <c r="AY582" s="277" t="s">
        <v>147</v>
      </c>
    </row>
    <row r="583" s="2" customFormat="1" ht="24.15" customHeight="1">
      <c r="A583" s="38"/>
      <c r="B583" s="39"/>
      <c r="C583" s="226" t="s">
        <v>668</v>
      </c>
      <c r="D583" s="226" t="s">
        <v>150</v>
      </c>
      <c r="E583" s="227" t="s">
        <v>744</v>
      </c>
      <c r="F583" s="228" t="s">
        <v>1157</v>
      </c>
      <c r="G583" s="229" t="s">
        <v>167</v>
      </c>
      <c r="H583" s="230">
        <v>46.240000000000002</v>
      </c>
      <c r="I583" s="231"/>
      <c r="J583" s="232">
        <f>ROUND(I583*H583,2)</f>
        <v>0</v>
      </c>
      <c r="K583" s="228" t="s">
        <v>154</v>
      </c>
      <c r="L583" s="44"/>
      <c r="M583" s="233" t="s">
        <v>1</v>
      </c>
      <c r="N583" s="234" t="s">
        <v>38</v>
      </c>
      <c r="O583" s="91"/>
      <c r="P583" s="235">
        <f>O583*H583</f>
        <v>0</v>
      </c>
      <c r="Q583" s="235">
        <v>0.00313</v>
      </c>
      <c r="R583" s="235">
        <f>Q583*H583</f>
        <v>0.1447312</v>
      </c>
      <c r="S583" s="235">
        <v>0</v>
      </c>
      <c r="T583" s="236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7" t="s">
        <v>274</v>
      </c>
      <c r="AT583" s="237" t="s">
        <v>150</v>
      </c>
      <c r="AU583" s="237" t="s">
        <v>82</v>
      </c>
      <c r="AY583" s="17" t="s">
        <v>147</v>
      </c>
      <c r="BE583" s="238">
        <f>IF(N583="základní",J583,0)</f>
        <v>0</v>
      </c>
      <c r="BF583" s="238">
        <f>IF(N583="snížená",J583,0)</f>
        <v>0</v>
      </c>
      <c r="BG583" s="238">
        <f>IF(N583="zákl. přenesená",J583,0)</f>
        <v>0</v>
      </c>
      <c r="BH583" s="238">
        <f>IF(N583="sníž. přenesená",J583,0)</f>
        <v>0</v>
      </c>
      <c r="BI583" s="238">
        <f>IF(N583="nulová",J583,0)</f>
        <v>0</v>
      </c>
      <c r="BJ583" s="17" t="s">
        <v>80</v>
      </c>
      <c r="BK583" s="238">
        <f>ROUND(I583*H583,2)</f>
        <v>0</v>
      </c>
      <c r="BL583" s="17" t="s">
        <v>274</v>
      </c>
      <c r="BM583" s="237" t="s">
        <v>2029</v>
      </c>
    </row>
    <row r="584" s="2" customFormat="1">
      <c r="A584" s="38"/>
      <c r="B584" s="39"/>
      <c r="C584" s="40"/>
      <c r="D584" s="239" t="s">
        <v>157</v>
      </c>
      <c r="E584" s="40"/>
      <c r="F584" s="240" t="s">
        <v>1157</v>
      </c>
      <c r="G584" s="40"/>
      <c r="H584" s="40"/>
      <c r="I584" s="241"/>
      <c r="J584" s="40"/>
      <c r="K584" s="40"/>
      <c r="L584" s="44"/>
      <c r="M584" s="242"/>
      <c r="N584" s="243"/>
      <c r="O584" s="91"/>
      <c r="P584" s="91"/>
      <c r="Q584" s="91"/>
      <c r="R584" s="91"/>
      <c r="S584" s="91"/>
      <c r="T584" s="92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157</v>
      </c>
      <c r="AU584" s="17" t="s">
        <v>82</v>
      </c>
    </row>
    <row r="585" s="2" customFormat="1">
      <c r="A585" s="38"/>
      <c r="B585" s="39"/>
      <c r="C585" s="40"/>
      <c r="D585" s="244" t="s">
        <v>159</v>
      </c>
      <c r="E585" s="40"/>
      <c r="F585" s="245" t="s">
        <v>748</v>
      </c>
      <c r="G585" s="40"/>
      <c r="H585" s="40"/>
      <c r="I585" s="241"/>
      <c r="J585" s="40"/>
      <c r="K585" s="40"/>
      <c r="L585" s="44"/>
      <c r="M585" s="242"/>
      <c r="N585" s="243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159</v>
      </c>
      <c r="AU585" s="17" t="s">
        <v>82</v>
      </c>
    </row>
    <row r="586" s="13" customFormat="1">
      <c r="A586" s="13"/>
      <c r="B586" s="246"/>
      <c r="C586" s="247"/>
      <c r="D586" s="239" t="s">
        <v>161</v>
      </c>
      <c r="E586" s="248" t="s">
        <v>1</v>
      </c>
      <c r="F586" s="249" t="s">
        <v>703</v>
      </c>
      <c r="G586" s="247"/>
      <c r="H586" s="248" t="s">
        <v>1</v>
      </c>
      <c r="I586" s="250"/>
      <c r="J586" s="247"/>
      <c r="K586" s="247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161</v>
      </c>
      <c r="AU586" s="255" t="s">
        <v>82</v>
      </c>
      <c r="AV586" s="13" t="s">
        <v>80</v>
      </c>
      <c r="AW586" s="13" t="s">
        <v>30</v>
      </c>
      <c r="AX586" s="13" t="s">
        <v>73</v>
      </c>
      <c r="AY586" s="255" t="s">
        <v>147</v>
      </c>
    </row>
    <row r="587" s="13" customFormat="1">
      <c r="A587" s="13"/>
      <c r="B587" s="246"/>
      <c r="C587" s="247"/>
      <c r="D587" s="239" t="s">
        <v>161</v>
      </c>
      <c r="E587" s="248" t="s">
        <v>1</v>
      </c>
      <c r="F587" s="249" t="s">
        <v>749</v>
      </c>
      <c r="G587" s="247"/>
      <c r="H587" s="248" t="s">
        <v>1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161</v>
      </c>
      <c r="AU587" s="255" t="s">
        <v>82</v>
      </c>
      <c r="AV587" s="13" t="s">
        <v>80</v>
      </c>
      <c r="AW587" s="13" t="s">
        <v>30</v>
      </c>
      <c r="AX587" s="13" t="s">
        <v>73</v>
      </c>
      <c r="AY587" s="255" t="s">
        <v>147</v>
      </c>
    </row>
    <row r="588" s="14" customFormat="1">
      <c r="A588" s="14"/>
      <c r="B588" s="256"/>
      <c r="C588" s="257"/>
      <c r="D588" s="239" t="s">
        <v>161</v>
      </c>
      <c r="E588" s="258" t="s">
        <v>1</v>
      </c>
      <c r="F588" s="259" t="s">
        <v>2023</v>
      </c>
      <c r="G588" s="257"/>
      <c r="H588" s="260">
        <v>46.240000000000002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161</v>
      </c>
      <c r="AU588" s="266" t="s">
        <v>82</v>
      </c>
      <c r="AV588" s="14" t="s">
        <v>82</v>
      </c>
      <c r="AW588" s="14" t="s">
        <v>30</v>
      </c>
      <c r="AX588" s="14" t="s">
        <v>73</v>
      </c>
      <c r="AY588" s="266" t="s">
        <v>147</v>
      </c>
    </row>
    <row r="589" s="15" customFormat="1">
      <c r="A589" s="15"/>
      <c r="B589" s="267"/>
      <c r="C589" s="268"/>
      <c r="D589" s="239" t="s">
        <v>161</v>
      </c>
      <c r="E589" s="269" t="s">
        <v>1</v>
      </c>
      <c r="F589" s="270" t="s">
        <v>164</v>
      </c>
      <c r="G589" s="268"/>
      <c r="H589" s="271">
        <v>46.240000000000002</v>
      </c>
      <c r="I589" s="272"/>
      <c r="J589" s="268"/>
      <c r="K589" s="268"/>
      <c r="L589" s="273"/>
      <c r="M589" s="274"/>
      <c r="N589" s="275"/>
      <c r="O589" s="275"/>
      <c r="P589" s="275"/>
      <c r="Q589" s="275"/>
      <c r="R589" s="275"/>
      <c r="S589" s="275"/>
      <c r="T589" s="276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7" t="s">
        <v>161</v>
      </c>
      <c r="AU589" s="277" t="s">
        <v>82</v>
      </c>
      <c r="AV589" s="15" t="s">
        <v>155</v>
      </c>
      <c r="AW589" s="15" t="s">
        <v>30</v>
      </c>
      <c r="AX589" s="15" t="s">
        <v>80</v>
      </c>
      <c r="AY589" s="277" t="s">
        <v>147</v>
      </c>
    </row>
    <row r="590" s="2" customFormat="1" ht="24.15" customHeight="1">
      <c r="A590" s="38"/>
      <c r="B590" s="39"/>
      <c r="C590" s="226" t="s">
        <v>675</v>
      </c>
      <c r="D590" s="226" t="s">
        <v>150</v>
      </c>
      <c r="E590" s="227" t="s">
        <v>751</v>
      </c>
      <c r="F590" s="228" t="s">
        <v>752</v>
      </c>
      <c r="G590" s="229" t="s">
        <v>357</v>
      </c>
      <c r="H590" s="230">
        <v>0.43099999999999999</v>
      </c>
      <c r="I590" s="231"/>
      <c r="J590" s="232">
        <f>ROUND(I590*H590,2)</f>
        <v>0</v>
      </c>
      <c r="K590" s="228" t="s">
        <v>154</v>
      </c>
      <c r="L590" s="44"/>
      <c r="M590" s="233" t="s">
        <v>1</v>
      </c>
      <c r="N590" s="234" t="s">
        <v>38</v>
      </c>
      <c r="O590" s="91"/>
      <c r="P590" s="235">
        <f>O590*H590</f>
        <v>0</v>
      </c>
      <c r="Q590" s="235">
        <v>0</v>
      </c>
      <c r="R590" s="235">
        <f>Q590*H590</f>
        <v>0</v>
      </c>
      <c r="S590" s="235">
        <v>0</v>
      </c>
      <c r="T590" s="236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7" t="s">
        <v>274</v>
      </c>
      <c r="AT590" s="237" t="s">
        <v>150</v>
      </c>
      <c r="AU590" s="237" t="s">
        <v>82</v>
      </c>
      <c r="AY590" s="17" t="s">
        <v>147</v>
      </c>
      <c r="BE590" s="238">
        <f>IF(N590="základní",J590,0)</f>
        <v>0</v>
      </c>
      <c r="BF590" s="238">
        <f>IF(N590="snížená",J590,0)</f>
        <v>0</v>
      </c>
      <c r="BG590" s="238">
        <f>IF(N590="zákl. přenesená",J590,0)</f>
        <v>0</v>
      </c>
      <c r="BH590" s="238">
        <f>IF(N590="sníž. přenesená",J590,0)</f>
        <v>0</v>
      </c>
      <c r="BI590" s="238">
        <f>IF(N590="nulová",J590,0)</f>
        <v>0</v>
      </c>
      <c r="BJ590" s="17" t="s">
        <v>80</v>
      </c>
      <c r="BK590" s="238">
        <f>ROUND(I590*H590,2)</f>
        <v>0</v>
      </c>
      <c r="BL590" s="17" t="s">
        <v>274</v>
      </c>
      <c r="BM590" s="237" t="s">
        <v>2030</v>
      </c>
    </row>
    <row r="591" s="2" customFormat="1">
      <c r="A591" s="38"/>
      <c r="B591" s="39"/>
      <c r="C591" s="40"/>
      <c r="D591" s="239" t="s">
        <v>157</v>
      </c>
      <c r="E591" s="40"/>
      <c r="F591" s="240" t="s">
        <v>754</v>
      </c>
      <c r="G591" s="40"/>
      <c r="H591" s="40"/>
      <c r="I591" s="241"/>
      <c r="J591" s="40"/>
      <c r="K591" s="40"/>
      <c r="L591" s="44"/>
      <c r="M591" s="242"/>
      <c r="N591" s="243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157</v>
      </c>
      <c r="AU591" s="17" t="s">
        <v>82</v>
      </c>
    </row>
    <row r="592" s="2" customFormat="1">
      <c r="A592" s="38"/>
      <c r="B592" s="39"/>
      <c r="C592" s="40"/>
      <c r="D592" s="244" t="s">
        <v>159</v>
      </c>
      <c r="E592" s="40"/>
      <c r="F592" s="245" t="s">
        <v>755</v>
      </c>
      <c r="G592" s="40"/>
      <c r="H592" s="40"/>
      <c r="I592" s="241"/>
      <c r="J592" s="40"/>
      <c r="K592" s="40"/>
      <c r="L592" s="44"/>
      <c r="M592" s="242"/>
      <c r="N592" s="243"/>
      <c r="O592" s="91"/>
      <c r="P592" s="91"/>
      <c r="Q592" s="91"/>
      <c r="R592" s="91"/>
      <c r="S592" s="91"/>
      <c r="T592" s="92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159</v>
      </c>
      <c r="AU592" s="17" t="s">
        <v>82</v>
      </c>
    </row>
    <row r="593" s="12" customFormat="1" ht="22.8" customHeight="1">
      <c r="A593" s="12"/>
      <c r="B593" s="210"/>
      <c r="C593" s="211"/>
      <c r="D593" s="212" t="s">
        <v>72</v>
      </c>
      <c r="E593" s="224" t="s">
        <v>756</v>
      </c>
      <c r="F593" s="224" t="s">
        <v>757</v>
      </c>
      <c r="G593" s="211"/>
      <c r="H593" s="211"/>
      <c r="I593" s="214"/>
      <c r="J593" s="225">
        <f>BK593</f>
        <v>0</v>
      </c>
      <c r="K593" s="211"/>
      <c r="L593" s="216"/>
      <c r="M593" s="217"/>
      <c r="N593" s="218"/>
      <c r="O593" s="218"/>
      <c r="P593" s="219">
        <f>SUM(P594:P659)</f>
        <v>0</v>
      </c>
      <c r="Q593" s="218"/>
      <c r="R593" s="219">
        <f>SUM(R594:R659)</f>
        <v>34.501535899999993</v>
      </c>
      <c r="S593" s="218"/>
      <c r="T593" s="220">
        <f>SUM(T594:T659)</f>
        <v>34.3431335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21" t="s">
        <v>82</v>
      </c>
      <c r="AT593" s="222" t="s">
        <v>72</v>
      </c>
      <c r="AU593" s="222" t="s">
        <v>80</v>
      </c>
      <c r="AY593" s="221" t="s">
        <v>147</v>
      </c>
      <c r="BK593" s="223">
        <f>SUM(BK594:BK659)</f>
        <v>0</v>
      </c>
    </row>
    <row r="594" s="2" customFormat="1" ht="24.15" customHeight="1">
      <c r="A594" s="38"/>
      <c r="B594" s="39"/>
      <c r="C594" s="226" t="s">
        <v>682</v>
      </c>
      <c r="D594" s="226" t="s">
        <v>150</v>
      </c>
      <c r="E594" s="227" t="s">
        <v>774</v>
      </c>
      <c r="F594" s="228" t="s">
        <v>775</v>
      </c>
      <c r="G594" s="229" t="s">
        <v>181</v>
      </c>
      <c r="H594" s="230">
        <v>447.02999999999997</v>
      </c>
      <c r="I594" s="231"/>
      <c r="J594" s="232">
        <f>ROUND(I594*H594,2)</f>
        <v>0</v>
      </c>
      <c r="K594" s="228" t="s">
        <v>154</v>
      </c>
      <c r="L594" s="44"/>
      <c r="M594" s="233" t="s">
        <v>1</v>
      </c>
      <c r="N594" s="234" t="s">
        <v>38</v>
      </c>
      <c r="O594" s="91"/>
      <c r="P594" s="235">
        <f>O594*H594</f>
        <v>0</v>
      </c>
      <c r="Q594" s="235">
        <v>0</v>
      </c>
      <c r="R594" s="235">
        <f>Q594*H594</f>
        <v>0</v>
      </c>
      <c r="S594" s="235">
        <v>0.075190000000000007</v>
      </c>
      <c r="T594" s="236">
        <f>S594*H594</f>
        <v>33.612185699999998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7" t="s">
        <v>274</v>
      </c>
      <c r="AT594" s="237" t="s">
        <v>150</v>
      </c>
      <c r="AU594" s="237" t="s">
        <v>82</v>
      </c>
      <c r="AY594" s="17" t="s">
        <v>147</v>
      </c>
      <c r="BE594" s="238">
        <f>IF(N594="základní",J594,0)</f>
        <v>0</v>
      </c>
      <c r="BF594" s="238">
        <f>IF(N594="snížená",J594,0)</f>
        <v>0</v>
      </c>
      <c r="BG594" s="238">
        <f>IF(N594="zákl. přenesená",J594,0)</f>
        <v>0</v>
      </c>
      <c r="BH594" s="238">
        <f>IF(N594="sníž. přenesená",J594,0)</f>
        <v>0</v>
      </c>
      <c r="BI594" s="238">
        <f>IF(N594="nulová",J594,0)</f>
        <v>0</v>
      </c>
      <c r="BJ594" s="17" t="s">
        <v>80</v>
      </c>
      <c r="BK594" s="238">
        <f>ROUND(I594*H594,2)</f>
        <v>0</v>
      </c>
      <c r="BL594" s="17" t="s">
        <v>274</v>
      </c>
      <c r="BM594" s="237" t="s">
        <v>2031</v>
      </c>
    </row>
    <row r="595" s="2" customFormat="1">
      <c r="A595" s="38"/>
      <c r="B595" s="39"/>
      <c r="C595" s="40"/>
      <c r="D595" s="239" t="s">
        <v>157</v>
      </c>
      <c r="E595" s="40"/>
      <c r="F595" s="240" t="s">
        <v>777</v>
      </c>
      <c r="G595" s="40"/>
      <c r="H595" s="40"/>
      <c r="I595" s="241"/>
      <c r="J595" s="40"/>
      <c r="K595" s="40"/>
      <c r="L595" s="44"/>
      <c r="M595" s="242"/>
      <c r="N595" s="243"/>
      <c r="O595" s="91"/>
      <c r="P595" s="91"/>
      <c r="Q595" s="91"/>
      <c r="R595" s="91"/>
      <c r="S595" s="91"/>
      <c r="T595" s="92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157</v>
      </c>
      <c r="AU595" s="17" t="s">
        <v>82</v>
      </c>
    </row>
    <row r="596" s="2" customFormat="1">
      <c r="A596" s="38"/>
      <c r="B596" s="39"/>
      <c r="C596" s="40"/>
      <c r="D596" s="244" t="s">
        <v>159</v>
      </c>
      <c r="E596" s="40"/>
      <c r="F596" s="245" t="s">
        <v>778</v>
      </c>
      <c r="G596" s="40"/>
      <c r="H596" s="40"/>
      <c r="I596" s="241"/>
      <c r="J596" s="40"/>
      <c r="K596" s="40"/>
      <c r="L596" s="44"/>
      <c r="M596" s="242"/>
      <c r="N596" s="243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159</v>
      </c>
      <c r="AU596" s="17" t="s">
        <v>82</v>
      </c>
    </row>
    <row r="597" s="13" customFormat="1">
      <c r="A597" s="13"/>
      <c r="B597" s="246"/>
      <c r="C597" s="247"/>
      <c r="D597" s="239" t="s">
        <v>161</v>
      </c>
      <c r="E597" s="248" t="s">
        <v>1</v>
      </c>
      <c r="F597" s="249" t="s">
        <v>634</v>
      </c>
      <c r="G597" s="247"/>
      <c r="H597" s="248" t="s">
        <v>1</v>
      </c>
      <c r="I597" s="250"/>
      <c r="J597" s="247"/>
      <c r="K597" s="247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161</v>
      </c>
      <c r="AU597" s="255" t="s">
        <v>82</v>
      </c>
      <c r="AV597" s="13" t="s">
        <v>80</v>
      </c>
      <c r="AW597" s="13" t="s">
        <v>30</v>
      </c>
      <c r="AX597" s="13" t="s">
        <v>73</v>
      </c>
      <c r="AY597" s="255" t="s">
        <v>147</v>
      </c>
    </row>
    <row r="598" s="14" customFormat="1">
      <c r="A598" s="14"/>
      <c r="B598" s="256"/>
      <c r="C598" s="257"/>
      <c r="D598" s="239" t="s">
        <v>161</v>
      </c>
      <c r="E598" s="258" t="s">
        <v>1</v>
      </c>
      <c r="F598" s="259" t="s">
        <v>2007</v>
      </c>
      <c r="G598" s="257"/>
      <c r="H598" s="260">
        <v>447.02999999999997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161</v>
      </c>
      <c r="AU598" s="266" t="s">
        <v>82</v>
      </c>
      <c r="AV598" s="14" t="s">
        <v>82</v>
      </c>
      <c r="AW598" s="14" t="s">
        <v>30</v>
      </c>
      <c r="AX598" s="14" t="s">
        <v>73</v>
      </c>
      <c r="AY598" s="266" t="s">
        <v>147</v>
      </c>
    </row>
    <row r="599" s="15" customFormat="1">
      <c r="A599" s="15"/>
      <c r="B599" s="267"/>
      <c r="C599" s="268"/>
      <c r="D599" s="239" t="s">
        <v>161</v>
      </c>
      <c r="E599" s="269" t="s">
        <v>1</v>
      </c>
      <c r="F599" s="270" t="s">
        <v>164</v>
      </c>
      <c r="G599" s="268"/>
      <c r="H599" s="271">
        <v>447.02999999999997</v>
      </c>
      <c r="I599" s="272"/>
      <c r="J599" s="268"/>
      <c r="K599" s="268"/>
      <c r="L599" s="273"/>
      <c r="M599" s="274"/>
      <c r="N599" s="275"/>
      <c r="O599" s="275"/>
      <c r="P599" s="275"/>
      <c r="Q599" s="275"/>
      <c r="R599" s="275"/>
      <c r="S599" s="275"/>
      <c r="T599" s="27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7" t="s">
        <v>161</v>
      </c>
      <c r="AU599" s="277" t="s">
        <v>82</v>
      </c>
      <c r="AV599" s="15" t="s">
        <v>155</v>
      </c>
      <c r="AW599" s="15" t="s">
        <v>30</v>
      </c>
      <c r="AX599" s="15" t="s">
        <v>80</v>
      </c>
      <c r="AY599" s="277" t="s">
        <v>147</v>
      </c>
    </row>
    <row r="600" s="2" customFormat="1" ht="24.15" customHeight="1">
      <c r="A600" s="38"/>
      <c r="B600" s="39"/>
      <c r="C600" s="226" t="s">
        <v>689</v>
      </c>
      <c r="D600" s="226" t="s">
        <v>150</v>
      </c>
      <c r="E600" s="227" t="s">
        <v>780</v>
      </c>
      <c r="F600" s="228" t="s">
        <v>781</v>
      </c>
      <c r="G600" s="229" t="s">
        <v>181</v>
      </c>
      <c r="H600" s="230">
        <v>447.02999999999997</v>
      </c>
      <c r="I600" s="231"/>
      <c r="J600" s="232">
        <f>ROUND(I600*H600,2)</f>
        <v>0</v>
      </c>
      <c r="K600" s="228" t="s">
        <v>154</v>
      </c>
      <c r="L600" s="44"/>
      <c r="M600" s="233" t="s">
        <v>1</v>
      </c>
      <c r="N600" s="234" t="s">
        <v>38</v>
      </c>
      <c r="O600" s="91"/>
      <c r="P600" s="235">
        <f>O600*H600</f>
        <v>0</v>
      </c>
      <c r="Q600" s="235">
        <v>0</v>
      </c>
      <c r="R600" s="235">
        <f>Q600*H600</f>
        <v>0</v>
      </c>
      <c r="S600" s="235">
        <v>0</v>
      </c>
      <c r="T600" s="236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7" t="s">
        <v>274</v>
      </c>
      <c r="AT600" s="237" t="s">
        <v>150</v>
      </c>
      <c r="AU600" s="237" t="s">
        <v>82</v>
      </c>
      <c r="AY600" s="17" t="s">
        <v>147</v>
      </c>
      <c r="BE600" s="238">
        <f>IF(N600="základní",J600,0)</f>
        <v>0</v>
      </c>
      <c r="BF600" s="238">
        <f>IF(N600="snížená",J600,0)</f>
        <v>0</v>
      </c>
      <c r="BG600" s="238">
        <f>IF(N600="zákl. přenesená",J600,0)</f>
        <v>0</v>
      </c>
      <c r="BH600" s="238">
        <f>IF(N600="sníž. přenesená",J600,0)</f>
        <v>0</v>
      </c>
      <c r="BI600" s="238">
        <f>IF(N600="nulová",J600,0)</f>
        <v>0</v>
      </c>
      <c r="BJ600" s="17" t="s">
        <v>80</v>
      </c>
      <c r="BK600" s="238">
        <f>ROUND(I600*H600,2)</f>
        <v>0</v>
      </c>
      <c r="BL600" s="17" t="s">
        <v>274</v>
      </c>
      <c r="BM600" s="237" t="s">
        <v>2032</v>
      </c>
    </row>
    <row r="601" s="2" customFormat="1">
      <c r="A601" s="38"/>
      <c r="B601" s="39"/>
      <c r="C601" s="40"/>
      <c r="D601" s="239" t="s">
        <v>157</v>
      </c>
      <c r="E601" s="40"/>
      <c r="F601" s="240" t="s">
        <v>783</v>
      </c>
      <c r="G601" s="40"/>
      <c r="H601" s="40"/>
      <c r="I601" s="241"/>
      <c r="J601" s="40"/>
      <c r="K601" s="40"/>
      <c r="L601" s="44"/>
      <c r="M601" s="242"/>
      <c r="N601" s="243"/>
      <c r="O601" s="91"/>
      <c r="P601" s="91"/>
      <c r="Q601" s="91"/>
      <c r="R601" s="91"/>
      <c r="S601" s="91"/>
      <c r="T601" s="92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157</v>
      </c>
      <c r="AU601" s="17" t="s">
        <v>82</v>
      </c>
    </row>
    <row r="602" s="2" customFormat="1">
      <c r="A602" s="38"/>
      <c r="B602" s="39"/>
      <c r="C602" s="40"/>
      <c r="D602" s="244" t="s">
        <v>159</v>
      </c>
      <c r="E602" s="40"/>
      <c r="F602" s="245" t="s">
        <v>784</v>
      </c>
      <c r="G602" s="40"/>
      <c r="H602" s="40"/>
      <c r="I602" s="241"/>
      <c r="J602" s="40"/>
      <c r="K602" s="40"/>
      <c r="L602" s="44"/>
      <c r="M602" s="242"/>
      <c r="N602" s="243"/>
      <c r="O602" s="91"/>
      <c r="P602" s="91"/>
      <c r="Q602" s="91"/>
      <c r="R602" s="91"/>
      <c r="S602" s="91"/>
      <c r="T602" s="92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159</v>
      </c>
      <c r="AU602" s="17" t="s">
        <v>82</v>
      </c>
    </row>
    <row r="603" s="2" customFormat="1" ht="24.15" customHeight="1">
      <c r="A603" s="38"/>
      <c r="B603" s="39"/>
      <c r="C603" s="226" t="s">
        <v>697</v>
      </c>
      <c r="D603" s="226" t="s">
        <v>150</v>
      </c>
      <c r="E603" s="227" t="s">
        <v>786</v>
      </c>
      <c r="F603" s="228" t="s">
        <v>787</v>
      </c>
      <c r="G603" s="229" t="s">
        <v>167</v>
      </c>
      <c r="H603" s="230">
        <v>34</v>
      </c>
      <c r="I603" s="231"/>
      <c r="J603" s="232">
        <f>ROUND(I603*H603,2)</f>
        <v>0</v>
      </c>
      <c r="K603" s="228" t="s">
        <v>154</v>
      </c>
      <c r="L603" s="44"/>
      <c r="M603" s="233" t="s">
        <v>1</v>
      </c>
      <c r="N603" s="234" t="s">
        <v>38</v>
      </c>
      <c r="O603" s="91"/>
      <c r="P603" s="235">
        <f>O603*H603</f>
        <v>0</v>
      </c>
      <c r="Q603" s="235">
        <v>0</v>
      </c>
      <c r="R603" s="235">
        <f>Q603*H603</f>
        <v>0</v>
      </c>
      <c r="S603" s="235">
        <v>0.018079999999999999</v>
      </c>
      <c r="T603" s="236">
        <f>S603*H603</f>
        <v>0.61471999999999993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7" t="s">
        <v>274</v>
      </c>
      <c r="AT603" s="237" t="s">
        <v>150</v>
      </c>
      <c r="AU603" s="237" t="s">
        <v>82</v>
      </c>
      <c r="AY603" s="17" t="s">
        <v>147</v>
      </c>
      <c r="BE603" s="238">
        <f>IF(N603="základní",J603,0)</f>
        <v>0</v>
      </c>
      <c r="BF603" s="238">
        <f>IF(N603="snížená",J603,0)</f>
        <v>0</v>
      </c>
      <c r="BG603" s="238">
        <f>IF(N603="zákl. přenesená",J603,0)</f>
        <v>0</v>
      </c>
      <c r="BH603" s="238">
        <f>IF(N603="sníž. přenesená",J603,0)</f>
        <v>0</v>
      </c>
      <c r="BI603" s="238">
        <f>IF(N603="nulová",J603,0)</f>
        <v>0</v>
      </c>
      <c r="BJ603" s="17" t="s">
        <v>80</v>
      </c>
      <c r="BK603" s="238">
        <f>ROUND(I603*H603,2)</f>
        <v>0</v>
      </c>
      <c r="BL603" s="17" t="s">
        <v>274</v>
      </c>
      <c r="BM603" s="237" t="s">
        <v>2033</v>
      </c>
    </row>
    <row r="604" s="2" customFormat="1">
      <c r="A604" s="38"/>
      <c r="B604" s="39"/>
      <c r="C604" s="40"/>
      <c r="D604" s="239" t="s">
        <v>157</v>
      </c>
      <c r="E604" s="40"/>
      <c r="F604" s="240" t="s">
        <v>789</v>
      </c>
      <c r="G604" s="40"/>
      <c r="H604" s="40"/>
      <c r="I604" s="241"/>
      <c r="J604" s="40"/>
      <c r="K604" s="40"/>
      <c r="L604" s="44"/>
      <c r="M604" s="242"/>
      <c r="N604" s="243"/>
      <c r="O604" s="91"/>
      <c r="P604" s="91"/>
      <c r="Q604" s="91"/>
      <c r="R604" s="91"/>
      <c r="S604" s="91"/>
      <c r="T604" s="92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157</v>
      </c>
      <c r="AU604" s="17" t="s">
        <v>82</v>
      </c>
    </row>
    <row r="605" s="2" customFormat="1">
      <c r="A605" s="38"/>
      <c r="B605" s="39"/>
      <c r="C605" s="40"/>
      <c r="D605" s="244" t="s">
        <v>159</v>
      </c>
      <c r="E605" s="40"/>
      <c r="F605" s="245" t="s">
        <v>790</v>
      </c>
      <c r="G605" s="40"/>
      <c r="H605" s="40"/>
      <c r="I605" s="241"/>
      <c r="J605" s="40"/>
      <c r="K605" s="40"/>
      <c r="L605" s="44"/>
      <c r="M605" s="242"/>
      <c r="N605" s="243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159</v>
      </c>
      <c r="AU605" s="17" t="s">
        <v>82</v>
      </c>
    </row>
    <row r="606" s="14" customFormat="1">
      <c r="A606" s="14"/>
      <c r="B606" s="256"/>
      <c r="C606" s="257"/>
      <c r="D606" s="239" t="s">
        <v>161</v>
      </c>
      <c r="E606" s="258" t="s">
        <v>1</v>
      </c>
      <c r="F606" s="259" t="s">
        <v>2034</v>
      </c>
      <c r="G606" s="257"/>
      <c r="H606" s="260">
        <v>34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161</v>
      </c>
      <c r="AU606" s="266" t="s">
        <v>82</v>
      </c>
      <c r="AV606" s="14" t="s">
        <v>82</v>
      </c>
      <c r="AW606" s="14" t="s">
        <v>30</v>
      </c>
      <c r="AX606" s="14" t="s">
        <v>73</v>
      </c>
      <c r="AY606" s="266" t="s">
        <v>147</v>
      </c>
    </row>
    <row r="607" s="15" customFormat="1">
      <c r="A607" s="15"/>
      <c r="B607" s="267"/>
      <c r="C607" s="268"/>
      <c r="D607" s="239" t="s">
        <v>161</v>
      </c>
      <c r="E607" s="269" t="s">
        <v>1</v>
      </c>
      <c r="F607" s="270" t="s">
        <v>164</v>
      </c>
      <c r="G607" s="268"/>
      <c r="H607" s="271">
        <v>34</v>
      </c>
      <c r="I607" s="272"/>
      <c r="J607" s="268"/>
      <c r="K607" s="268"/>
      <c r="L607" s="273"/>
      <c r="M607" s="274"/>
      <c r="N607" s="275"/>
      <c r="O607" s="275"/>
      <c r="P607" s="275"/>
      <c r="Q607" s="275"/>
      <c r="R607" s="275"/>
      <c r="S607" s="275"/>
      <c r="T607" s="27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7" t="s">
        <v>161</v>
      </c>
      <c r="AU607" s="277" t="s">
        <v>82</v>
      </c>
      <c r="AV607" s="15" t="s">
        <v>155</v>
      </c>
      <c r="AW607" s="15" t="s">
        <v>30</v>
      </c>
      <c r="AX607" s="15" t="s">
        <v>80</v>
      </c>
      <c r="AY607" s="277" t="s">
        <v>147</v>
      </c>
    </row>
    <row r="608" s="2" customFormat="1" ht="24.15" customHeight="1">
      <c r="A608" s="38"/>
      <c r="B608" s="39"/>
      <c r="C608" s="226" t="s">
        <v>705</v>
      </c>
      <c r="D608" s="226" t="s">
        <v>150</v>
      </c>
      <c r="E608" s="227" t="s">
        <v>793</v>
      </c>
      <c r="F608" s="228" t="s">
        <v>794</v>
      </c>
      <c r="G608" s="229" t="s">
        <v>167</v>
      </c>
      <c r="H608" s="230">
        <v>34</v>
      </c>
      <c r="I608" s="231"/>
      <c r="J608" s="232">
        <f>ROUND(I608*H608,2)</f>
        <v>0</v>
      </c>
      <c r="K608" s="228" t="s">
        <v>154</v>
      </c>
      <c r="L608" s="44"/>
      <c r="M608" s="233" t="s">
        <v>1</v>
      </c>
      <c r="N608" s="234" t="s">
        <v>38</v>
      </c>
      <c r="O608" s="91"/>
      <c r="P608" s="235">
        <f>O608*H608</f>
        <v>0</v>
      </c>
      <c r="Q608" s="235">
        <v>0</v>
      </c>
      <c r="R608" s="235">
        <f>Q608*H608</f>
        <v>0</v>
      </c>
      <c r="S608" s="235">
        <v>0</v>
      </c>
      <c r="T608" s="236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7" t="s">
        <v>274</v>
      </c>
      <c r="AT608" s="237" t="s">
        <v>150</v>
      </c>
      <c r="AU608" s="237" t="s">
        <v>82</v>
      </c>
      <c r="AY608" s="17" t="s">
        <v>147</v>
      </c>
      <c r="BE608" s="238">
        <f>IF(N608="základní",J608,0)</f>
        <v>0</v>
      </c>
      <c r="BF608" s="238">
        <f>IF(N608="snížená",J608,0)</f>
        <v>0</v>
      </c>
      <c r="BG608" s="238">
        <f>IF(N608="zákl. přenesená",J608,0)</f>
        <v>0</v>
      </c>
      <c r="BH608" s="238">
        <f>IF(N608="sníž. přenesená",J608,0)</f>
        <v>0</v>
      </c>
      <c r="BI608" s="238">
        <f>IF(N608="nulová",J608,0)</f>
        <v>0</v>
      </c>
      <c r="BJ608" s="17" t="s">
        <v>80</v>
      </c>
      <c r="BK608" s="238">
        <f>ROUND(I608*H608,2)</f>
        <v>0</v>
      </c>
      <c r="BL608" s="17" t="s">
        <v>274</v>
      </c>
      <c r="BM608" s="237" t="s">
        <v>2035</v>
      </c>
    </row>
    <row r="609" s="2" customFormat="1">
      <c r="A609" s="38"/>
      <c r="B609" s="39"/>
      <c r="C609" s="40"/>
      <c r="D609" s="239" t="s">
        <v>157</v>
      </c>
      <c r="E609" s="40"/>
      <c r="F609" s="240" t="s">
        <v>783</v>
      </c>
      <c r="G609" s="40"/>
      <c r="H609" s="40"/>
      <c r="I609" s="241"/>
      <c r="J609" s="40"/>
      <c r="K609" s="40"/>
      <c r="L609" s="44"/>
      <c r="M609" s="242"/>
      <c r="N609" s="243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157</v>
      </c>
      <c r="AU609" s="17" t="s">
        <v>82</v>
      </c>
    </row>
    <row r="610" s="2" customFormat="1">
      <c r="A610" s="38"/>
      <c r="B610" s="39"/>
      <c r="C610" s="40"/>
      <c r="D610" s="244" t="s">
        <v>159</v>
      </c>
      <c r="E610" s="40"/>
      <c r="F610" s="245" t="s">
        <v>796</v>
      </c>
      <c r="G610" s="40"/>
      <c r="H610" s="40"/>
      <c r="I610" s="241"/>
      <c r="J610" s="40"/>
      <c r="K610" s="40"/>
      <c r="L610" s="44"/>
      <c r="M610" s="242"/>
      <c r="N610" s="243"/>
      <c r="O610" s="91"/>
      <c r="P610" s="91"/>
      <c r="Q610" s="91"/>
      <c r="R610" s="91"/>
      <c r="S610" s="91"/>
      <c r="T610" s="92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159</v>
      </c>
      <c r="AU610" s="17" t="s">
        <v>82</v>
      </c>
    </row>
    <row r="611" s="2" customFormat="1" ht="24.15" customHeight="1">
      <c r="A611" s="38"/>
      <c r="B611" s="39"/>
      <c r="C611" s="226" t="s">
        <v>712</v>
      </c>
      <c r="D611" s="226" t="s">
        <v>150</v>
      </c>
      <c r="E611" s="227" t="s">
        <v>798</v>
      </c>
      <c r="F611" s="228" t="s">
        <v>799</v>
      </c>
      <c r="G611" s="229" t="s">
        <v>181</v>
      </c>
      <c r="H611" s="230">
        <v>447.02999999999997</v>
      </c>
      <c r="I611" s="231"/>
      <c r="J611" s="232">
        <f>ROUND(I611*H611,2)</f>
        <v>0</v>
      </c>
      <c r="K611" s="228" t="s">
        <v>154</v>
      </c>
      <c r="L611" s="44"/>
      <c r="M611" s="233" t="s">
        <v>1</v>
      </c>
      <c r="N611" s="234" t="s">
        <v>38</v>
      </c>
      <c r="O611" s="91"/>
      <c r="P611" s="235">
        <f>O611*H611</f>
        <v>0</v>
      </c>
      <c r="Q611" s="235">
        <v>0.075009999999999993</v>
      </c>
      <c r="R611" s="235">
        <f>Q611*H611</f>
        <v>33.531720299999996</v>
      </c>
      <c r="S611" s="235">
        <v>0</v>
      </c>
      <c r="T611" s="236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7" t="s">
        <v>274</v>
      </c>
      <c r="AT611" s="237" t="s">
        <v>150</v>
      </c>
      <c r="AU611" s="237" t="s">
        <v>82</v>
      </c>
      <c r="AY611" s="17" t="s">
        <v>147</v>
      </c>
      <c r="BE611" s="238">
        <f>IF(N611="základní",J611,0)</f>
        <v>0</v>
      </c>
      <c r="BF611" s="238">
        <f>IF(N611="snížená",J611,0)</f>
        <v>0</v>
      </c>
      <c r="BG611" s="238">
        <f>IF(N611="zákl. přenesená",J611,0)</f>
        <v>0</v>
      </c>
      <c r="BH611" s="238">
        <f>IF(N611="sníž. přenesená",J611,0)</f>
        <v>0</v>
      </c>
      <c r="BI611" s="238">
        <f>IF(N611="nulová",J611,0)</f>
        <v>0</v>
      </c>
      <c r="BJ611" s="17" t="s">
        <v>80</v>
      </c>
      <c r="BK611" s="238">
        <f>ROUND(I611*H611,2)</f>
        <v>0</v>
      </c>
      <c r="BL611" s="17" t="s">
        <v>274</v>
      </c>
      <c r="BM611" s="237" t="s">
        <v>2036</v>
      </c>
    </row>
    <row r="612" s="2" customFormat="1">
      <c r="A612" s="38"/>
      <c r="B612" s="39"/>
      <c r="C612" s="40"/>
      <c r="D612" s="239" t="s">
        <v>157</v>
      </c>
      <c r="E612" s="40"/>
      <c r="F612" s="240" t="s">
        <v>801</v>
      </c>
      <c r="G612" s="40"/>
      <c r="H612" s="40"/>
      <c r="I612" s="241"/>
      <c r="J612" s="40"/>
      <c r="K612" s="40"/>
      <c r="L612" s="44"/>
      <c r="M612" s="242"/>
      <c r="N612" s="243"/>
      <c r="O612" s="91"/>
      <c r="P612" s="91"/>
      <c r="Q612" s="91"/>
      <c r="R612" s="91"/>
      <c r="S612" s="91"/>
      <c r="T612" s="92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157</v>
      </c>
      <c r="AU612" s="17" t="s">
        <v>82</v>
      </c>
    </row>
    <row r="613" s="2" customFormat="1">
      <c r="A613" s="38"/>
      <c r="B613" s="39"/>
      <c r="C613" s="40"/>
      <c r="D613" s="244" t="s">
        <v>159</v>
      </c>
      <c r="E613" s="40"/>
      <c r="F613" s="245" t="s">
        <v>802</v>
      </c>
      <c r="G613" s="40"/>
      <c r="H613" s="40"/>
      <c r="I613" s="241"/>
      <c r="J613" s="40"/>
      <c r="K613" s="40"/>
      <c r="L613" s="44"/>
      <c r="M613" s="242"/>
      <c r="N613" s="243"/>
      <c r="O613" s="91"/>
      <c r="P613" s="91"/>
      <c r="Q613" s="91"/>
      <c r="R613" s="91"/>
      <c r="S613" s="91"/>
      <c r="T613" s="92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159</v>
      </c>
      <c r="AU613" s="17" t="s">
        <v>82</v>
      </c>
    </row>
    <row r="614" s="13" customFormat="1">
      <c r="A614" s="13"/>
      <c r="B614" s="246"/>
      <c r="C614" s="247"/>
      <c r="D614" s="239" t="s">
        <v>161</v>
      </c>
      <c r="E614" s="248" t="s">
        <v>1</v>
      </c>
      <c r="F614" s="249" t="s">
        <v>634</v>
      </c>
      <c r="G614" s="247"/>
      <c r="H614" s="248" t="s">
        <v>1</v>
      </c>
      <c r="I614" s="250"/>
      <c r="J614" s="247"/>
      <c r="K614" s="247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161</v>
      </c>
      <c r="AU614" s="255" t="s">
        <v>82</v>
      </c>
      <c r="AV614" s="13" t="s">
        <v>80</v>
      </c>
      <c r="AW614" s="13" t="s">
        <v>30</v>
      </c>
      <c r="AX614" s="13" t="s">
        <v>73</v>
      </c>
      <c r="AY614" s="255" t="s">
        <v>147</v>
      </c>
    </row>
    <row r="615" s="14" customFormat="1">
      <c r="A615" s="14"/>
      <c r="B615" s="256"/>
      <c r="C615" s="257"/>
      <c r="D615" s="239" t="s">
        <v>161</v>
      </c>
      <c r="E615" s="258" t="s">
        <v>1</v>
      </c>
      <c r="F615" s="259" t="s">
        <v>2037</v>
      </c>
      <c r="G615" s="257"/>
      <c r="H615" s="260">
        <v>447.02999999999997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161</v>
      </c>
      <c r="AU615" s="266" t="s">
        <v>82</v>
      </c>
      <c r="AV615" s="14" t="s">
        <v>82</v>
      </c>
      <c r="AW615" s="14" t="s">
        <v>30</v>
      </c>
      <c r="AX615" s="14" t="s">
        <v>73</v>
      </c>
      <c r="AY615" s="266" t="s">
        <v>147</v>
      </c>
    </row>
    <row r="616" s="15" customFormat="1">
      <c r="A616" s="15"/>
      <c r="B616" s="267"/>
      <c r="C616" s="268"/>
      <c r="D616" s="239" t="s">
        <v>161</v>
      </c>
      <c r="E616" s="269" t="s">
        <v>1</v>
      </c>
      <c r="F616" s="270" t="s">
        <v>164</v>
      </c>
      <c r="G616" s="268"/>
      <c r="H616" s="271">
        <v>447.02999999999997</v>
      </c>
      <c r="I616" s="272"/>
      <c r="J616" s="268"/>
      <c r="K616" s="268"/>
      <c r="L616" s="273"/>
      <c r="M616" s="274"/>
      <c r="N616" s="275"/>
      <c r="O616" s="275"/>
      <c r="P616" s="275"/>
      <c r="Q616" s="275"/>
      <c r="R616" s="275"/>
      <c r="S616" s="275"/>
      <c r="T616" s="276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7" t="s">
        <v>161</v>
      </c>
      <c r="AU616" s="277" t="s">
        <v>82</v>
      </c>
      <c r="AV616" s="15" t="s">
        <v>155</v>
      </c>
      <c r="AW616" s="15" t="s">
        <v>30</v>
      </c>
      <c r="AX616" s="15" t="s">
        <v>80</v>
      </c>
      <c r="AY616" s="277" t="s">
        <v>147</v>
      </c>
    </row>
    <row r="617" s="2" customFormat="1" ht="24.15" customHeight="1">
      <c r="A617" s="38"/>
      <c r="B617" s="39"/>
      <c r="C617" s="226" t="s">
        <v>720</v>
      </c>
      <c r="D617" s="226" t="s">
        <v>150</v>
      </c>
      <c r="E617" s="227" t="s">
        <v>804</v>
      </c>
      <c r="F617" s="228" t="s">
        <v>805</v>
      </c>
      <c r="G617" s="229" t="s">
        <v>167</v>
      </c>
      <c r="H617" s="230">
        <v>34</v>
      </c>
      <c r="I617" s="231"/>
      <c r="J617" s="232">
        <f>ROUND(I617*H617,2)</f>
        <v>0</v>
      </c>
      <c r="K617" s="228" t="s">
        <v>154</v>
      </c>
      <c r="L617" s="44"/>
      <c r="M617" s="233" t="s">
        <v>1</v>
      </c>
      <c r="N617" s="234" t="s">
        <v>38</v>
      </c>
      <c r="O617" s="91"/>
      <c r="P617" s="235">
        <f>O617*H617</f>
        <v>0</v>
      </c>
      <c r="Q617" s="235">
        <v>0.01451</v>
      </c>
      <c r="R617" s="235">
        <f>Q617*H617</f>
        <v>0.49334</v>
      </c>
      <c r="S617" s="235">
        <v>0</v>
      </c>
      <c r="T617" s="236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7" t="s">
        <v>274</v>
      </c>
      <c r="AT617" s="237" t="s">
        <v>150</v>
      </c>
      <c r="AU617" s="237" t="s">
        <v>82</v>
      </c>
      <c r="AY617" s="17" t="s">
        <v>147</v>
      </c>
      <c r="BE617" s="238">
        <f>IF(N617="základní",J617,0)</f>
        <v>0</v>
      </c>
      <c r="BF617" s="238">
        <f>IF(N617="snížená",J617,0)</f>
        <v>0</v>
      </c>
      <c r="BG617" s="238">
        <f>IF(N617="zákl. přenesená",J617,0)</f>
        <v>0</v>
      </c>
      <c r="BH617" s="238">
        <f>IF(N617="sníž. přenesená",J617,0)</f>
        <v>0</v>
      </c>
      <c r="BI617" s="238">
        <f>IF(N617="nulová",J617,0)</f>
        <v>0</v>
      </c>
      <c r="BJ617" s="17" t="s">
        <v>80</v>
      </c>
      <c r="BK617" s="238">
        <f>ROUND(I617*H617,2)</f>
        <v>0</v>
      </c>
      <c r="BL617" s="17" t="s">
        <v>274</v>
      </c>
      <c r="BM617" s="237" t="s">
        <v>2038</v>
      </c>
    </row>
    <row r="618" s="2" customFormat="1">
      <c r="A618" s="38"/>
      <c r="B618" s="39"/>
      <c r="C618" s="40"/>
      <c r="D618" s="239" t="s">
        <v>157</v>
      </c>
      <c r="E618" s="40"/>
      <c r="F618" s="240" t="s">
        <v>807</v>
      </c>
      <c r="G618" s="40"/>
      <c r="H618" s="40"/>
      <c r="I618" s="241"/>
      <c r="J618" s="40"/>
      <c r="K618" s="40"/>
      <c r="L618" s="44"/>
      <c r="M618" s="242"/>
      <c r="N618" s="243"/>
      <c r="O618" s="91"/>
      <c r="P618" s="91"/>
      <c r="Q618" s="91"/>
      <c r="R618" s="91"/>
      <c r="S618" s="91"/>
      <c r="T618" s="92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157</v>
      </c>
      <c r="AU618" s="17" t="s">
        <v>82</v>
      </c>
    </row>
    <row r="619" s="2" customFormat="1">
      <c r="A619" s="38"/>
      <c r="B619" s="39"/>
      <c r="C619" s="40"/>
      <c r="D619" s="244" t="s">
        <v>159</v>
      </c>
      <c r="E619" s="40"/>
      <c r="F619" s="245" t="s">
        <v>808</v>
      </c>
      <c r="G619" s="40"/>
      <c r="H619" s="40"/>
      <c r="I619" s="241"/>
      <c r="J619" s="40"/>
      <c r="K619" s="40"/>
      <c r="L619" s="44"/>
      <c r="M619" s="242"/>
      <c r="N619" s="243"/>
      <c r="O619" s="91"/>
      <c r="P619" s="91"/>
      <c r="Q619" s="91"/>
      <c r="R619" s="91"/>
      <c r="S619" s="91"/>
      <c r="T619" s="92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159</v>
      </c>
      <c r="AU619" s="17" t="s">
        <v>82</v>
      </c>
    </row>
    <row r="620" s="14" customFormat="1">
      <c r="A620" s="14"/>
      <c r="B620" s="256"/>
      <c r="C620" s="257"/>
      <c r="D620" s="239" t="s">
        <v>161</v>
      </c>
      <c r="E620" s="258" t="s">
        <v>1</v>
      </c>
      <c r="F620" s="259" t="s">
        <v>2034</v>
      </c>
      <c r="G620" s="257"/>
      <c r="H620" s="260">
        <v>34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161</v>
      </c>
      <c r="AU620" s="266" t="s">
        <v>82</v>
      </c>
      <c r="AV620" s="14" t="s">
        <v>82</v>
      </c>
      <c r="AW620" s="14" t="s">
        <v>30</v>
      </c>
      <c r="AX620" s="14" t="s">
        <v>73</v>
      </c>
      <c r="AY620" s="266" t="s">
        <v>147</v>
      </c>
    </row>
    <row r="621" s="15" customFormat="1">
      <c r="A621" s="15"/>
      <c r="B621" s="267"/>
      <c r="C621" s="268"/>
      <c r="D621" s="239" t="s">
        <v>161</v>
      </c>
      <c r="E621" s="269" t="s">
        <v>1</v>
      </c>
      <c r="F621" s="270" t="s">
        <v>164</v>
      </c>
      <c r="G621" s="268"/>
      <c r="H621" s="271">
        <v>34</v>
      </c>
      <c r="I621" s="272"/>
      <c r="J621" s="268"/>
      <c r="K621" s="268"/>
      <c r="L621" s="273"/>
      <c r="M621" s="274"/>
      <c r="N621" s="275"/>
      <c r="O621" s="275"/>
      <c r="P621" s="275"/>
      <c r="Q621" s="275"/>
      <c r="R621" s="275"/>
      <c r="S621" s="275"/>
      <c r="T621" s="276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7" t="s">
        <v>161</v>
      </c>
      <c r="AU621" s="277" t="s">
        <v>82</v>
      </c>
      <c r="AV621" s="15" t="s">
        <v>155</v>
      </c>
      <c r="AW621" s="15" t="s">
        <v>30</v>
      </c>
      <c r="AX621" s="15" t="s">
        <v>80</v>
      </c>
      <c r="AY621" s="277" t="s">
        <v>147</v>
      </c>
    </row>
    <row r="622" s="2" customFormat="1" ht="24.15" customHeight="1">
      <c r="A622" s="38"/>
      <c r="B622" s="39"/>
      <c r="C622" s="226" t="s">
        <v>730</v>
      </c>
      <c r="D622" s="226" t="s">
        <v>150</v>
      </c>
      <c r="E622" s="227" t="s">
        <v>810</v>
      </c>
      <c r="F622" s="228" t="s">
        <v>811</v>
      </c>
      <c r="G622" s="229" t="s">
        <v>181</v>
      </c>
      <c r="H622" s="230">
        <v>447.02999999999997</v>
      </c>
      <c r="I622" s="231"/>
      <c r="J622" s="232">
        <f>ROUND(I622*H622,2)</f>
        <v>0</v>
      </c>
      <c r="K622" s="228" t="s">
        <v>154</v>
      </c>
      <c r="L622" s="44"/>
      <c r="M622" s="233" t="s">
        <v>1</v>
      </c>
      <c r="N622" s="234" t="s">
        <v>38</v>
      </c>
      <c r="O622" s="91"/>
      <c r="P622" s="235">
        <f>O622*H622</f>
        <v>0</v>
      </c>
      <c r="Q622" s="235">
        <v>0.00025999999999999998</v>
      </c>
      <c r="R622" s="235">
        <f>Q622*H622</f>
        <v>0.11622779999999998</v>
      </c>
      <c r="S622" s="235">
        <v>0</v>
      </c>
      <c r="T622" s="236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37" t="s">
        <v>274</v>
      </c>
      <c r="AT622" s="237" t="s">
        <v>150</v>
      </c>
      <c r="AU622" s="237" t="s">
        <v>82</v>
      </c>
      <c r="AY622" s="17" t="s">
        <v>147</v>
      </c>
      <c r="BE622" s="238">
        <f>IF(N622="základní",J622,0)</f>
        <v>0</v>
      </c>
      <c r="BF622" s="238">
        <f>IF(N622="snížená",J622,0)</f>
        <v>0</v>
      </c>
      <c r="BG622" s="238">
        <f>IF(N622="zákl. přenesená",J622,0)</f>
        <v>0</v>
      </c>
      <c r="BH622" s="238">
        <f>IF(N622="sníž. přenesená",J622,0)</f>
        <v>0</v>
      </c>
      <c r="BI622" s="238">
        <f>IF(N622="nulová",J622,0)</f>
        <v>0</v>
      </c>
      <c r="BJ622" s="17" t="s">
        <v>80</v>
      </c>
      <c r="BK622" s="238">
        <f>ROUND(I622*H622,2)</f>
        <v>0</v>
      </c>
      <c r="BL622" s="17" t="s">
        <v>274</v>
      </c>
      <c r="BM622" s="237" t="s">
        <v>2039</v>
      </c>
    </row>
    <row r="623" s="2" customFormat="1">
      <c r="A623" s="38"/>
      <c r="B623" s="39"/>
      <c r="C623" s="40"/>
      <c r="D623" s="239" t="s">
        <v>157</v>
      </c>
      <c r="E623" s="40"/>
      <c r="F623" s="240" t="s">
        <v>813</v>
      </c>
      <c r="G623" s="40"/>
      <c r="H623" s="40"/>
      <c r="I623" s="241"/>
      <c r="J623" s="40"/>
      <c r="K623" s="40"/>
      <c r="L623" s="44"/>
      <c r="M623" s="242"/>
      <c r="N623" s="243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157</v>
      </c>
      <c r="AU623" s="17" t="s">
        <v>82</v>
      </c>
    </row>
    <row r="624" s="2" customFormat="1">
      <c r="A624" s="38"/>
      <c r="B624" s="39"/>
      <c r="C624" s="40"/>
      <c r="D624" s="244" t="s">
        <v>159</v>
      </c>
      <c r="E624" s="40"/>
      <c r="F624" s="245" t="s">
        <v>814</v>
      </c>
      <c r="G624" s="40"/>
      <c r="H624" s="40"/>
      <c r="I624" s="241"/>
      <c r="J624" s="40"/>
      <c r="K624" s="40"/>
      <c r="L624" s="44"/>
      <c r="M624" s="242"/>
      <c r="N624" s="243"/>
      <c r="O624" s="91"/>
      <c r="P624" s="91"/>
      <c r="Q624" s="91"/>
      <c r="R624" s="91"/>
      <c r="S624" s="91"/>
      <c r="T624" s="92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159</v>
      </c>
      <c r="AU624" s="17" t="s">
        <v>82</v>
      </c>
    </row>
    <row r="625" s="13" customFormat="1">
      <c r="A625" s="13"/>
      <c r="B625" s="246"/>
      <c r="C625" s="247"/>
      <c r="D625" s="239" t="s">
        <v>161</v>
      </c>
      <c r="E625" s="248" t="s">
        <v>1</v>
      </c>
      <c r="F625" s="249" t="s">
        <v>634</v>
      </c>
      <c r="G625" s="247"/>
      <c r="H625" s="248" t="s">
        <v>1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161</v>
      </c>
      <c r="AU625" s="255" t="s">
        <v>82</v>
      </c>
      <c r="AV625" s="13" t="s">
        <v>80</v>
      </c>
      <c r="AW625" s="13" t="s">
        <v>30</v>
      </c>
      <c r="AX625" s="13" t="s">
        <v>73</v>
      </c>
      <c r="AY625" s="255" t="s">
        <v>147</v>
      </c>
    </row>
    <row r="626" s="14" customFormat="1">
      <c r="A626" s="14"/>
      <c r="B626" s="256"/>
      <c r="C626" s="257"/>
      <c r="D626" s="239" t="s">
        <v>161</v>
      </c>
      <c r="E626" s="258" t="s">
        <v>1</v>
      </c>
      <c r="F626" s="259" t="s">
        <v>2007</v>
      </c>
      <c r="G626" s="257"/>
      <c r="H626" s="260">
        <v>447.02999999999997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161</v>
      </c>
      <c r="AU626" s="266" t="s">
        <v>82</v>
      </c>
      <c r="AV626" s="14" t="s">
        <v>82</v>
      </c>
      <c r="AW626" s="14" t="s">
        <v>30</v>
      </c>
      <c r="AX626" s="14" t="s">
        <v>73</v>
      </c>
      <c r="AY626" s="266" t="s">
        <v>147</v>
      </c>
    </row>
    <row r="627" s="15" customFormat="1">
      <c r="A627" s="15"/>
      <c r="B627" s="267"/>
      <c r="C627" s="268"/>
      <c r="D627" s="239" t="s">
        <v>161</v>
      </c>
      <c r="E627" s="269" t="s">
        <v>1</v>
      </c>
      <c r="F627" s="270" t="s">
        <v>164</v>
      </c>
      <c r="G627" s="268"/>
      <c r="H627" s="271">
        <v>447.02999999999997</v>
      </c>
      <c r="I627" s="272"/>
      <c r="J627" s="268"/>
      <c r="K627" s="268"/>
      <c r="L627" s="273"/>
      <c r="M627" s="274"/>
      <c r="N627" s="275"/>
      <c r="O627" s="275"/>
      <c r="P627" s="275"/>
      <c r="Q627" s="275"/>
      <c r="R627" s="275"/>
      <c r="S627" s="275"/>
      <c r="T627" s="27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7" t="s">
        <v>161</v>
      </c>
      <c r="AU627" s="277" t="s">
        <v>82</v>
      </c>
      <c r="AV627" s="15" t="s">
        <v>155</v>
      </c>
      <c r="AW627" s="15" t="s">
        <v>30</v>
      </c>
      <c r="AX627" s="15" t="s">
        <v>80</v>
      </c>
      <c r="AY627" s="277" t="s">
        <v>147</v>
      </c>
    </row>
    <row r="628" s="2" customFormat="1" ht="24.15" customHeight="1">
      <c r="A628" s="38"/>
      <c r="B628" s="39"/>
      <c r="C628" s="226" t="s">
        <v>737</v>
      </c>
      <c r="D628" s="226" t="s">
        <v>150</v>
      </c>
      <c r="E628" s="227" t="s">
        <v>816</v>
      </c>
      <c r="F628" s="228" t="s">
        <v>817</v>
      </c>
      <c r="G628" s="229" t="s">
        <v>248</v>
      </c>
      <c r="H628" s="230">
        <v>7</v>
      </c>
      <c r="I628" s="231"/>
      <c r="J628" s="232">
        <f>ROUND(I628*H628,2)</f>
        <v>0</v>
      </c>
      <c r="K628" s="228" t="s">
        <v>154</v>
      </c>
      <c r="L628" s="44"/>
      <c r="M628" s="233" t="s">
        <v>1</v>
      </c>
      <c r="N628" s="234" t="s">
        <v>38</v>
      </c>
      <c r="O628" s="91"/>
      <c r="P628" s="235">
        <f>O628*H628</f>
        <v>0</v>
      </c>
      <c r="Q628" s="235">
        <v>0</v>
      </c>
      <c r="R628" s="235">
        <f>Q628*H628</f>
        <v>0</v>
      </c>
      <c r="S628" s="235">
        <v>0</v>
      </c>
      <c r="T628" s="236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7" t="s">
        <v>274</v>
      </c>
      <c r="AT628" s="237" t="s">
        <v>150</v>
      </c>
      <c r="AU628" s="237" t="s">
        <v>82</v>
      </c>
      <c r="AY628" s="17" t="s">
        <v>147</v>
      </c>
      <c r="BE628" s="238">
        <f>IF(N628="základní",J628,0)</f>
        <v>0</v>
      </c>
      <c r="BF628" s="238">
        <f>IF(N628="snížená",J628,0)</f>
        <v>0</v>
      </c>
      <c r="BG628" s="238">
        <f>IF(N628="zákl. přenesená",J628,0)</f>
        <v>0</v>
      </c>
      <c r="BH628" s="238">
        <f>IF(N628="sníž. přenesená",J628,0)</f>
        <v>0</v>
      </c>
      <c r="BI628" s="238">
        <f>IF(N628="nulová",J628,0)</f>
        <v>0</v>
      </c>
      <c r="BJ628" s="17" t="s">
        <v>80</v>
      </c>
      <c r="BK628" s="238">
        <f>ROUND(I628*H628,2)</f>
        <v>0</v>
      </c>
      <c r="BL628" s="17" t="s">
        <v>274</v>
      </c>
      <c r="BM628" s="237" t="s">
        <v>2040</v>
      </c>
    </row>
    <row r="629" s="2" customFormat="1">
      <c r="A629" s="38"/>
      <c r="B629" s="39"/>
      <c r="C629" s="40"/>
      <c r="D629" s="239" t="s">
        <v>157</v>
      </c>
      <c r="E629" s="40"/>
      <c r="F629" s="240" t="s">
        <v>819</v>
      </c>
      <c r="G629" s="40"/>
      <c r="H629" s="40"/>
      <c r="I629" s="241"/>
      <c r="J629" s="40"/>
      <c r="K629" s="40"/>
      <c r="L629" s="44"/>
      <c r="M629" s="242"/>
      <c r="N629" s="243"/>
      <c r="O629" s="91"/>
      <c r="P629" s="91"/>
      <c r="Q629" s="91"/>
      <c r="R629" s="91"/>
      <c r="S629" s="91"/>
      <c r="T629" s="92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157</v>
      </c>
      <c r="AU629" s="17" t="s">
        <v>82</v>
      </c>
    </row>
    <row r="630" s="2" customFormat="1">
      <c r="A630" s="38"/>
      <c r="B630" s="39"/>
      <c r="C630" s="40"/>
      <c r="D630" s="244" t="s">
        <v>159</v>
      </c>
      <c r="E630" s="40"/>
      <c r="F630" s="245" t="s">
        <v>820</v>
      </c>
      <c r="G630" s="40"/>
      <c r="H630" s="40"/>
      <c r="I630" s="241"/>
      <c r="J630" s="40"/>
      <c r="K630" s="40"/>
      <c r="L630" s="44"/>
      <c r="M630" s="242"/>
      <c r="N630" s="243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159</v>
      </c>
      <c r="AU630" s="17" t="s">
        <v>82</v>
      </c>
    </row>
    <row r="631" s="14" customFormat="1">
      <c r="A631" s="14"/>
      <c r="B631" s="256"/>
      <c r="C631" s="257"/>
      <c r="D631" s="239" t="s">
        <v>161</v>
      </c>
      <c r="E631" s="258" t="s">
        <v>1</v>
      </c>
      <c r="F631" s="259" t="s">
        <v>201</v>
      </c>
      <c r="G631" s="257"/>
      <c r="H631" s="260">
        <v>7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161</v>
      </c>
      <c r="AU631" s="266" t="s">
        <v>82</v>
      </c>
      <c r="AV631" s="14" t="s">
        <v>82</v>
      </c>
      <c r="AW631" s="14" t="s">
        <v>30</v>
      </c>
      <c r="AX631" s="14" t="s">
        <v>73</v>
      </c>
      <c r="AY631" s="266" t="s">
        <v>147</v>
      </c>
    </row>
    <row r="632" s="15" customFormat="1">
      <c r="A632" s="15"/>
      <c r="B632" s="267"/>
      <c r="C632" s="268"/>
      <c r="D632" s="239" t="s">
        <v>161</v>
      </c>
      <c r="E632" s="269" t="s">
        <v>1</v>
      </c>
      <c r="F632" s="270" t="s">
        <v>164</v>
      </c>
      <c r="G632" s="268"/>
      <c r="H632" s="271">
        <v>7</v>
      </c>
      <c r="I632" s="272"/>
      <c r="J632" s="268"/>
      <c r="K632" s="268"/>
      <c r="L632" s="273"/>
      <c r="M632" s="274"/>
      <c r="N632" s="275"/>
      <c r="O632" s="275"/>
      <c r="P632" s="275"/>
      <c r="Q632" s="275"/>
      <c r="R632" s="275"/>
      <c r="S632" s="275"/>
      <c r="T632" s="27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7" t="s">
        <v>161</v>
      </c>
      <c r="AU632" s="277" t="s">
        <v>82</v>
      </c>
      <c r="AV632" s="15" t="s">
        <v>155</v>
      </c>
      <c r="AW632" s="15" t="s">
        <v>30</v>
      </c>
      <c r="AX632" s="15" t="s">
        <v>80</v>
      </c>
      <c r="AY632" s="277" t="s">
        <v>147</v>
      </c>
    </row>
    <row r="633" s="2" customFormat="1" ht="21.75" customHeight="1">
      <c r="A633" s="38"/>
      <c r="B633" s="39"/>
      <c r="C633" s="278" t="s">
        <v>743</v>
      </c>
      <c r="D633" s="278" t="s">
        <v>335</v>
      </c>
      <c r="E633" s="279" t="s">
        <v>822</v>
      </c>
      <c r="F633" s="280" t="s">
        <v>823</v>
      </c>
      <c r="G633" s="281" t="s">
        <v>248</v>
      </c>
      <c r="H633" s="282">
        <v>7</v>
      </c>
      <c r="I633" s="283"/>
      <c r="J633" s="284">
        <f>ROUND(I633*H633,2)</f>
        <v>0</v>
      </c>
      <c r="K633" s="280" t="s">
        <v>154</v>
      </c>
      <c r="L633" s="285"/>
      <c r="M633" s="286" t="s">
        <v>1</v>
      </c>
      <c r="N633" s="287" t="s">
        <v>38</v>
      </c>
      <c r="O633" s="91"/>
      <c r="P633" s="235">
        <f>O633*H633</f>
        <v>0</v>
      </c>
      <c r="Q633" s="235">
        <v>0.0089999999999999993</v>
      </c>
      <c r="R633" s="235">
        <f>Q633*H633</f>
        <v>0.063</v>
      </c>
      <c r="S633" s="235">
        <v>0</v>
      </c>
      <c r="T633" s="236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7" t="s">
        <v>387</v>
      </c>
      <c r="AT633" s="237" t="s">
        <v>335</v>
      </c>
      <c r="AU633" s="237" t="s">
        <v>82</v>
      </c>
      <c r="AY633" s="17" t="s">
        <v>147</v>
      </c>
      <c r="BE633" s="238">
        <f>IF(N633="základní",J633,0)</f>
        <v>0</v>
      </c>
      <c r="BF633" s="238">
        <f>IF(N633="snížená",J633,0)</f>
        <v>0</v>
      </c>
      <c r="BG633" s="238">
        <f>IF(N633="zákl. přenesená",J633,0)</f>
        <v>0</v>
      </c>
      <c r="BH633" s="238">
        <f>IF(N633="sníž. přenesená",J633,0)</f>
        <v>0</v>
      </c>
      <c r="BI633" s="238">
        <f>IF(N633="nulová",J633,0)</f>
        <v>0</v>
      </c>
      <c r="BJ633" s="17" t="s">
        <v>80</v>
      </c>
      <c r="BK633" s="238">
        <f>ROUND(I633*H633,2)</f>
        <v>0</v>
      </c>
      <c r="BL633" s="17" t="s">
        <v>274</v>
      </c>
      <c r="BM633" s="237" t="s">
        <v>2041</v>
      </c>
    </row>
    <row r="634" s="2" customFormat="1">
      <c r="A634" s="38"/>
      <c r="B634" s="39"/>
      <c r="C634" s="40"/>
      <c r="D634" s="239" t="s">
        <v>157</v>
      </c>
      <c r="E634" s="40"/>
      <c r="F634" s="240" t="s">
        <v>823</v>
      </c>
      <c r="G634" s="40"/>
      <c r="H634" s="40"/>
      <c r="I634" s="241"/>
      <c r="J634" s="40"/>
      <c r="K634" s="40"/>
      <c r="L634" s="44"/>
      <c r="M634" s="242"/>
      <c r="N634" s="243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157</v>
      </c>
      <c r="AU634" s="17" t="s">
        <v>82</v>
      </c>
    </row>
    <row r="635" s="13" customFormat="1">
      <c r="A635" s="13"/>
      <c r="B635" s="246"/>
      <c r="C635" s="247"/>
      <c r="D635" s="239" t="s">
        <v>161</v>
      </c>
      <c r="E635" s="248" t="s">
        <v>1</v>
      </c>
      <c r="F635" s="249" t="s">
        <v>1172</v>
      </c>
      <c r="G635" s="247"/>
      <c r="H635" s="248" t="s">
        <v>1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161</v>
      </c>
      <c r="AU635" s="255" t="s">
        <v>82</v>
      </c>
      <c r="AV635" s="13" t="s">
        <v>80</v>
      </c>
      <c r="AW635" s="13" t="s">
        <v>30</v>
      </c>
      <c r="AX635" s="13" t="s">
        <v>73</v>
      </c>
      <c r="AY635" s="255" t="s">
        <v>147</v>
      </c>
    </row>
    <row r="636" s="14" customFormat="1">
      <c r="A636" s="14"/>
      <c r="B636" s="256"/>
      <c r="C636" s="257"/>
      <c r="D636" s="239" t="s">
        <v>161</v>
      </c>
      <c r="E636" s="258" t="s">
        <v>1</v>
      </c>
      <c r="F636" s="259" t="s">
        <v>201</v>
      </c>
      <c r="G636" s="257"/>
      <c r="H636" s="260">
        <v>7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161</v>
      </c>
      <c r="AU636" s="266" t="s">
        <v>82</v>
      </c>
      <c r="AV636" s="14" t="s">
        <v>82</v>
      </c>
      <c r="AW636" s="14" t="s">
        <v>30</v>
      </c>
      <c r="AX636" s="14" t="s">
        <v>73</v>
      </c>
      <c r="AY636" s="266" t="s">
        <v>147</v>
      </c>
    </row>
    <row r="637" s="15" customFormat="1">
      <c r="A637" s="15"/>
      <c r="B637" s="267"/>
      <c r="C637" s="268"/>
      <c r="D637" s="239" t="s">
        <v>161</v>
      </c>
      <c r="E637" s="269" t="s">
        <v>1</v>
      </c>
      <c r="F637" s="270" t="s">
        <v>164</v>
      </c>
      <c r="G637" s="268"/>
      <c r="H637" s="271">
        <v>7</v>
      </c>
      <c r="I637" s="272"/>
      <c r="J637" s="268"/>
      <c r="K637" s="268"/>
      <c r="L637" s="273"/>
      <c r="M637" s="274"/>
      <c r="N637" s="275"/>
      <c r="O637" s="275"/>
      <c r="P637" s="275"/>
      <c r="Q637" s="275"/>
      <c r="R637" s="275"/>
      <c r="S637" s="275"/>
      <c r="T637" s="27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7" t="s">
        <v>161</v>
      </c>
      <c r="AU637" s="277" t="s">
        <v>82</v>
      </c>
      <c r="AV637" s="15" t="s">
        <v>155</v>
      </c>
      <c r="AW637" s="15" t="s">
        <v>30</v>
      </c>
      <c r="AX637" s="15" t="s">
        <v>80</v>
      </c>
      <c r="AY637" s="277" t="s">
        <v>147</v>
      </c>
    </row>
    <row r="638" s="2" customFormat="1" ht="24.15" customHeight="1">
      <c r="A638" s="38"/>
      <c r="B638" s="39"/>
      <c r="C638" s="226" t="s">
        <v>750</v>
      </c>
      <c r="D638" s="226" t="s">
        <v>150</v>
      </c>
      <c r="E638" s="227" t="s">
        <v>827</v>
      </c>
      <c r="F638" s="228" t="s">
        <v>828</v>
      </c>
      <c r="G638" s="229" t="s">
        <v>248</v>
      </c>
      <c r="H638" s="230">
        <v>7</v>
      </c>
      <c r="I638" s="231"/>
      <c r="J638" s="232">
        <f>ROUND(I638*H638,2)</f>
        <v>0</v>
      </c>
      <c r="K638" s="228" t="s">
        <v>154</v>
      </c>
      <c r="L638" s="44"/>
      <c r="M638" s="233" t="s">
        <v>1</v>
      </c>
      <c r="N638" s="234" t="s">
        <v>38</v>
      </c>
      <c r="O638" s="91"/>
      <c r="P638" s="235">
        <f>O638*H638</f>
        <v>0</v>
      </c>
      <c r="Q638" s="235">
        <v>0</v>
      </c>
      <c r="R638" s="235">
        <f>Q638*H638</f>
        <v>0</v>
      </c>
      <c r="S638" s="235">
        <v>0</v>
      </c>
      <c r="T638" s="236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37" t="s">
        <v>274</v>
      </c>
      <c r="AT638" s="237" t="s">
        <v>150</v>
      </c>
      <c r="AU638" s="237" t="s">
        <v>82</v>
      </c>
      <c r="AY638" s="17" t="s">
        <v>147</v>
      </c>
      <c r="BE638" s="238">
        <f>IF(N638="základní",J638,0)</f>
        <v>0</v>
      </c>
      <c r="BF638" s="238">
        <f>IF(N638="snížená",J638,0)</f>
        <v>0</v>
      </c>
      <c r="BG638" s="238">
        <f>IF(N638="zákl. přenesená",J638,0)</f>
        <v>0</v>
      </c>
      <c r="BH638" s="238">
        <f>IF(N638="sníž. přenesená",J638,0)</f>
        <v>0</v>
      </c>
      <c r="BI638" s="238">
        <f>IF(N638="nulová",J638,0)</f>
        <v>0</v>
      </c>
      <c r="BJ638" s="17" t="s">
        <v>80</v>
      </c>
      <c r="BK638" s="238">
        <f>ROUND(I638*H638,2)</f>
        <v>0</v>
      </c>
      <c r="BL638" s="17" t="s">
        <v>274</v>
      </c>
      <c r="BM638" s="237" t="s">
        <v>2042</v>
      </c>
    </row>
    <row r="639" s="2" customFormat="1">
      <c r="A639" s="38"/>
      <c r="B639" s="39"/>
      <c r="C639" s="40"/>
      <c r="D639" s="239" t="s">
        <v>157</v>
      </c>
      <c r="E639" s="40"/>
      <c r="F639" s="240" t="s">
        <v>830</v>
      </c>
      <c r="G639" s="40"/>
      <c r="H639" s="40"/>
      <c r="I639" s="241"/>
      <c r="J639" s="40"/>
      <c r="K639" s="40"/>
      <c r="L639" s="44"/>
      <c r="M639" s="242"/>
      <c r="N639" s="243"/>
      <c r="O639" s="91"/>
      <c r="P639" s="91"/>
      <c r="Q639" s="91"/>
      <c r="R639" s="91"/>
      <c r="S639" s="91"/>
      <c r="T639" s="92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157</v>
      </c>
      <c r="AU639" s="17" t="s">
        <v>82</v>
      </c>
    </row>
    <row r="640" s="2" customFormat="1">
      <c r="A640" s="38"/>
      <c r="B640" s="39"/>
      <c r="C640" s="40"/>
      <c r="D640" s="244" t="s">
        <v>159</v>
      </c>
      <c r="E640" s="40"/>
      <c r="F640" s="245" t="s">
        <v>831</v>
      </c>
      <c r="G640" s="40"/>
      <c r="H640" s="40"/>
      <c r="I640" s="241"/>
      <c r="J640" s="40"/>
      <c r="K640" s="40"/>
      <c r="L640" s="44"/>
      <c r="M640" s="242"/>
      <c r="N640" s="243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159</v>
      </c>
      <c r="AU640" s="17" t="s">
        <v>82</v>
      </c>
    </row>
    <row r="641" s="2" customFormat="1" ht="37.8" customHeight="1">
      <c r="A641" s="38"/>
      <c r="B641" s="39"/>
      <c r="C641" s="278" t="s">
        <v>758</v>
      </c>
      <c r="D641" s="278" t="s">
        <v>335</v>
      </c>
      <c r="E641" s="279" t="s">
        <v>833</v>
      </c>
      <c r="F641" s="280" t="s">
        <v>834</v>
      </c>
      <c r="G641" s="281" t="s">
        <v>835</v>
      </c>
      <c r="H641" s="282">
        <v>7</v>
      </c>
      <c r="I641" s="283"/>
      <c r="J641" s="284">
        <f>ROUND(I641*H641,2)</f>
        <v>0</v>
      </c>
      <c r="K641" s="280" t="s">
        <v>154</v>
      </c>
      <c r="L641" s="285"/>
      <c r="M641" s="286" t="s">
        <v>1</v>
      </c>
      <c r="N641" s="287" t="s">
        <v>38</v>
      </c>
      <c r="O641" s="91"/>
      <c r="P641" s="235">
        <f>O641*H641</f>
        <v>0</v>
      </c>
      <c r="Q641" s="235">
        <v>0.0076</v>
      </c>
      <c r="R641" s="235">
        <f>Q641*H641</f>
        <v>0.053199999999999997</v>
      </c>
      <c r="S641" s="235">
        <v>0</v>
      </c>
      <c r="T641" s="236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7" t="s">
        <v>387</v>
      </c>
      <c r="AT641" s="237" t="s">
        <v>335</v>
      </c>
      <c r="AU641" s="237" t="s">
        <v>82</v>
      </c>
      <c r="AY641" s="17" t="s">
        <v>147</v>
      </c>
      <c r="BE641" s="238">
        <f>IF(N641="základní",J641,0)</f>
        <v>0</v>
      </c>
      <c r="BF641" s="238">
        <f>IF(N641="snížená",J641,0)</f>
        <v>0</v>
      </c>
      <c r="BG641" s="238">
        <f>IF(N641="zákl. přenesená",J641,0)</f>
        <v>0</v>
      </c>
      <c r="BH641" s="238">
        <f>IF(N641="sníž. přenesená",J641,0)</f>
        <v>0</v>
      </c>
      <c r="BI641" s="238">
        <f>IF(N641="nulová",J641,0)</f>
        <v>0</v>
      </c>
      <c r="BJ641" s="17" t="s">
        <v>80</v>
      </c>
      <c r="BK641" s="238">
        <f>ROUND(I641*H641,2)</f>
        <v>0</v>
      </c>
      <c r="BL641" s="17" t="s">
        <v>274</v>
      </c>
      <c r="BM641" s="237" t="s">
        <v>2043</v>
      </c>
    </row>
    <row r="642" s="2" customFormat="1">
      <c r="A642" s="38"/>
      <c r="B642" s="39"/>
      <c r="C642" s="40"/>
      <c r="D642" s="239" t="s">
        <v>157</v>
      </c>
      <c r="E642" s="40"/>
      <c r="F642" s="240" t="s">
        <v>834</v>
      </c>
      <c r="G642" s="40"/>
      <c r="H642" s="40"/>
      <c r="I642" s="241"/>
      <c r="J642" s="40"/>
      <c r="K642" s="40"/>
      <c r="L642" s="44"/>
      <c r="M642" s="242"/>
      <c r="N642" s="243"/>
      <c r="O642" s="91"/>
      <c r="P642" s="91"/>
      <c r="Q642" s="91"/>
      <c r="R642" s="91"/>
      <c r="S642" s="91"/>
      <c r="T642" s="92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157</v>
      </c>
      <c r="AU642" s="17" t="s">
        <v>82</v>
      </c>
    </row>
    <row r="643" s="2" customFormat="1" ht="21.75" customHeight="1">
      <c r="A643" s="38"/>
      <c r="B643" s="39"/>
      <c r="C643" s="226" t="s">
        <v>766</v>
      </c>
      <c r="D643" s="226" t="s">
        <v>150</v>
      </c>
      <c r="E643" s="227" t="s">
        <v>838</v>
      </c>
      <c r="F643" s="228" t="s">
        <v>839</v>
      </c>
      <c r="G643" s="229" t="s">
        <v>248</v>
      </c>
      <c r="H643" s="230">
        <v>581</v>
      </c>
      <c r="I643" s="231"/>
      <c r="J643" s="232">
        <f>ROUND(I643*H643,2)</f>
        <v>0</v>
      </c>
      <c r="K643" s="228" t="s">
        <v>154</v>
      </c>
      <c r="L643" s="44"/>
      <c r="M643" s="233" t="s">
        <v>1</v>
      </c>
      <c r="N643" s="234" t="s">
        <v>38</v>
      </c>
      <c r="O643" s="91"/>
      <c r="P643" s="235">
        <f>O643*H643</f>
        <v>0</v>
      </c>
      <c r="Q643" s="235">
        <v>0</v>
      </c>
      <c r="R643" s="235">
        <f>Q643*H643</f>
        <v>0</v>
      </c>
      <c r="S643" s="235">
        <v>0</v>
      </c>
      <c r="T643" s="236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7" t="s">
        <v>274</v>
      </c>
      <c r="AT643" s="237" t="s">
        <v>150</v>
      </c>
      <c r="AU643" s="237" t="s">
        <v>82</v>
      </c>
      <c r="AY643" s="17" t="s">
        <v>147</v>
      </c>
      <c r="BE643" s="238">
        <f>IF(N643="základní",J643,0)</f>
        <v>0</v>
      </c>
      <c r="BF643" s="238">
        <f>IF(N643="snížená",J643,0)</f>
        <v>0</v>
      </c>
      <c r="BG643" s="238">
        <f>IF(N643="zákl. přenesená",J643,0)</f>
        <v>0</v>
      </c>
      <c r="BH643" s="238">
        <f>IF(N643="sníž. přenesená",J643,0)</f>
        <v>0</v>
      </c>
      <c r="BI643" s="238">
        <f>IF(N643="nulová",J643,0)</f>
        <v>0</v>
      </c>
      <c r="BJ643" s="17" t="s">
        <v>80</v>
      </c>
      <c r="BK643" s="238">
        <f>ROUND(I643*H643,2)</f>
        <v>0</v>
      </c>
      <c r="BL643" s="17" t="s">
        <v>274</v>
      </c>
      <c r="BM643" s="237" t="s">
        <v>2044</v>
      </c>
    </row>
    <row r="644" s="2" customFormat="1">
      <c r="A644" s="38"/>
      <c r="B644" s="39"/>
      <c r="C644" s="40"/>
      <c r="D644" s="239" t="s">
        <v>157</v>
      </c>
      <c r="E644" s="40"/>
      <c r="F644" s="240" t="s">
        <v>841</v>
      </c>
      <c r="G644" s="40"/>
      <c r="H644" s="40"/>
      <c r="I644" s="241"/>
      <c r="J644" s="40"/>
      <c r="K644" s="40"/>
      <c r="L644" s="44"/>
      <c r="M644" s="242"/>
      <c r="N644" s="243"/>
      <c r="O644" s="91"/>
      <c r="P644" s="91"/>
      <c r="Q644" s="91"/>
      <c r="R644" s="91"/>
      <c r="S644" s="91"/>
      <c r="T644" s="92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157</v>
      </c>
      <c r="AU644" s="17" t="s">
        <v>82</v>
      </c>
    </row>
    <row r="645" s="2" customFormat="1">
      <c r="A645" s="38"/>
      <c r="B645" s="39"/>
      <c r="C645" s="40"/>
      <c r="D645" s="244" t="s">
        <v>159</v>
      </c>
      <c r="E645" s="40"/>
      <c r="F645" s="245" t="s">
        <v>842</v>
      </c>
      <c r="G645" s="40"/>
      <c r="H645" s="40"/>
      <c r="I645" s="241"/>
      <c r="J645" s="40"/>
      <c r="K645" s="40"/>
      <c r="L645" s="44"/>
      <c r="M645" s="242"/>
      <c r="N645" s="243"/>
      <c r="O645" s="91"/>
      <c r="P645" s="91"/>
      <c r="Q645" s="91"/>
      <c r="R645" s="91"/>
      <c r="S645" s="91"/>
      <c r="T645" s="92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159</v>
      </c>
      <c r="AU645" s="17" t="s">
        <v>82</v>
      </c>
    </row>
    <row r="646" s="13" customFormat="1">
      <c r="A646" s="13"/>
      <c r="B646" s="246"/>
      <c r="C646" s="247"/>
      <c r="D646" s="239" t="s">
        <v>161</v>
      </c>
      <c r="E646" s="248" t="s">
        <v>1</v>
      </c>
      <c r="F646" s="249" t="s">
        <v>843</v>
      </c>
      <c r="G646" s="247"/>
      <c r="H646" s="248" t="s">
        <v>1</v>
      </c>
      <c r="I646" s="250"/>
      <c r="J646" s="247"/>
      <c r="K646" s="247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161</v>
      </c>
      <c r="AU646" s="255" t="s">
        <v>82</v>
      </c>
      <c r="AV646" s="13" t="s">
        <v>80</v>
      </c>
      <c r="AW646" s="13" t="s">
        <v>30</v>
      </c>
      <c r="AX646" s="13" t="s">
        <v>73</v>
      </c>
      <c r="AY646" s="255" t="s">
        <v>147</v>
      </c>
    </row>
    <row r="647" s="14" customFormat="1">
      <c r="A647" s="14"/>
      <c r="B647" s="256"/>
      <c r="C647" s="257"/>
      <c r="D647" s="239" t="s">
        <v>161</v>
      </c>
      <c r="E647" s="258" t="s">
        <v>1</v>
      </c>
      <c r="F647" s="259" t="s">
        <v>2045</v>
      </c>
      <c r="G647" s="257"/>
      <c r="H647" s="260">
        <v>581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161</v>
      </c>
      <c r="AU647" s="266" t="s">
        <v>82</v>
      </c>
      <c r="AV647" s="14" t="s">
        <v>82</v>
      </c>
      <c r="AW647" s="14" t="s">
        <v>30</v>
      </c>
      <c r="AX647" s="14" t="s">
        <v>73</v>
      </c>
      <c r="AY647" s="266" t="s">
        <v>147</v>
      </c>
    </row>
    <row r="648" s="15" customFormat="1">
      <c r="A648" s="15"/>
      <c r="B648" s="267"/>
      <c r="C648" s="268"/>
      <c r="D648" s="239" t="s">
        <v>161</v>
      </c>
      <c r="E648" s="269" t="s">
        <v>1</v>
      </c>
      <c r="F648" s="270" t="s">
        <v>164</v>
      </c>
      <c r="G648" s="268"/>
      <c r="H648" s="271">
        <v>581</v>
      </c>
      <c r="I648" s="272"/>
      <c r="J648" s="268"/>
      <c r="K648" s="268"/>
      <c r="L648" s="273"/>
      <c r="M648" s="274"/>
      <c r="N648" s="275"/>
      <c r="O648" s="275"/>
      <c r="P648" s="275"/>
      <c r="Q648" s="275"/>
      <c r="R648" s="275"/>
      <c r="S648" s="275"/>
      <c r="T648" s="276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7" t="s">
        <v>161</v>
      </c>
      <c r="AU648" s="277" t="s">
        <v>82</v>
      </c>
      <c r="AV648" s="15" t="s">
        <v>155</v>
      </c>
      <c r="AW648" s="15" t="s">
        <v>30</v>
      </c>
      <c r="AX648" s="15" t="s">
        <v>80</v>
      </c>
      <c r="AY648" s="277" t="s">
        <v>147</v>
      </c>
    </row>
    <row r="649" s="2" customFormat="1" ht="24.15" customHeight="1">
      <c r="A649" s="38"/>
      <c r="B649" s="39"/>
      <c r="C649" s="278" t="s">
        <v>773</v>
      </c>
      <c r="D649" s="278" t="s">
        <v>335</v>
      </c>
      <c r="E649" s="279" t="s">
        <v>846</v>
      </c>
      <c r="F649" s="280" t="s">
        <v>847</v>
      </c>
      <c r="G649" s="281" t="s">
        <v>248</v>
      </c>
      <c r="H649" s="282">
        <v>581</v>
      </c>
      <c r="I649" s="283"/>
      <c r="J649" s="284">
        <f>ROUND(I649*H649,2)</f>
        <v>0</v>
      </c>
      <c r="K649" s="280" t="s">
        <v>154</v>
      </c>
      <c r="L649" s="285"/>
      <c r="M649" s="286" t="s">
        <v>1</v>
      </c>
      <c r="N649" s="287" t="s">
        <v>38</v>
      </c>
      <c r="O649" s="91"/>
      <c r="P649" s="235">
        <f>O649*H649</f>
        <v>0</v>
      </c>
      <c r="Q649" s="235">
        <v>0.00022000000000000001</v>
      </c>
      <c r="R649" s="235">
        <f>Q649*H649</f>
        <v>0.12782000000000002</v>
      </c>
      <c r="S649" s="235">
        <v>0</v>
      </c>
      <c r="T649" s="236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37" t="s">
        <v>387</v>
      </c>
      <c r="AT649" s="237" t="s">
        <v>335</v>
      </c>
      <c r="AU649" s="237" t="s">
        <v>82</v>
      </c>
      <c r="AY649" s="17" t="s">
        <v>147</v>
      </c>
      <c r="BE649" s="238">
        <f>IF(N649="základní",J649,0)</f>
        <v>0</v>
      </c>
      <c r="BF649" s="238">
        <f>IF(N649="snížená",J649,0)</f>
        <v>0</v>
      </c>
      <c r="BG649" s="238">
        <f>IF(N649="zákl. přenesená",J649,0)</f>
        <v>0</v>
      </c>
      <c r="BH649" s="238">
        <f>IF(N649="sníž. přenesená",J649,0)</f>
        <v>0</v>
      </c>
      <c r="BI649" s="238">
        <f>IF(N649="nulová",J649,0)</f>
        <v>0</v>
      </c>
      <c r="BJ649" s="17" t="s">
        <v>80</v>
      </c>
      <c r="BK649" s="238">
        <f>ROUND(I649*H649,2)</f>
        <v>0</v>
      </c>
      <c r="BL649" s="17" t="s">
        <v>274</v>
      </c>
      <c r="BM649" s="237" t="s">
        <v>2046</v>
      </c>
    </row>
    <row r="650" s="2" customFormat="1">
      <c r="A650" s="38"/>
      <c r="B650" s="39"/>
      <c r="C650" s="40"/>
      <c r="D650" s="239" t="s">
        <v>157</v>
      </c>
      <c r="E650" s="40"/>
      <c r="F650" s="240" t="s">
        <v>847</v>
      </c>
      <c r="G650" s="40"/>
      <c r="H650" s="40"/>
      <c r="I650" s="241"/>
      <c r="J650" s="40"/>
      <c r="K650" s="40"/>
      <c r="L650" s="44"/>
      <c r="M650" s="242"/>
      <c r="N650" s="243"/>
      <c r="O650" s="91"/>
      <c r="P650" s="91"/>
      <c r="Q650" s="91"/>
      <c r="R650" s="91"/>
      <c r="S650" s="91"/>
      <c r="T650" s="92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157</v>
      </c>
      <c r="AU650" s="17" t="s">
        <v>82</v>
      </c>
    </row>
    <row r="651" s="2" customFormat="1" ht="16.5" customHeight="1">
      <c r="A651" s="38"/>
      <c r="B651" s="39"/>
      <c r="C651" s="226" t="s">
        <v>779</v>
      </c>
      <c r="D651" s="226" t="s">
        <v>150</v>
      </c>
      <c r="E651" s="227" t="s">
        <v>850</v>
      </c>
      <c r="F651" s="228" t="s">
        <v>851</v>
      </c>
      <c r="G651" s="229" t="s">
        <v>181</v>
      </c>
      <c r="H651" s="230">
        <v>447.02999999999997</v>
      </c>
      <c r="I651" s="231"/>
      <c r="J651" s="232">
        <f>ROUND(I651*H651,2)</f>
        <v>0</v>
      </c>
      <c r="K651" s="228" t="s">
        <v>154</v>
      </c>
      <c r="L651" s="44"/>
      <c r="M651" s="233" t="s">
        <v>1</v>
      </c>
      <c r="N651" s="234" t="s">
        <v>38</v>
      </c>
      <c r="O651" s="91"/>
      <c r="P651" s="235">
        <f>O651*H651</f>
        <v>0</v>
      </c>
      <c r="Q651" s="235">
        <v>0.00025999999999999998</v>
      </c>
      <c r="R651" s="235">
        <f>Q651*H651</f>
        <v>0.11622779999999998</v>
      </c>
      <c r="S651" s="235">
        <v>0.00025999999999999998</v>
      </c>
      <c r="T651" s="236">
        <f>S651*H651</f>
        <v>0.11622779999999998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37" t="s">
        <v>274</v>
      </c>
      <c r="AT651" s="237" t="s">
        <v>150</v>
      </c>
      <c r="AU651" s="237" t="s">
        <v>82</v>
      </c>
      <c r="AY651" s="17" t="s">
        <v>147</v>
      </c>
      <c r="BE651" s="238">
        <f>IF(N651="základní",J651,0)</f>
        <v>0</v>
      </c>
      <c r="BF651" s="238">
        <f>IF(N651="snížená",J651,0)</f>
        <v>0</v>
      </c>
      <c r="BG651" s="238">
        <f>IF(N651="zákl. přenesená",J651,0)</f>
        <v>0</v>
      </c>
      <c r="BH651" s="238">
        <f>IF(N651="sníž. přenesená",J651,0)</f>
        <v>0</v>
      </c>
      <c r="BI651" s="238">
        <f>IF(N651="nulová",J651,0)</f>
        <v>0</v>
      </c>
      <c r="BJ651" s="17" t="s">
        <v>80</v>
      </c>
      <c r="BK651" s="238">
        <f>ROUND(I651*H651,2)</f>
        <v>0</v>
      </c>
      <c r="BL651" s="17" t="s">
        <v>274</v>
      </c>
      <c r="BM651" s="237" t="s">
        <v>2047</v>
      </c>
    </row>
    <row r="652" s="2" customFormat="1">
      <c r="A652" s="38"/>
      <c r="B652" s="39"/>
      <c r="C652" s="40"/>
      <c r="D652" s="239" t="s">
        <v>157</v>
      </c>
      <c r="E652" s="40"/>
      <c r="F652" s="240" t="s">
        <v>853</v>
      </c>
      <c r="G652" s="40"/>
      <c r="H652" s="40"/>
      <c r="I652" s="241"/>
      <c r="J652" s="40"/>
      <c r="K652" s="40"/>
      <c r="L652" s="44"/>
      <c r="M652" s="242"/>
      <c r="N652" s="243"/>
      <c r="O652" s="91"/>
      <c r="P652" s="91"/>
      <c r="Q652" s="91"/>
      <c r="R652" s="91"/>
      <c r="S652" s="91"/>
      <c r="T652" s="92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157</v>
      </c>
      <c r="AU652" s="17" t="s">
        <v>82</v>
      </c>
    </row>
    <row r="653" s="2" customFormat="1">
      <c r="A653" s="38"/>
      <c r="B653" s="39"/>
      <c r="C653" s="40"/>
      <c r="D653" s="244" t="s">
        <v>159</v>
      </c>
      <c r="E653" s="40"/>
      <c r="F653" s="245" t="s">
        <v>854</v>
      </c>
      <c r="G653" s="40"/>
      <c r="H653" s="40"/>
      <c r="I653" s="241"/>
      <c r="J653" s="40"/>
      <c r="K653" s="40"/>
      <c r="L653" s="44"/>
      <c r="M653" s="242"/>
      <c r="N653" s="243"/>
      <c r="O653" s="91"/>
      <c r="P653" s="91"/>
      <c r="Q653" s="91"/>
      <c r="R653" s="91"/>
      <c r="S653" s="91"/>
      <c r="T653" s="92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159</v>
      </c>
      <c r="AU653" s="17" t="s">
        <v>82</v>
      </c>
    </row>
    <row r="654" s="13" customFormat="1">
      <c r="A654" s="13"/>
      <c r="B654" s="246"/>
      <c r="C654" s="247"/>
      <c r="D654" s="239" t="s">
        <v>161</v>
      </c>
      <c r="E654" s="248" t="s">
        <v>1</v>
      </c>
      <c r="F654" s="249" t="s">
        <v>634</v>
      </c>
      <c r="G654" s="247"/>
      <c r="H654" s="248" t="s">
        <v>1</v>
      </c>
      <c r="I654" s="250"/>
      <c r="J654" s="247"/>
      <c r="K654" s="247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161</v>
      </c>
      <c r="AU654" s="255" t="s">
        <v>82</v>
      </c>
      <c r="AV654" s="13" t="s">
        <v>80</v>
      </c>
      <c r="AW654" s="13" t="s">
        <v>30</v>
      </c>
      <c r="AX654" s="13" t="s">
        <v>73</v>
      </c>
      <c r="AY654" s="255" t="s">
        <v>147</v>
      </c>
    </row>
    <row r="655" s="14" customFormat="1">
      <c r="A655" s="14"/>
      <c r="B655" s="256"/>
      <c r="C655" s="257"/>
      <c r="D655" s="239" t="s">
        <v>161</v>
      </c>
      <c r="E655" s="258" t="s">
        <v>1</v>
      </c>
      <c r="F655" s="259" t="s">
        <v>2007</v>
      </c>
      <c r="G655" s="257"/>
      <c r="H655" s="260">
        <v>447.02999999999997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161</v>
      </c>
      <c r="AU655" s="266" t="s">
        <v>82</v>
      </c>
      <c r="AV655" s="14" t="s">
        <v>82</v>
      </c>
      <c r="AW655" s="14" t="s">
        <v>30</v>
      </c>
      <c r="AX655" s="14" t="s">
        <v>73</v>
      </c>
      <c r="AY655" s="266" t="s">
        <v>147</v>
      </c>
    </row>
    <row r="656" s="15" customFormat="1">
      <c r="A656" s="15"/>
      <c r="B656" s="267"/>
      <c r="C656" s="268"/>
      <c r="D656" s="239" t="s">
        <v>161</v>
      </c>
      <c r="E656" s="269" t="s">
        <v>1</v>
      </c>
      <c r="F656" s="270" t="s">
        <v>164</v>
      </c>
      <c r="G656" s="268"/>
      <c r="H656" s="271">
        <v>447.02999999999997</v>
      </c>
      <c r="I656" s="272"/>
      <c r="J656" s="268"/>
      <c r="K656" s="268"/>
      <c r="L656" s="273"/>
      <c r="M656" s="274"/>
      <c r="N656" s="275"/>
      <c r="O656" s="275"/>
      <c r="P656" s="275"/>
      <c r="Q656" s="275"/>
      <c r="R656" s="275"/>
      <c r="S656" s="275"/>
      <c r="T656" s="27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7" t="s">
        <v>161</v>
      </c>
      <c r="AU656" s="277" t="s">
        <v>82</v>
      </c>
      <c r="AV656" s="15" t="s">
        <v>155</v>
      </c>
      <c r="AW656" s="15" t="s">
        <v>30</v>
      </c>
      <c r="AX656" s="15" t="s">
        <v>80</v>
      </c>
      <c r="AY656" s="277" t="s">
        <v>147</v>
      </c>
    </row>
    <row r="657" s="2" customFormat="1" ht="33" customHeight="1">
      <c r="A657" s="38"/>
      <c r="B657" s="39"/>
      <c r="C657" s="226" t="s">
        <v>785</v>
      </c>
      <c r="D657" s="226" t="s">
        <v>150</v>
      </c>
      <c r="E657" s="227" t="s">
        <v>856</v>
      </c>
      <c r="F657" s="228" t="s">
        <v>857</v>
      </c>
      <c r="G657" s="229" t="s">
        <v>357</v>
      </c>
      <c r="H657" s="230">
        <v>34.502000000000002</v>
      </c>
      <c r="I657" s="231"/>
      <c r="J657" s="232">
        <f>ROUND(I657*H657,2)</f>
        <v>0</v>
      </c>
      <c r="K657" s="228" t="s">
        <v>154</v>
      </c>
      <c r="L657" s="44"/>
      <c r="M657" s="233" t="s">
        <v>1</v>
      </c>
      <c r="N657" s="234" t="s">
        <v>38</v>
      </c>
      <c r="O657" s="91"/>
      <c r="P657" s="235">
        <f>O657*H657</f>
        <v>0</v>
      </c>
      <c r="Q657" s="235">
        <v>0</v>
      </c>
      <c r="R657" s="235">
        <f>Q657*H657</f>
        <v>0</v>
      </c>
      <c r="S657" s="235">
        <v>0</v>
      </c>
      <c r="T657" s="236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7" t="s">
        <v>274</v>
      </c>
      <c r="AT657" s="237" t="s">
        <v>150</v>
      </c>
      <c r="AU657" s="237" t="s">
        <v>82</v>
      </c>
      <c r="AY657" s="17" t="s">
        <v>147</v>
      </c>
      <c r="BE657" s="238">
        <f>IF(N657="základní",J657,0)</f>
        <v>0</v>
      </c>
      <c r="BF657" s="238">
        <f>IF(N657="snížená",J657,0)</f>
        <v>0</v>
      </c>
      <c r="BG657" s="238">
        <f>IF(N657="zákl. přenesená",J657,0)</f>
        <v>0</v>
      </c>
      <c r="BH657" s="238">
        <f>IF(N657="sníž. přenesená",J657,0)</f>
        <v>0</v>
      </c>
      <c r="BI657" s="238">
        <f>IF(N657="nulová",J657,0)</f>
        <v>0</v>
      </c>
      <c r="BJ657" s="17" t="s">
        <v>80</v>
      </c>
      <c r="BK657" s="238">
        <f>ROUND(I657*H657,2)</f>
        <v>0</v>
      </c>
      <c r="BL657" s="17" t="s">
        <v>274</v>
      </c>
      <c r="BM657" s="237" t="s">
        <v>2048</v>
      </c>
    </row>
    <row r="658" s="2" customFormat="1">
      <c r="A658" s="38"/>
      <c r="B658" s="39"/>
      <c r="C658" s="40"/>
      <c r="D658" s="239" t="s">
        <v>157</v>
      </c>
      <c r="E658" s="40"/>
      <c r="F658" s="240" t="s">
        <v>859</v>
      </c>
      <c r="G658" s="40"/>
      <c r="H658" s="40"/>
      <c r="I658" s="241"/>
      <c r="J658" s="40"/>
      <c r="K658" s="40"/>
      <c r="L658" s="44"/>
      <c r="M658" s="242"/>
      <c r="N658" s="243"/>
      <c r="O658" s="91"/>
      <c r="P658" s="91"/>
      <c r="Q658" s="91"/>
      <c r="R658" s="91"/>
      <c r="S658" s="91"/>
      <c r="T658" s="92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157</v>
      </c>
      <c r="AU658" s="17" t="s">
        <v>82</v>
      </c>
    </row>
    <row r="659" s="2" customFormat="1">
      <c r="A659" s="38"/>
      <c r="B659" s="39"/>
      <c r="C659" s="40"/>
      <c r="D659" s="244" t="s">
        <v>159</v>
      </c>
      <c r="E659" s="40"/>
      <c r="F659" s="245" t="s">
        <v>860</v>
      </c>
      <c r="G659" s="40"/>
      <c r="H659" s="40"/>
      <c r="I659" s="241"/>
      <c r="J659" s="40"/>
      <c r="K659" s="40"/>
      <c r="L659" s="44"/>
      <c r="M659" s="242"/>
      <c r="N659" s="243"/>
      <c r="O659" s="91"/>
      <c r="P659" s="91"/>
      <c r="Q659" s="91"/>
      <c r="R659" s="91"/>
      <c r="S659" s="91"/>
      <c r="T659" s="92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159</v>
      </c>
      <c r="AU659" s="17" t="s">
        <v>82</v>
      </c>
    </row>
    <row r="660" s="12" customFormat="1" ht="22.8" customHeight="1">
      <c r="A660" s="12"/>
      <c r="B660" s="210"/>
      <c r="C660" s="211"/>
      <c r="D660" s="212" t="s">
        <v>72</v>
      </c>
      <c r="E660" s="224" t="s">
        <v>882</v>
      </c>
      <c r="F660" s="224" t="s">
        <v>883</v>
      </c>
      <c r="G660" s="211"/>
      <c r="H660" s="211"/>
      <c r="I660" s="214"/>
      <c r="J660" s="225">
        <f>BK660</f>
        <v>0</v>
      </c>
      <c r="K660" s="211"/>
      <c r="L660" s="216"/>
      <c r="M660" s="217"/>
      <c r="N660" s="218"/>
      <c r="O660" s="218"/>
      <c r="P660" s="219">
        <f>SUM(P661:P671)</f>
        <v>0</v>
      </c>
      <c r="Q660" s="218"/>
      <c r="R660" s="219">
        <f>SUM(R661:R671)</f>
        <v>0.35404775999999999</v>
      </c>
      <c r="S660" s="218"/>
      <c r="T660" s="220">
        <f>SUM(T661:T671)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1" t="s">
        <v>82</v>
      </c>
      <c r="AT660" s="222" t="s">
        <v>72</v>
      </c>
      <c r="AU660" s="222" t="s">
        <v>80</v>
      </c>
      <c r="AY660" s="221" t="s">
        <v>147</v>
      </c>
      <c r="BK660" s="223">
        <f>SUM(BK661:BK671)</f>
        <v>0</v>
      </c>
    </row>
    <row r="661" s="2" customFormat="1" ht="24.15" customHeight="1">
      <c r="A661" s="38"/>
      <c r="B661" s="39"/>
      <c r="C661" s="226" t="s">
        <v>792</v>
      </c>
      <c r="D661" s="226" t="s">
        <v>150</v>
      </c>
      <c r="E661" s="227" t="s">
        <v>885</v>
      </c>
      <c r="F661" s="228" t="s">
        <v>886</v>
      </c>
      <c r="G661" s="229" t="s">
        <v>181</v>
      </c>
      <c r="H661" s="230">
        <v>804.654</v>
      </c>
      <c r="I661" s="231"/>
      <c r="J661" s="232">
        <f>ROUND(I661*H661,2)</f>
        <v>0</v>
      </c>
      <c r="K661" s="228" t="s">
        <v>154</v>
      </c>
      <c r="L661" s="44"/>
      <c r="M661" s="233" t="s">
        <v>1</v>
      </c>
      <c r="N661" s="234" t="s">
        <v>38</v>
      </c>
      <c r="O661" s="91"/>
      <c r="P661" s="235">
        <f>O661*H661</f>
        <v>0</v>
      </c>
      <c r="Q661" s="235">
        <v>0.00044000000000000002</v>
      </c>
      <c r="R661" s="235">
        <f>Q661*H661</f>
        <v>0.35404775999999999</v>
      </c>
      <c r="S661" s="235">
        <v>0</v>
      </c>
      <c r="T661" s="236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37" t="s">
        <v>274</v>
      </c>
      <c r="AT661" s="237" t="s">
        <v>150</v>
      </c>
      <c r="AU661" s="237" t="s">
        <v>82</v>
      </c>
      <c r="AY661" s="17" t="s">
        <v>147</v>
      </c>
      <c r="BE661" s="238">
        <f>IF(N661="základní",J661,0)</f>
        <v>0</v>
      </c>
      <c r="BF661" s="238">
        <f>IF(N661="snížená",J661,0)</f>
        <v>0</v>
      </c>
      <c r="BG661" s="238">
        <f>IF(N661="zákl. přenesená",J661,0)</f>
        <v>0</v>
      </c>
      <c r="BH661" s="238">
        <f>IF(N661="sníž. přenesená",J661,0)</f>
        <v>0</v>
      </c>
      <c r="BI661" s="238">
        <f>IF(N661="nulová",J661,0)</f>
        <v>0</v>
      </c>
      <c r="BJ661" s="17" t="s">
        <v>80</v>
      </c>
      <c r="BK661" s="238">
        <f>ROUND(I661*H661,2)</f>
        <v>0</v>
      </c>
      <c r="BL661" s="17" t="s">
        <v>274</v>
      </c>
      <c r="BM661" s="237" t="s">
        <v>2049</v>
      </c>
    </row>
    <row r="662" s="2" customFormat="1">
      <c r="A662" s="38"/>
      <c r="B662" s="39"/>
      <c r="C662" s="40"/>
      <c r="D662" s="239" t="s">
        <v>157</v>
      </c>
      <c r="E662" s="40"/>
      <c r="F662" s="240" t="s">
        <v>888</v>
      </c>
      <c r="G662" s="40"/>
      <c r="H662" s="40"/>
      <c r="I662" s="241"/>
      <c r="J662" s="40"/>
      <c r="K662" s="40"/>
      <c r="L662" s="44"/>
      <c r="M662" s="242"/>
      <c r="N662" s="243"/>
      <c r="O662" s="91"/>
      <c r="P662" s="91"/>
      <c r="Q662" s="91"/>
      <c r="R662" s="91"/>
      <c r="S662" s="91"/>
      <c r="T662" s="92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157</v>
      </c>
      <c r="AU662" s="17" t="s">
        <v>82</v>
      </c>
    </row>
    <row r="663" s="2" customFormat="1">
      <c r="A663" s="38"/>
      <c r="B663" s="39"/>
      <c r="C663" s="40"/>
      <c r="D663" s="244" t="s">
        <v>159</v>
      </c>
      <c r="E663" s="40"/>
      <c r="F663" s="245" t="s">
        <v>889</v>
      </c>
      <c r="G663" s="40"/>
      <c r="H663" s="40"/>
      <c r="I663" s="241"/>
      <c r="J663" s="40"/>
      <c r="K663" s="40"/>
      <c r="L663" s="44"/>
      <c r="M663" s="242"/>
      <c r="N663" s="243"/>
      <c r="O663" s="91"/>
      <c r="P663" s="91"/>
      <c r="Q663" s="91"/>
      <c r="R663" s="91"/>
      <c r="S663" s="91"/>
      <c r="T663" s="92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159</v>
      </c>
      <c r="AU663" s="17" t="s">
        <v>82</v>
      </c>
    </row>
    <row r="664" s="13" customFormat="1">
      <c r="A664" s="13"/>
      <c r="B664" s="246"/>
      <c r="C664" s="247"/>
      <c r="D664" s="239" t="s">
        <v>161</v>
      </c>
      <c r="E664" s="248" t="s">
        <v>1</v>
      </c>
      <c r="F664" s="249" t="s">
        <v>264</v>
      </c>
      <c r="G664" s="247"/>
      <c r="H664" s="248" t="s">
        <v>1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161</v>
      </c>
      <c r="AU664" s="255" t="s">
        <v>82</v>
      </c>
      <c r="AV664" s="13" t="s">
        <v>80</v>
      </c>
      <c r="AW664" s="13" t="s">
        <v>30</v>
      </c>
      <c r="AX664" s="13" t="s">
        <v>73</v>
      </c>
      <c r="AY664" s="255" t="s">
        <v>147</v>
      </c>
    </row>
    <row r="665" s="14" customFormat="1">
      <c r="A665" s="14"/>
      <c r="B665" s="256"/>
      <c r="C665" s="257"/>
      <c r="D665" s="239" t="s">
        <v>161</v>
      </c>
      <c r="E665" s="258" t="s">
        <v>1</v>
      </c>
      <c r="F665" s="259" t="s">
        <v>1883</v>
      </c>
      <c r="G665" s="257"/>
      <c r="H665" s="260">
        <v>804.654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6" t="s">
        <v>161</v>
      </c>
      <c r="AU665" s="266" t="s">
        <v>82</v>
      </c>
      <c r="AV665" s="14" t="s">
        <v>82</v>
      </c>
      <c r="AW665" s="14" t="s">
        <v>30</v>
      </c>
      <c r="AX665" s="14" t="s">
        <v>73</v>
      </c>
      <c r="AY665" s="266" t="s">
        <v>147</v>
      </c>
    </row>
    <row r="666" s="15" customFormat="1">
      <c r="A666" s="15"/>
      <c r="B666" s="267"/>
      <c r="C666" s="268"/>
      <c r="D666" s="239" t="s">
        <v>161</v>
      </c>
      <c r="E666" s="269" t="s">
        <v>1</v>
      </c>
      <c r="F666" s="270" t="s">
        <v>164</v>
      </c>
      <c r="G666" s="268"/>
      <c r="H666" s="271">
        <v>804.654</v>
      </c>
      <c r="I666" s="272"/>
      <c r="J666" s="268"/>
      <c r="K666" s="268"/>
      <c r="L666" s="273"/>
      <c r="M666" s="274"/>
      <c r="N666" s="275"/>
      <c r="O666" s="275"/>
      <c r="P666" s="275"/>
      <c r="Q666" s="275"/>
      <c r="R666" s="275"/>
      <c r="S666" s="275"/>
      <c r="T666" s="27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7" t="s">
        <v>161</v>
      </c>
      <c r="AU666" s="277" t="s">
        <v>82</v>
      </c>
      <c r="AV666" s="15" t="s">
        <v>155</v>
      </c>
      <c r="AW666" s="15" t="s">
        <v>30</v>
      </c>
      <c r="AX666" s="15" t="s">
        <v>80</v>
      </c>
      <c r="AY666" s="277" t="s">
        <v>147</v>
      </c>
    </row>
    <row r="667" s="2" customFormat="1" ht="24.15" customHeight="1">
      <c r="A667" s="38"/>
      <c r="B667" s="39"/>
      <c r="C667" s="226" t="s">
        <v>797</v>
      </c>
      <c r="D667" s="226" t="s">
        <v>150</v>
      </c>
      <c r="E667" s="227" t="s">
        <v>895</v>
      </c>
      <c r="F667" s="228" t="s">
        <v>896</v>
      </c>
      <c r="G667" s="229" t="s">
        <v>181</v>
      </c>
      <c r="H667" s="230">
        <v>133.59999999999999</v>
      </c>
      <c r="I667" s="231"/>
      <c r="J667" s="232">
        <f>ROUND(I667*H667,2)</f>
        <v>0</v>
      </c>
      <c r="K667" s="228" t="s">
        <v>1</v>
      </c>
      <c r="L667" s="44"/>
      <c r="M667" s="233" t="s">
        <v>1</v>
      </c>
      <c r="N667" s="234" t="s">
        <v>38</v>
      </c>
      <c r="O667" s="91"/>
      <c r="P667" s="235">
        <f>O667*H667</f>
        <v>0</v>
      </c>
      <c r="Q667" s="235">
        <v>0</v>
      </c>
      <c r="R667" s="235">
        <f>Q667*H667</f>
        <v>0</v>
      </c>
      <c r="S667" s="235">
        <v>0</v>
      </c>
      <c r="T667" s="236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37" t="s">
        <v>274</v>
      </c>
      <c r="AT667" s="237" t="s">
        <v>150</v>
      </c>
      <c r="AU667" s="237" t="s">
        <v>82</v>
      </c>
      <c r="AY667" s="17" t="s">
        <v>147</v>
      </c>
      <c r="BE667" s="238">
        <f>IF(N667="základní",J667,0)</f>
        <v>0</v>
      </c>
      <c r="BF667" s="238">
        <f>IF(N667="snížená",J667,0)</f>
        <v>0</v>
      </c>
      <c r="BG667" s="238">
        <f>IF(N667="zákl. přenesená",J667,0)</f>
        <v>0</v>
      </c>
      <c r="BH667" s="238">
        <f>IF(N667="sníž. přenesená",J667,0)</f>
        <v>0</v>
      </c>
      <c r="BI667" s="238">
        <f>IF(N667="nulová",J667,0)</f>
        <v>0</v>
      </c>
      <c r="BJ667" s="17" t="s">
        <v>80</v>
      </c>
      <c r="BK667" s="238">
        <f>ROUND(I667*H667,2)</f>
        <v>0</v>
      </c>
      <c r="BL667" s="17" t="s">
        <v>274</v>
      </c>
      <c r="BM667" s="237" t="s">
        <v>2050</v>
      </c>
    </row>
    <row r="668" s="2" customFormat="1">
      <c r="A668" s="38"/>
      <c r="B668" s="39"/>
      <c r="C668" s="40"/>
      <c r="D668" s="239" t="s">
        <v>157</v>
      </c>
      <c r="E668" s="40"/>
      <c r="F668" s="240" t="s">
        <v>896</v>
      </c>
      <c r="G668" s="40"/>
      <c r="H668" s="40"/>
      <c r="I668" s="241"/>
      <c r="J668" s="40"/>
      <c r="K668" s="40"/>
      <c r="L668" s="44"/>
      <c r="M668" s="242"/>
      <c r="N668" s="243"/>
      <c r="O668" s="91"/>
      <c r="P668" s="91"/>
      <c r="Q668" s="91"/>
      <c r="R668" s="91"/>
      <c r="S668" s="91"/>
      <c r="T668" s="92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157</v>
      </c>
      <c r="AU668" s="17" t="s">
        <v>82</v>
      </c>
    </row>
    <row r="669" s="13" customFormat="1">
      <c r="A669" s="13"/>
      <c r="B669" s="246"/>
      <c r="C669" s="247"/>
      <c r="D669" s="239" t="s">
        <v>161</v>
      </c>
      <c r="E669" s="248" t="s">
        <v>1</v>
      </c>
      <c r="F669" s="249" t="s">
        <v>185</v>
      </c>
      <c r="G669" s="247"/>
      <c r="H669" s="248" t="s">
        <v>1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161</v>
      </c>
      <c r="AU669" s="255" t="s">
        <v>82</v>
      </c>
      <c r="AV669" s="13" t="s">
        <v>80</v>
      </c>
      <c r="AW669" s="13" t="s">
        <v>30</v>
      </c>
      <c r="AX669" s="13" t="s">
        <v>73</v>
      </c>
      <c r="AY669" s="255" t="s">
        <v>147</v>
      </c>
    </row>
    <row r="670" s="14" customFormat="1">
      <c r="A670" s="14"/>
      <c r="B670" s="256"/>
      <c r="C670" s="257"/>
      <c r="D670" s="239" t="s">
        <v>161</v>
      </c>
      <c r="E670" s="258" t="s">
        <v>1</v>
      </c>
      <c r="F670" s="259" t="s">
        <v>1871</v>
      </c>
      <c r="G670" s="257"/>
      <c r="H670" s="260">
        <v>133.59999999999999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6" t="s">
        <v>161</v>
      </c>
      <c r="AU670" s="266" t="s">
        <v>82</v>
      </c>
      <c r="AV670" s="14" t="s">
        <v>82</v>
      </c>
      <c r="AW670" s="14" t="s">
        <v>30</v>
      </c>
      <c r="AX670" s="14" t="s">
        <v>73</v>
      </c>
      <c r="AY670" s="266" t="s">
        <v>147</v>
      </c>
    </row>
    <row r="671" s="15" customFormat="1">
      <c r="A671" s="15"/>
      <c r="B671" s="267"/>
      <c r="C671" s="268"/>
      <c r="D671" s="239" t="s">
        <v>161</v>
      </c>
      <c r="E671" s="269" t="s">
        <v>1</v>
      </c>
      <c r="F671" s="270" t="s">
        <v>164</v>
      </c>
      <c r="G671" s="268"/>
      <c r="H671" s="271">
        <v>133.59999999999999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7" t="s">
        <v>161</v>
      </c>
      <c r="AU671" s="277" t="s">
        <v>82</v>
      </c>
      <c r="AV671" s="15" t="s">
        <v>155</v>
      </c>
      <c r="AW671" s="15" t="s">
        <v>30</v>
      </c>
      <c r="AX671" s="15" t="s">
        <v>80</v>
      </c>
      <c r="AY671" s="277" t="s">
        <v>147</v>
      </c>
    </row>
    <row r="672" s="12" customFormat="1" ht="25.92" customHeight="1">
      <c r="A672" s="12"/>
      <c r="B672" s="210"/>
      <c r="C672" s="211"/>
      <c r="D672" s="212" t="s">
        <v>72</v>
      </c>
      <c r="E672" s="213" t="s">
        <v>898</v>
      </c>
      <c r="F672" s="213" t="s">
        <v>899</v>
      </c>
      <c r="G672" s="211"/>
      <c r="H672" s="211"/>
      <c r="I672" s="214"/>
      <c r="J672" s="215">
        <f>BK672</f>
        <v>0</v>
      </c>
      <c r="K672" s="211"/>
      <c r="L672" s="216"/>
      <c r="M672" s="217"/>
      <c r="N672" s="218"/>
      <c r="O672" s="218"/>
      <c r="P672" s="219">
        <f>SUM(P673:P680)</f>
        <v>0</v>
      </c>
      <c r="Q672" s="218"/>
      <c r="R672" s="219">
        <f>SUM(R673:R680)</f>
        <v>0</v>
      </c>
      <c r="S672" s="218"/>
      <c r="T672" s="220">
        <f>SUM(T673:T680)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21" t="s">
        <v>155</v>
      </c>
      <c r="AT672" s="222" t="s">
        <v>72</v>
      </c>
      <c r="AU672" s="222" t="s">
        <v>73</v>
      </c>
      <c r="AY672" s="221" t="s">
        <v>147</v>
      </c>
      <c r="BK672" s="223">
        <f>SUM(BK673:BK680)</f>
        <v>0</v>
      </c>
    </row>
    <row r="673" s="2" customFormat="1" ht="16.5" customHeight="1">
      <c r="A673" s="38"/>
      <c r="B673" s="39"/>
      <c r="C673" s="226" t="s">
        <v>803</v>
      </c>
      <c r="D673" s="226" t="s">
        <v>150</v>
      </c>
      <c r="E673" s="227" t="s">
        <v>901</v>
      </c>
      <c r="F673" s="228" t="s">
        <v>902</v>
      </c>
      <c r="G673" s="229" t="s">
        <v>903</v>
      </c>
      <c r="H673" s="230">
        <v>24</v>
      </c>
      <c r="I673" s="231"/>
      <c r="J673" s="232">
        <f>ROUND(I673*H673,2)</f>
        <v>0</v>
      </c>
      <c r="K673" s="228" t="s">
        <v>1</v>
      </c>
      <c r="L673" s="44"/>
      <c r="M673" s="233" t="s">
        <v>1</v>
      </c>
      <c r="N673" s="234" t="s">
        <v>38</v>
      </c>
      <c r="O673" s="91"/>
      <c r="P673" s="235">
        <f>O673*H673</f>
        <v>0</v>
      </c>
      <c r="Q673" s="235">
        <v>0</v>
      </c>
      <c r="R673" s="235">
        <f>Q673*H673</f>
        <v>0</v>
      </c>
      <c r="S673" s="235">
        <v>0</v>
      </c>
      <c r="T673" s="236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7" t="s">
        <v>904</v>
      </c>
      <c r="AT673" s="237" t="s">
        <v>150</v>
      </c>
      <c r="AU673" s="237" t="s">
        <v>80</v>
      </c>
      <c r="AY673" s="17" t="s">
        <v>147</v>
      </c>
      <c r="BE673" s="238">
        <f>IF(N673="základní",J673,0)</f>
        <v>0</v>
      </c>
      <c r="BF673" s="238">
        <f>IF(N673="snížená",J673,0)</f>
        <v>0</v>
      </c>
      <c r="BG673" s="238">
        <f>IF(N673="zákl. přenesená",J673,0)</f>
        <v>0</v>
      </c>
      <c r="BH673" s="238">
        <f>IF(N673="sníž. přenesená",J673,0)</f>
        <v>0</v>
      </c>
      <c r="BI673" s="238">
        <f>IF(N673="nulová",J673,0)</f>
        <v>0</v>
      </c>
      <c r="BJ673" s="17" t="s">
        <v>80</v>
      </c>
      <c r="BK673" s="238">
        <f>ROUND(I673*H673,2)</f>
        <v>0</v>
      </c>
      <c r="BL673" s="17" t="s">
        <v>904</v>
      </c>
      <c r="BM673" s="237" t="s">
        <v>2051</v>
      </c>
    </row>
    <row r="674" s="2" customFormat="1">
      <c r="A674" s="38"/>
      <c r="B674" s="39"/>
      <c r="C674" s="40"/>
      <c r="D674" s="239" t="s">
        <v>157</v>
      </c>
      <c r="E674" s="40"/>
      <c r="F674" s="240" t="s">
        <v>902</v>
      </c>
      <c r="G674" s="40"/>
      <c r="H674" s="40"/>
      <c r="I674" s="241"/>
      <c r="J674" s="40"/>
      <c r="K674" s="40"/>
      <c r="L674" s="44"/>
      <c r="M674" s="242"/>
      <c r="N674" s="243"/>
      <c r="O674" s="91"/>
      <c r="P674" s="91"/>
      <c r="Q674" s="91"/>
      <c r="R674" s="91"/>
      <c r="S674" s="91"/>
      <c r="T674" s="92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157</v>
      </c>
      <c r="AU674" s="17" t="s">
        <v>80</v>
      </c>
    </row>
    <row r="675" s="2" customFormat="1" ht="16.5" customHeight="1">
      <c r="A675" s="38"/>
      <c r="B675" s="39"/>
      <c r="C675" s="226" t="s">
        <v>809</v>
      </c>
      <c r="D675" s="226" t="s">
        <v>150</v>
      </c>
      <c r="E675" s="227" t="s">
        <v>907</v>
      </c>
      <c r="F675" s="228" t="s">
        <v>908</v>
      </c>
      <c r="G675" s="229" t="s">
        <v>903</v>
      </c>
      <c r="H675" s="230">
        <v>60</v>
      </c>
      <c r="I675" s="231"/>
      <c r="J675" s="232">
        <f>ROUND(I675*H675,2)</f>
        <v>0</v>
      </c>
      <c r="K675" s="228" t="s">
        <v>154</v>
      </c>
      <c r="L675" s="44"/>
      <c r="M675" s="233" t="s">
        <v>1</v>
      </c>
      <c r="N675" s="234" t="s">
        <v>38</v>
      </c>
      <c r="O675" s="91"/>
      <c r="P675" s="235">
        <f>O675*H675</f>
        <v>0</v>
      </c>
      <c r="Q675" s="235">
        <v>0</v>
      </c>
      <c r="R675" s="235">
        <f>Q675*H675</f>
        <v>0</v>
      </c>
      <c r="S675" s="235">
        <v>0</v>
      </c>
      <c r="T675" s="236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7" t="s">
        <v>904</v>
      </c>
      <c r="AT675" s="237" t="s">
        <v>150</v>
      </c>
      <c r="AU675" s="237" t="s">
        <v>80</v>
      </c>
      <c r="AY675" s="17" t="s">
        <v>147</v>
      </c>
      <c r="BE675" s="238">
        <f>IF(N675="základní",J675,0)</f>
        <v>0</v>
      </c>
      <c r="BF675" s="238">
        <f>IF(N675="snížená",J675,0)</f>
        <v>0</v>
      </c>
      <c r="BG675" s="238">
        <f>IF(N675="zákl. přenesená",J675,0)</f>
        <v>0</v>
      </c>
      <c r="BH675" s="238">
        <f>IF(N675="sníž. přenesená",J675,0)</f>
        <v>0</v>
      </c>
      <c r="BI675" s="238">
        <f>IF(N675="nulová",J675,0)</f>
        <v>0</v>
      </c>
      <c r="BJ675" s="17" t="s">
        <v>80</v>
      </c>
      <c r="BK675" s="238">
        <f>ROUND(I675*H675,2)</f>
        <v>0</v>
      </c>
      <c r="BL675" s="17" t="s">
        <v>904</v>
      </c>
      <c r="BM675" s="237" t="s">
        <v>2052</v>
      </c>
    </row>
    <row r="676" s="2" customFormat="1">
      <c r="A676" s="38"/>
      <c r="B676" s="39"/>
      <c r="C676" s="40"/>
      <c r="D676" s="239" t="s">
        <v>157</v>
      </c>
      <c r="E676" s="40"/>
      <c r="F676" s="240" t="s">
        <v>910</v>
      </c>
      <c r="G676" s="40"/>
      <c r="H676" s="40"/>
      <c r="I676" s="241"/>
      <c r="J676" s="40"/>
      <c r="K676" s="40"/>
      <c r="L676" s="44"/>
      <c r="M676" s="242"/>
      <c r="N676" s="243"/>
      <c r="O676" s="91"/>
      <c r="P676" s="91"/>
      <c r="Q676" s="91"/>
      <c r="R676" s="91"/>
      <c r="S676" s="91"/>
      <c r="T676" s="92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157</v>
      </c>
      <c r="AU676" s="17" t="s">
        <v>80</v>
      </c>
    </row>
    <row r="677" s="2" customFormat="1">
      <c r="A677" s="38"/>
      <c r="B677" s="39"/>
      <c r="C677" s="40"/>
      <c r="D677" s="244" t="s">
        <v>159</v>
      </c>
      <c r="E677" s="40"/>
      <c r="F677" s="245" t="s">
        <v>911</v>
      </c>
      <c r="G677" s="40"/>
      <c r="H677" s="40"/>
      <c r="I677" s="241"/>
      <c r="J677" s="40"/>
      <c r="K677" s="40"/>
      <c r="L677" s="44"/>
      <c r="M677" s="242"/>
      <c r="N677" s="243"/>
      <c r="O677" s="91"/>
      <c r="P677" s="91"/>
      <c r="Q677" s="91"/>
      <c r="R677" s="91"/>
      <c r="S677" s="91"/>
      <c r="T677" s="92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159</v>
      </c>
      <c r="AU677" s="17" t="s">
        <v>80</v>
      </c>
    </row>
    <row r="678" s="13" customFormat="1">
      <c r="A678" s="13"/>
      <c r="B678" s="246"/>
      <c r="C678" s="247"/>
      <c r="D678" s="239" t="s">
        <v>161</v>
      </c>
      <c r="E678" s="248" t="s">
        <v>1</v>
      </c>
      <c r="F678" s="249" t="s">
        <v>912</v>
      </c>
      <c r="G678" s="247"/>
      <c r="H678" s="248" t="s">
        <v>1</v>
      </c>
      <c r="I678" s="250"/>
      <c r="J678" s="247"/>
      <c r="K678" s="247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161</v>
      </c>
      <c r="AU678" s="255" t="s">
        <v>80</v>
      </c>
      <c r="AV678" s="13" t="s">
        <v>80</v>
      </c>
      <c r="AW678" s="13" t="s">
        <v>30</v>
      </c>
      <c r="AX678" s="13" t="s">
        <v>73</v>
      </c>
      <c r="AY678" s="255" t="s">
        <v>147</v>
      </c>
    </row>
    <row r="679" s="14" customFormat="1">
      <c r="A679" s="14"/>
      <c r="B679" s="256"/>
      <c r="C679" s="257"/>
      <c r="D679" s="239" t="s">
        <v>161</v>
      </c>
      <c r="E679" s="258" t="s">
        <v>1</v>
      </c>
      <c r="F679" s="259" t="s">
        <v>2053</v>
      </c>
      <c r="G679" s="257"/>
      <c r="H679" s="260">
        <v>60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161</v>
      </c>
      <c r="AU679" s="266" t="s">
        <v>80</v>
      </c>
      <c r="AV679" s="14" t="s">
        <v>82</v>
      </c>
      <c r="AW679" s="14" t="s">
        <v>30</v>
      </c>
      <c r="AX679" s="14" t="s">
        <v>73</v>
      </c>
      <c r="AY679" s="266" t="s">
        <v>147</v>
      </c>
    </row>
    <row r="680" s="15" customFormat="1">
      <c r="A680" s="15"/>
      <c r="B680" s="267"/>
      <c r="C680" s="268"/>
      <c r="D680" s="239" t="s">
        <v>161</v>
      </c>
      <c r="E680" s="269" t="s">
        <v>1</v>
      </c>
      <c r="F680" s="270" t="s">
        <v>164</v>
      </c>
      <c r="G680" s="268"/>
      <c r="H680" s="271">
        <v>60</v>
      </c>
      <c r="I680" s="272"/>
      <c r="J680" s="268"/>
      <c r="K680" s="268"/>
      <c r="L680" s="273"/>
      <c r="M680" s="289"/>
      <c r="N680" s="290"/>
      <c r="O680" s="290"/>
      <c r="P680" s="290"/>
      <c r="Q680" s="290"/>
      <c r="R680" s="290"/>
      <c r="S680" s="290"/>
      <c r="T680" s="291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7" t="s">
        <v>161</v>
      </c>
      <c r="AU680" s="277" t="s">
        <v>80</v>
      </c>
      <c r="AV680" s="15" t="s">
        <v>155</v>
      </c>
      <c r="AW680" s="15" t="s">
        <v>30</v>
      </c>
      <c r="AX680" s="15" t="s">
        <v>80</v>
      </c>
      <c r="AY680" s="277" t="s">
        <v>147</v>
      </c>
    </row>
    <row r="681" s="2" customFormat="1" ht="6.96" customHeight="1">
      <c r="A681" s="38"/>
      <c r="B681" s="66"/>
      <c r="C681" s="67"/>
      <c r="D681" s="67"/>
      <c r="E681" s="67"/>
      <c r="F681" s="67"/>
      <c r="G681" s="67"/>
      <c r="H681" s="67"/>
      <c r="I681" s="67"/>
      <c r="J681" s="67"/>
      <c r="K681" s="67"/>
      <c r="L681" s="44"/>
      <c r="M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</row>
  </sheetData>
  <sheetProtection sheet="1" autoFilter="0" formatColumns="0" formatRows="0" objects="1" scenarios="1" spinCount="100000" saltValue="vxuuyqe8GFZ82Nio0fdAV7rtnwaHm6EHu/FbIvodRnzuitYECaCygCFp0Bsm5w6yHhIZvswWdfhxf6zi6lfppQ==" hashValue="F7npNeRYiV3SNFvD6JS6lTQ9lUkIVhMaa1qnvPu0IKD3JmhI/qgV/uHfmVDbbtYHsNkxtqEAUuDwymbQ/JmGbg==" algorithmName="SHA-512" password="CC35"/>
  <autoFilter ref="C132:K6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hyperlinks>
    <hyperlink ref="F142" r:id="rId1" display="https://podminky.urs.cz/item/CS_URS_2024_02/317235811"/>
    <hyperlink ref="F149" r:id="rId2" display="https://podminky.urs.cz/item/CS_URS_2024_02/413231231"/>
    <hyperlink ref="F156" r:id="rId3" display="https://podminky.urs.cz/item/CS_URS_2024_02/622325459"/>
    <hyperlink ref="F163" r:id="rId4" display="https://podminky.urs.cz/item/CS_URS_2024_02/941111132"/>
    <hyperlink ref="F173" r:id="rId5" display="https://podminky.urs.cz/item/CS_URS_2024_02/941111232"/>
    <hyperlink ref="F177" r:id="rId6" display="https://podminky.urs.cz/item/CS_URS_2024_02/941111832"/>
    <hyperlink ref="F180" r:id="rId7" display="https://podminky.urs.cz/item/CS_URS_2024_02/941121311"/>
    <hyperlink ref="F183" r:id="rId8" display="https://podminky.urs.cz/item/CS_URS_2024_02/949101112"/>
    <hyperlink ref="F188" r:id="rId9" display="https://podminky.urs.cz/item/CS_URS_2024_02/952902601"/>
    <hyperlink ref="F194" r:id="rId10" display="https://podminky.urs.cz/item/CS_URS_2024_02/952902611"/>
    <hyperlink ref="F200" r:id="rId11" display="https://podminky.urs.cz/item/CS_URS_2024_02/952903001"/>
    <hyperlink ref="F206" r:id="rId12" display="https://podminky.urs.cz/item/CS_URS_2024_02/964061331"/>
    <hyperlink ref="F212" r:id="rId13" display="https://podminky.urs.cz/item/CS_URS_2024_02/978019391"/>
    <hyperlink ref="F218" r:id="rId14" display="https://podminky.urs.cz/item/CS_URS_2024_02/985221021"/>
    <hyperlink ref="F224" r:id="rId15" display="https://podminky.urs.cz/item/CS_URS_2024_02/993111111"/>
    <hyperlink ref="F227" r:id="rId16" display="https://podminky.urs.cz/item/CS_URS_2024_02/993111119"/>
    <hyperlink ref="F231" r:id="rId17" display="https://podminky.urs.cz/item/CS_URS_2024_02/997013211"/>
    <hyperlink ref="F234" r:id="rId18" display="https://podminky.urs.cz/item/CS_URS_2024_02/997013219"/>
    <hyperlink ref="F238" r:id="rId19" display="https://podminky.urs.cz/item/CS_URS_2024_02/997013312"/>
    <hyperlink ref="F241" r:id="rId20" display="https://podminky.urs.cz/item/CS_URS_2024_02/997013322"/>
    <hyperlink ref="F245" r:id="rId21" display="https://podminky.urs.cz/item/CS_URS_2024_02/997013501"/>
    <hyperlink ref="F248" r:id="rId22" display="https://podminky.urs.cz/item/CS_URS_2024_02/997013509"/>
    <hyperlink ref="F275" r:id="rId23" display="https://podminky.urs.cz/item/CS_URS_2024_02/998011009"/>
    <hyperlink ref="F280" r:id="rId24" display="https://podminky.urs.cz/item/CS_URS_2024_02/762083121"/>
    <hyperlink ref="F286" r:id="rId25" display="https://podminky.urs.cz/item/CS_URS_2024_02/762311003"/>
    <hyperlink ref="F291" r:id="rId26" display="https://podminky.urs.cz/item/CS_URS_2024_02/762311005"/>
    <hyperlink ref="F300" r:id="rId27" display="https://podminky.urs.cz/item/CS_URS_2024_02/762331931"/>
    <hyperlink ref="F328" r:id="rId28" display="https://podminky.urs.cz/item/CS_URS_2024_02/762331941"/>
    <hyperlink ref="F338" r:id="rId29" display="https://podminky.urs.cz/item/CS_URS_2024_02/762331951"/>
    <hyperlink ref="F347" r:id="rId30" display="https://podminky.urs.cz/item/CS_URS_2024_02/762332921"/>
    <hyperlink ref="F353" r:id="rId31" display="https://podminky.urs.cz/item/CS_URS_2024_02/762332933"/>
    <hyperlink ref="F413" r:id="rId32" display="https://podminky.urs.cz/item/CS_URS_2024_02/762332934"/>
    <hyperlink ref="F437" r:id="rId33" display="https://podminky.urs.cz/item/CS_URS_2024_02/762332935"/>
    <hyperlink ref="F458" r:id="rId34" display="https://podminky.urs.cz/item/CS_URS_2024_02/762333913"/>
    <hyperlink ref="F486" r:id="rId35" display="https://podminky.urs.cz/item/CS_URS_2024_02/762333914"/>
    <hyperlink ref="F496" r:id="rId36" display="https://podminky.urs.cz/item/CS_URS_2024_02/762333915"/>
    <hyperlink ref="F505" r:id="rId37" display="https://podminky.urs.cz/item/CS_URS_2024_02/762342311"/>
    <hyperlink ref="F516" r:id="rId38" display="https://podminky.urs.cz/item/CS_URS_2024_02/762342812"/>
    <hyperlink ref="F522" r:id="rId39" display="https://podminky.urs.cz/item/CS_URS_2024_02/762381012"/>
    <hyperlink ref="F527" r:id="rId40" display="https://podminky.urs.cz/item/CS_URS_2024_02/762382012"/>
    <hyperlink ref="F532" r:id="rId41" display="https://podminky.urs.cz/item/CS_URS_2024_02/762395000"/>
    <hyperlink ref="F537" r:id="rId42" display="https://podminky.urs.cz/item/CS_URS_2024_02/762521922"/>
    <hyperlink ref="F542" r:id="rId43" display="https://podminky.urs.cz/item/CS_URS_2024_02/762523914"/>
    <hyperlink ref="F548" r:id="rId44" display="https://podminky.urs.cz/item/CS_URS_2024_02/998762112"/>
    <hyperlink ref="F552" r:id="rId45" display="https://podminky.urs.cz/item/CS_URS_2024_02/764004801"/>
    <hyperlink ref="F558" r:id="rId46" display="https://podminky.urs.cz/item/CS_URS_2024_02/764004861"/>
    <hyperlink ref="F564" r:id="rId47" display="https://podminky.urs.cz/item/CS_URS_2024_02/764314612"/>
    <hyperlink ref="F573" r:id="rId48" display="https://podminky.urs.cz/item/CS_URS_2024_02/764511405"/>
    <hyperlink ref="F580" r:id="rId49" display="https://podminky.urs.cz/item/CS_URS_2024_02/764511445"/>
    <hyperlink ref="F585" r:id="rId50" display="https://podminky.urs.cz/item/CS_URS_2024_02/764518423"/>
    <hyperlink ref="F592" r:id="rId51" display="https://podminky.urs.cz/item/CS_URS_2024_02/998764122"/>
    <hyperlink ref="F596" r:id="rId52" display="https://podminky.urs.cz/item/CS_URS_2024_02/765111825"/>
    <hyperlink ref="F602" r:id="rId53" display="https://podminky.urs.cz/item/CS_URS_2024_02/765111831"/>
    <hyperlink ref="F605" r:id="rId54" display="https://podminky.urs.cz/item/CS_URS_2024_02/765111865"/>
    <hyperlink ref="F610" r:id="rId55" display="https://podminky.urs.cz/item/CS_URS_2024_02/765111881"/>
    <hyperlink ref="F613" r:id="rId56" display="https://podminky.urs.cz/item/CS_URS_2024_02/765114061"/>
    <hyperlink ref="F619" r:id="rId57" display="https://podminky.urs.cz/item/CS_URS_2024_02/765114351"/>
    <hyperlink ref="F624" r:id="rId58" display="https://podminky.urs.cz/item/CS_URS_2024_02/765114585"/>
    <hyperlink ref="F630" r:id="rId59" display="https://podminky.urs.cz/item/CS_URS_2024_02/765115302"/>
    <hyperlink ref="F640" r:id="rId60" display="https://podminky.urs.cz/item/CS_URS_2024_02/765115352"/>
    <hyperlink ref="F645" r:id="rId61" display="https://podminky.urs.cz/item/CS_URS_2024_02/765115401"/>
    <hyperlink ref="F653" r:id="rId62" display="https://podminky.urs.cz/item/CS_URS_2024_02/765192001"/>
    <hyperlink ref="F659" r:id="rId63" display="https://podminky.urs.cz/item/CS_URS_2024_02/998765112"/>
    <hyperlink ref="F663" r:id="rId64" display="https://podminky.urs.cz/item/CS_URS_2024_02/783223121"/>
    <hyperlink ref="F677" r:id="rId65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110</v>
      </c>
      <c r="L8" s="20"/>
    </row>
    <row r="9" s="2" customFormat="1" ht="16.5" customHeight="1">
      <c r="A9" s="38"/>
      <c r="B9" s="44"/>
      <c r="C9" s="38"/>
      <c r="D9" s="38"/>
      <c r="E9" s="151" t="s">
        <v>111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2054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21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21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21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ROUND((SUM(BE125:BE201)),  2)</f>
        <v>0</v>
      </c>
      <c r="G35" s="38"/>
      <c r="H35" s="38"/>
      <c r="I35" s="164">
        <v>0.20999999999999999</v>
      </c>
      <c r="J35" s="163">
        <f>ROUND(((SUM(BE125:BE201))*I35),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ROUND((SUM(BF125:BF201)),  2)</f>
        <v>0</v>
      </c>
      <c r="G36" s="38"/>
      <c r="H36" s="38"/>
      <c r="I36" s="164">
        <v>0.12</v>
      </c>
      <c r="J36" s="163">
        <f>ROUND(((SUM(BF125:BF201))*I36),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ROUND((SUM(BG125:BG201)),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ROUND((SUM(BH125:BH201)),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ROUND((SUM(BI125:BI201)),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007 - Hromosvod Bílina objekty B,C,D,E,F,G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115</v>
      </c>
      <c r="D96" s="185"/>
      <c r="E96" s="185"/>
      <c r="F96" s="185"/>
      <c r="G96" s="185"/>
      <c r="H96" s="185"/>
      <c r="I96" s="185"/>
      <c r="J96" s="186" t="s">
        <v>116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117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118</v>
      </c>
    </row>
    <row r="99" s="9" customFormat="1" ht="24.96" customHeight="1">
      <c r="A99" s="9"/>
      <c r="B99" s="188"/>
      <c r="C99" s="189"/>
      <c r="D99" s="190" t="s">
        <v>125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2055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2056</v>
      </c>
      <c r="E101" s="191"/>
      <c r="F101" s="191"/>
      <c r="G101" s="191"/>
      <c r="H101" s="191"/>
      <c r="I101" s="191"/>
      <c r="J101" s="192">
        <f>J153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2057</v>
      </c>
      <c r="E102" s="196"/>
      <c r="F102" s="196"/>
      <c r="G102" s="196"/>
      <c r="H102" s="196"/>
      <c r="I102" s="196"/>
      <c r="J102" s="197">
        <f>J154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2058</v>
      </c>
      <c r="E103" s="196"/>
      <c r="F103" s="196"/>
      <c r="G103" s="196"/>
      <c r="H103" s="196"/>
      <c r="I103" s="196"/>
      <c r="J103" s="197">
        <f>J189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Bílina - oprava střech objektů bývalého pivovaru - rev 07.05.25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110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111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007 - Hromosvod Bílina objekty B,C,D,E,F,G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22. 11. 2024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133</v>
      </c>
      <c r="D124" s="202" t="s">
        <v>58</v>
      </c>
      <c r="E124" s="202" t="s">
        <v>54</v>
      </c>
      <c r="F124" s="202" t="s">
        <v>55</v>
      </c>
      <c r="G124" s="202" t="s">
        <v>134</v>
      </c>
      <c r="H124" s="202" t="s">
        <v>135</v>
      </c>
      <c r="I124" s="202" t="s">
        <v>136</v>
      </c>
      <c r="J124" s="202" t="s">
        <v>116</v>
      </c>
      <c r="K124" s="203" t="s">
        <v>137</v>
      </c>
      <c r="L124" s="204"/>
      <c r="M124" s="100" t="s">
        <v>1</v>
      </c>
      <c r="N124" s="101" t="s">
        <v>37</v>
      </c>
      <c r="O124" s="101" t="s">
        <v>138</v>
      </c>
      <c r="P124" s="101" t="s">
        <v>139</v>
      </c>
      <c r="Q124" s="101" t="s">
        <v>140</v>
      </c>
      <c r="R124" s="101" t="s">
        <v>141</v>
      </c>
      <c r="S124" s="101" t="s">
        <v>142</v>
      </c>
      <c r="T124" s="102" t="s">
        <v>143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144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P126+P153</f>
        <v>0</v>
      </c>
      <c r="Q125" s="104"/>
      <c r="R125" s="207">
        <f>R126+R153</f>
        <v>0.85020000000000007</v>
      </c>
      <c r="S125" s="104"/>
      <c r="T125" s="208">
        <f>T126+T153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118</v>
      </c>
      <c r="BK125" s="209">
        <f>BK126+BK153</f>
        <v>0</v>
      </c>
    </row>
    <row r="126" s="12" customFormat="1" ht="25.92" customHeight="1">
      <c r="A126" s="12"/>
      <c r="B126" s="210"/>
      <c r="C126" s="211"/>
      <c r="D126" s="212" t="s">
        <v>72</v>
      </c>
      <c r="E126" s="213" t="s">
        <v>431</v>
      </c>
      <c r="F126" s="213" t="s">
        <v>432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</f>
        <v>0</v>
      </c>
      <c r="Q126" s="218"/>
      <c r="R126" s="219">
        <f>R127</f>
        <v>0.45650000000000002</v>
      </c>
      <c r="S126" s="218"/>
      <c r="T126" s="22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82</v>
      </c>
      <c r="AT126" s="222" t="s">
        <v>72</v>
      </c>
      <c r="AU126" s="222" t="s">
        <v>73</v>
      </c>
      <c r="AY126" s="221" t="s">
        <v>147</v>
      </c>
      <c r="BK126" s="223">
        <f>BK127</f>
        <v>0</v>
      </c>
    </row>
    <row r="127" s="12" customFormat="1" ht="22.8" customHeight="1">
      <c r="A127" s="12"/>
      <c r="B127" s="210"/>
      <c r="C127" s="211"/>
      <c r="D127" s="212" t="s">
        <v>72</v>
      </c>
      <c r="E127" s="224" t="s">
        <v>2059</v>
      </c>
      <c r="F127" s="224" t="s">
        <v>2060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SUM(P128:P152)</f>
        <v>0</v>
      </c>
      <c r="Q127" s="218"/>
      <c r="R127" s="219">
        <f>SUM(R128:R152)</f>
        <v>0.45650000000000002</v>
      </c>
      <c r="S127" s="218"/>
      <c r="T127" s="220">
        <f>SUM(T128:T152)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82</v>
      </c>
      <c r="AT127" s="222" t="s">
        <v>72</v>
      </c>
      <c r="AU127" s="222" t="s">
        <v>80</v>
      </c>
      <c r="AY127" s="221" t="s">
        <v>147</v>
      </c>
      <c r="BK127" s="223">
        <f>SUM(BK128:BK152)</f>
        <v>0</v>
      </c>
    </row>
    <row r="128" s="2" customFormat="1" ht="24.15" customHeight="1">
      <c r="A128" s="38"/>
      <c r="B128" s="39"/>
      <c r="C128" s="226" t="s">
        <v>80</v>
      </c>
      <c r="D128" s="226" t="s">
        <v>150</v>
      </c>
      <c r="E128" s="227" t="s">
        <v>2061</v>
      </c>
      <c r="F128" s="228" t="s">
        <v>2062</v>
      </c>
      <c r="G128" s="229" t="s">
        <v>167</v>
      </c>
      <c r="H128" s="230">
        <v>392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38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274</v>
      </c>
      <c r="AT128" s="237" t="s">
        <v>150</v>
      </c>
      <c r="AU128" s="237" t="s">
        <v>82</v>
      </c>
      <c r="AY128" s="17" t="s">
        <v>147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80</v>
      </c>
      <c r="BK128" s="238">
        <f>ROUND(I128*H128,2)</f>
        <v>0</v>
      </c>
      <c r="BL128" s="17" t="s">
        <v>274</v>
      </c>
      <c r="BM128" s="237" t="s">
        <v>2063</v>
      </c>
    </row>
    <row r="129" s="2" customFormat="1">
      <c r="A129" s="38"/>
      <c r="B129" s="39"/>
      <c r="C129" s="40"/>
      <c r="D129" s="239" t="s">
        <v>157</v>
      </c>
      <c r="E129" s="40"/>
      <c r="F129" s="240" t="s">
        <v>2064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157</v>
      </c>
      <c r="AU129" s="17" t="s">
        <v>82</v>
      </c>
    </row>
    <row r="130" s="2" customFormat="1" ht="16.5" customHeight="1">
      <c r="A130" s="38"/>
      <c r="B130" s="39"/>
      <c r="C130" s="278" t="s">
        <v>82</v>
      </c>
      <c r="D130" s="278" t="s">
        <v>335</v>
      </c>
      <c r="E130" s="279" t="s">
        <v>2065</v>
      </c>
      <c r="F130" s="280" t="s">
        <v>2066</v>
      </c>
      <c r="G130" s="281" t="s">
        <v>2067</v>
      </c>
      <c r="H130" s="282">
        <v>411.60000000000002</v>
      </c>
      <c r="I130" s="283"/>
      <c r="J130" s="284">
        <f>ROUND(I130*H130,2)</f>
        <v>0</v>
      </c>
      <c r="K130" s="280" t="s">
        <v>1</v>
      </c>
      <c r="L130" s="285"/>
      <c r="M130" s="286" t="s">
        <v>1</v>
      </c>
      <c r="N130" s="287" t="s">
        <v>38</v>
      </c>
      <c r="O130" s="91"/>
      <c r="P130" s="235">
        <f>O130*H130</f>
        <v>0</v>
      </c>
      <c r="Q130" s="235">
        <v>0.001</v>
      </c>
      <c r="R130" s="235">
        <f>Q130*H130</f>
        <v>0.41160000000000002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387</v>
      </c>
      <c r="AT130" s="237" t="s">
        <v>335</v>
      </c>
      <c r="AU130" s="237" t="s">
        <v>82</v>
      </c>
      <c r="AY130" s="17" t="s">
        <v>147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274</v>
      </c>
      <c r="BM130" s="237" t="s">
        <v>2068</v>
      </c>
    </row>
    <row r="131" s="2" customFormat="1">
      <c r="A131" s="38"/>
      <c r="B131" s="39"/>
      <c r="C131" s="40"/>
      <c r="D131" s="239" t="s">
        <v>157</v>
      </c>
      <c r="E131" s="40"/>
      <c r="F131" s="240" t="s">
        <v>2066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157</v>
      </c>
      <c r="AU131" s="17" t="s">
        <v>82</v>
      </c>
    </row>
    <row r="132" s="14" customFormat="1">
      <c r="A132" s="14"/>
      <c r="B132" s="256"/>
      <c r="C132" s="257"/>
      <c r="D132" s="239" t="s">
        <v>161</v>
      </c>
      <c r="E132" s="258" t="s">
        <v>1</v>
      </c>
      <c r="F132" s="259" t="s">
        <v>2069</v>
      </c>
      <c r="G132" s="257"/>
      <c r="H132" s="260">
        <v>411.60000000000002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161</v>
      </c>
      <c r="AU132" s="266" t="s">
        <v>82</v>
      </c>
      <c r="AV132" s="14" t="s">
        <v>82</v>
      </c>
      <c r="AW132" s="14" t="s">
        <v>30</v>
      </c>
      <c r="AX132" s="14" t="s">
        <v>80</v>
      </c>
      <c r="AY132" s="266" t="s">
        <v>147</v>
      </c>
    </row>
    <row r="133" s="2" customFormat="1" ht="24.15" customHeight="1">
      <c r="A133" s="38"/>
      <c r="B133" s="39"/>
      <c r="C133" s="226" t="s">
        <v>148</v>
      </c>
      <c r="D133" s="226" t="s">
        <v>150</v>
      </c>
      <c r="E133" s="227" t="s">
        <v>2070</v>
      </c>
      <c r="F133" s="228" t="s">
        <v>2071</v>
      </c>
      <c r="G133" s="229" t="s">
        <v>167</v>
      </c>
      <c r="H133" s="230">
        <v>270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274</v>
      </c>
      <c r="AT133" s="237" t="s">
        <v>150</v>
      </c>
      <c r="AU133" s="237" t="s">
        <v>82</v>
      </c>
      <c r="AY133" s="17" t="s">
        <v>147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80</v>
      </c>
      <c r="BK133" s="238">
        <f>ROUND(I133*H133,2)</f>
        <v>0</v>
      </c>
      <c r="BL133" s="17" t="s">
        <v>274</v>
      </c>
      <c r="BM133" s="237" t="s">
        <v>2072</v>
      </c>
    </row>
    <row r="134" s="2" customFormat="1">
      <c r="A134" s="38"/>
      <c r="B134" s="39"/>
      <c r="C134" s="40"/>
      <c r="D134" s="239" t="s">
        <v>157</v>
      </c>
      <c r="E134" s="40"/>
      <c r="F134" s="240" t="s">
        <v>2073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157</v>
      </c>
      <c r="AU134" s="17" t="s">
        <v>82</v>
      </c>
    </row>
    <row r="135" s="2" customFormat="1" ht="16.5" customHeight="1">
      <c r="A135" s="38"/>
      <c r="B135" s="39"/>
      <c r="C135" s="278" t="s">
        <v>155</v>
      </c>
      <c r="D135" s="278" t="s">
        <v>335</v>
      </c>
      <c r="E135" s="279" t="s">
        <v>2074</v>
      </c>
      <c r="F135" s="280" t="s">
        <v>2075</v>
      </c>
      <c r="G135" s="281" t="s">
        <v>2067</v>
      </c>
      <c r="H135" s="282">
        <v>40.5</v>
      </c>
      <c r="I135" s="283"/>
      <c r="J135" s="284">
        <f>ROUND(I135*H135,2)</f>
        <v>0</v>
      </c>
      <c r="K135" s="280" t="s">
        <v>1</v>
      </c>
      <c r="L135" s="285"/>
      <c r="M135" s="286" t="s">
        <v>1</v>
      </c>
      <c r="N135" s="287" t="s">
        <v>38</v>
      </c>
      <c r="O135" s="91"/>
      <c r="P135" s="235">
        <f>O135*H135</f>
        <v>0</v>
      </c>
      <c r="Q135" s="235">
        <v>0.001</v>
      </c>
      <c r="R135" s="235">
        <f>Q135*H135</f>
        <v>0.040500000000000001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387</v>
      </c>
      <c r="AT135" s="237" t="s">
        <v>335</v>
      </c>
      <c r="AU135" s="237" t="s">
        <v>82</v>
      </c>
      <c r="AY135" s="17" t="s">
        <v>147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274</v>
      </c>
      <c r="BM135" s="237" t="s">
        <v>2076</v>
      </c>
    </row>
    <row r="136" s="2" customFormat="1">
      <c r="A136" s="38"/>
      <c r="B136" s="39"/>
      <c r="C136" s="40"/>
      <c r="D136" s="239" t="s">
        <v>157</v>
      </c>
      <c r="E136" s="40"/>
      <c r="F136" s="240" t="s">
        <v>2075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157</v>
      </c>
      <c r="AU136" s="17" t="s">
        <v>82</v>
      </c>
    </row>
    <row r="137" s="14" customFormat="1">
      <c r="A137" s="14"/>
      <c r="B137" s="256"/>
      <c r="C137" s="257"/>
      <c r="D137" s="239" t="s">
        <v>161</v>
      </c>
      <c r="E137" s="258" t="s">
        <v>1</v>
      </c>
      <c r="F137" s="259" t="s">
        <v>2077</v>
      </c>
      <c r="G137" s="257"/>
      <c r="H137" s="260">
        <v>40.5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161</v>
      </c>
      <c r="AU137" s="266" t="s">
        <v>82</v>
      </c>
      <c r="AV137" s="14" t="s">
        <v>82</v>
      </c>
      <c r="AW137" s="14" t="s">
        <v>30</v>
      </c>
      <c r="AX137" s="14" t="s">
        <v>73</v>
      </c>
      <c r="AY137" s="266" t="s">
        <v>147</v>
      </c>
    </row>
    <row r="138" s="15" customFormat="1">
      <c r="A138" s="15"/>
      <c r="B138" s="267"/>
      <c r="C138" s="268"/>
      <c r="D138" s="239" t="s">
        <v>161</v>
      </c>
      <c r="E138" s="269" t="s">
        <v>1</v>
      </c>
      <c r="F138" s="270" t="s">
        <v>164</v>
      </c>
      <c r="G138" s="268"/>
      <c r="H138" s="271">
        <v>40.5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161</v>
      </c>
      <c r="AU138" s="277" t="s">
        <v>82</v>
      </c>
      <c r="AV138" s="15" t="s">
        <v>155</v>
      </c>
      <c r="AW138" s="15" t="s">
        <v>30</v>
      </c>
      <c r="AX138" s="15" t="s">
        <v>80</v>
      </c>
      <c r="AY138" s="277" t="s">
        <v>147</v>
      </c>
    </row>
    <row r="139" s="2" customFormat="1" ht="16.5" customHeight="1">
      <c r="A139" s="38"/>
      <c r="B139" s="39"/>
      <c r="C139" s="226" t="s">
        <v>187</v>
      </c>
      <c r="D139" s="226" t="s">
        <v>150</v>
      </c>
      <c r="E139" s="227" t="s">
        <v>2078</v>
      </c>
      <c r="F139" s="228" t="s">
        <v>2079</v>
      </c>
      <c r="G139" s="229" t="s">
        <v>248</v>
      </c>
      <c r="H139" s="230">
        <v>2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274</v>
      </c>
      <c r="AT139" s="237" t="s">
        <v>150</v>
      </c>
      <c r="AU139" s="237" t="s">
        <v>82</v>
      </c>
      <c r="AY139" s="17" t="s">
        <v>147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274</v>
      </c>
      <c r="BM139" s="237" t="s">
        <v>2080</v>
      </c>
    </row>
    <row r="140" s="2" customFormat="1">
      <c r="A140" s="38"/>
      <c r="B140" s="39"/>
      <c r="C140" s="40"/>
      <c r="D140" s="239" t="s">
        <v>157</v>
      </c>
      <c r="E140" s="40"/>
      <c r="F140" s="240" t="s">
        <v>2081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157</v>
      </c>
      <c r="AU140" s="17" t="s">
        <v>82</v>
      </c>
    </row>
    <row r="141" s="2" customFormat="1" ht="24.15" customHeight="1">
      <c r="A141" s="38"/>
      <c r="B141" s="39"/>
      <c r="C141" s="278" t="s">
        <v>177</v>
      </c>
      <c r="D141" s="278" t="s">
        <v>335</v>
      </c>
      <c r="E141" s="279" t="s">
        <v>2082</v>
      </c>
      <c r="F141" s="280" t="s">
        <v>2083</v>
      </c>
      <c r="G141" s="281" t="s">
        <v>248</v>
      </c>
      <c r="H141" s="282">
        <v>2</v>
      </c>
      <c r="I141" s="283"/>
      <c r="J141" s="284">
        <f>ROUND(I141*H141,2)</f>
        <v>0</v>
      </c>
      <c r="K141" s="280" t="s">
        <v>1</v>
      </c>
      <c r="L141" s="285"/>
      <c r="M141" s="286" t="s">
        <v>1</v>
      </c>
      <c r="N141" s="287" t="s">
        <v>38</v>
      </c>
      <c r="O141" s="91"/>
      <c r="P141" s="235">
        <f>O141*H141</f>
        <v>0</v>
      </c>
      <c r="Q141" s="235">
        <v>0.001</v>
      </c>
      <c r="R141" s="235">
        <f>Q141*H141</f>
        <v>0.002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387</v>
      </c>
      <c r="AT141" s="237" t="s">
        <v>335</v>
      </c>
      <c r="AU141" s="237" t="s">
        <v>82</v>
      </c>
      <c r="AY141" s="17" t="s">
        <v>147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80</v>
      </c>
      <c r="BK141" s="238">
        <f>ROUND(I141*H141,2)</f>
        <v>0</v>
      </c>
      <c r="BL141" s="17" t="s">
        <v>274</v>
      </c>
      <c r="BM141" s="237" t="s">
        <v>2084</v>
      </c>
    </row>
    <row r="142" s="2" customFormat="1">
      <c r="A142" s="38"/>
      <c r="B142" s="39"/>
      <c r="C142" s="40"/>
      <c r="D142" s="239" t="s">
        <v>157</v>
      </c>
      <c r="E142" s="40"/>
      <c r="F142" s="240" t="s">
        <v>2083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157</v>
      </c>
      <c r="AU142" s="17" t="s">
        <v>82</v>
      </c>
    </row>
    <row r="143" s="2" customFormat="1" ht="24.15" customHeight="1">
      <c r="A143" s="38"/>
      <c r="B143" s="39"/>
      <c r="C143" s="278" t="s">
        <v>201</v>
      </c>
      <c r="D143" s="278" t="s">
        <v>335</v>
      </c>
      <c r="E143" s="279" t="s">
        <v>2085</v>
      </c>
      <c r="F143" s="280" t="s">
        <v>2086</v>
      </c>
      <c r="G143" s="281" t="s">
        <v>248</v>
      </c>
      <c r="H143" s="282">
        <v>2</v>
      </c>
      <c r="I143" s="283"/>
      <c r="J143" s="284">
        <f>ROUND(I143*H143,2)</f>
        <v>0</v>
      </c>
      <c r="K143" s="280" t="s">
        <v>1</v>
      </c>
      <c r="L143" s="285"/>
      <c r="M143" s="286" t="s">
        <v>1</v>
      </c>
      <c r="N143" s="287" t="s">
        <v>38</v>
      </c>
      <c r="O143" s="91"/>
      <c r="P143" s="235">
        <f>O143*H143</f>
        <v>0</v>
      </c>
      <c r="Q143" s="235">
        <v>0.0011999999999999999</v>
      </c>
      <c r="R143" s="235">
        <f>Q143*H143</f>
        <v>0.0023999999999999998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387</v>
      </c>
      <c r="AT143" s="237" t="s">
        <v>335</v>
      </c>
      <c r="AU143" s="237" t="s">
        <v>82</v>
      </c>
      <c r="AY143" s="17" t="s">
        <v>147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80</v>
      </c>
      <c r="BK143" s="238">
        <f>ROUND(I143*H143,2)</f>
        <v>0</v>
      </c>
      <c r="BL143" s="17" t="s">
        <v>274</v>
      </c>
      <c r="BM143" s="237" t="s">
        <v>2087</v>
      </c>
    </row>
    <row r="144" s="2" customFormat="1">
      <c r="A144" s="38"/>
      <c r="B144" s="39"/>
      <c r="C144" s="40"/>
      <c r="D144" s="239" t="s">
        <v>157</v>
      </c>
      <c r="E144" s="40"/>
      <c r="F144" s="240" t="s">
        <v>2086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157</v>
      </c>
      <c r="AU144" s="17" t="s">
        <v>82</v>
      </c>
    </row>
    <row r="145" s="2" customFormat="1" ht="16.5" customHeight="1">
      <c r="A145" s="38"/>
      <c r="B145" s="39"/>
      <c r="C145" s="278" t="s">
        <v>207</v>
      </c>
      <c r="D145" s="278" t="s">
        <v>335</v>
      </c>
      <c r="E145" s="279" t="s">
        <v>2088</v>
      </c>
      <c r="F145" s="280" t="s">
        <v>2089</v>
      </c>
      <c r="G145" s="281" t="s">
        <v>1</v>
      </c>
      <c r="H145" s="282">
        <v>2</v>
      </c>
      <c r="I145" s="283"/>
      <c r="J145" s="284">
        <f>ROUND(I145*H145,2)</f>
        <v>0</v>
      </c>
      <c r="K145" s="280" t="s">
        <v>1</v>
      </c>
      <c r="L145" s="285"/>
      <c r="M145" s="286" t="s">
        <v>1</v>
      </c>
      <c r="N145" s="287" t="s">
        <v>38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387</v>
      </c>
      <c r="AT145" s="237" t="s">
        <v>335</v>
      </c>
      <c r="AU145" s="237" t="s">
        <v>82</v>
      </c>
      <c r="AY145" s="17" t="s">
        <v>147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80</v>
      </c>
      <c r="BK145" s="238">
        <f>ROUND(I145*H145,2)</f>
        <v>0</v>
      </c>
      <c r="BL145" s="17" t="s">
        <v>274</v>
      </c>
      <c r="BM145" s="237" t="s">
        <v>2090</v>
      </c>
    </row>
    <row r="146" s="2" customFormat="1">
      <c r="A146" s="38"/>
      <c r="B146" s="39"/>
      <c r="C146" s="40"/>
      <c r="D146" s="239" t="s">
        <v>157</v>
      </c>
      <c r="E146" s="40"/>
      <c r="F146" s="240" t="s">
        <v>2089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157</v>
      </c>
      <c r="AU146" s="17" t="s">
        <v>82</v>
      </c>
    </row>
    <row r="147" s="2" customFormat="1" ht="24.15" customHeight="1">
      <c r="A147" s="38"/>
      <c r="B147" s="39"/>
      <c r="C147" s="226" t="s">
        <v>215</v>
      </c>
      <c r="D147" s="226" t="s">
        <v>150</v>
      </c>
      <c r="E147" s="227" t="s">
        <v>2091</v>
      </c>
      <c r="F147" s="228" t="s">
        <v>2092</v>
      </c>
      <c r="G147" s="229" t="s">
        <v>248</v>
      </c>
      <c r="H147" s="230">
        <v>45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274</v>
      </c>
      <c r="AT147" s="237" t="s">
        <v>150</v>
      </c>
      <c r="AU147" s="237" t="s">
        <v>82</v>
      </c>
      <c r="AY147" s="17" t="s">
        <v>147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80</v>
      </c>
      <c r="BK147" s="238">
        <f>ROUND(I147*H147,2)</f>
        <v>0</v>
      </c>
      <c r="BL147" s="17" t="s">
        <v>274</v>
      </c>
      <c r="BM147" s="237" t="s">
        <v>2093</v>
      </c>
    </row>
    <row r="148" s="2" customFormat="1">
      <c r="A148" s="38"/>
      <c r="B148" s="39"/>
      <c r="C148" s="40"/>
      <c r="D148" s="239" t="s">
        <v>157</v>
      </c>
      <c r="E148" s="40"/>
      <c r="F148" s="240" t="s">
        <v>2094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157</v>
      </c>
      <c r="AU148" s="17" t="s">
        <v>82</v>
      </c>
    </row>
    <row r="149" s="2" customFormat="1" ht="16.5" customHeight="1">
      <c r="A149" s="38"/>
      <c r="B149" s="39"/>
      <c r="C149" s="226" t="s">
        <v>233</v>
      </c>
      <c r="D149" s="226" t="s">
        <v>150</v>
      </c>
      <c r="E149" s="227" t="s">
        <v>2095</v>
      </c>
      <c r="F149" s="228" t="s">
        <v>2096</v>
      </c>
      <c r="G149" s="229" t="s">
        <v>248</v>
      </c>
      <c r="H149" s="230">
        <v>19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38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274</v>
      </c>
      <c r="AT149" s="237" t="s">
        <v>150</v>
      </c>
      <c r="AU149" s="237" t="s">
        <v>82</v>
      </c>
      <c r="AY149" s="17" t="s">
        <v>147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80</v>
      </c>
      <c r="BK149" s="238">
        <f>ROUND(I149*H149,2)</f>
        <v>0</v>
      </c>
      <c r="BL149" s="17" t="s">
        <v>274</v>
      </c>
      <c r="BM149" s="237" t="s">
        <v>2097</v>
      </c>
    </row>
    <row r="150" s="2" customFormat="1">
      <c r="A150" s="38"/>
      <c r="B150" s="39"/>
      <c r="C150" s="40"/>
      <c r="D150" s="239" t="s">
        <v>157</v>
      </c>
      <c r="E150" s="40"/>
      <c r="F150" s="240" t="s">
        <v>2096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157</v>
      </c>
      <c r="AU150" s="17" t="s">
        <v>82</v>
      </c>
    </row>
    <row r="151" s="2" customFormat="1" ht="21.75" customHeight="1">
      <c r="A151" s="38"/>
      <c r="B151" s="39"/>
      <c r="C151" s="226" t="s">
        <v>240</v>
      </c>
      <c r="D151" s="226" t="s">
        <v>150</v>
      </c>
      <c r="E151" s="227" t="s">
        <v>2098</v>
      </c>
      <c r="F151" s="228" t="s">
        <v>2099</v>
      </c>
      <c r="G151" s="229" t="s">
        <v>248</v>
      </c>
      <c r="H151" s="230">
        <v>2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38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274</v>
      </c>
      <c r="AT151" s="237" t="s">
        <v>150</v>
      </c>
      <c r="AU151" s="237" t="s">
        <v>82</v>
      </c>
      <c r="AY151" s="17" t="s">
        <v>147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80</v>
      </c>
      <c r="BK151" s="238">
        <f>ROUND(I151*H151,2)</f>
        <v>0</v>
      </c>
      <c r="BL151" s="17" t="s">
        <v>274</v>
      </c>
      <c r="BM151" s="237" t="s">
        <v>2100</v>
      </c>
    </row>
    <row r="152" s="2" customFormat="1">
      <c r="A152" s="38"/>
      <c r="B152" s="39"/>
      <c r="C152" s="40"/>
      <c r="D152" s="239" t="s">
        <v>157</v>
      </c>
      <c r="E152" s="40"/>
      <c r="F152" s="240" t="s">
        <v>2101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157</v>
      </c>
      <c r="AU152" s="17" t="s">
        <v>82</v>
      </c>
    </row>
    <row r="153" s="12" customFormat="1" ht="25.92" customHeight="1">
      <c r="A153" s="12"/>
      <c r="B153" s="210"/>
      <c r="C153" s="211"/>
      <c r="D153" s="212" t="s">
        <v>72</v>
      </c>
      <c r="E153" s="213" t="s">
        <v>335</v>
      </c>
      <c r="F153" s="213" t="s">
        <v>2102</v>
      </c>
      <c r="G153" s="211"/>
      <c r="H153" s="211"/>
      <c r="I153" s="214"/>
      <c r="J153" s="215">
        <f>BK153</f>
        <v>0</v>
      </c>
      <c r="K153" s="211"/>
      <c r="L153" s="216"/>
      <c r="M153" s="217"/>
      <c r="N153" s="218"/>
      <c r="O153" s="218"/>
      <c r="P153" s="219">
        <f>P154+P189</f>
        <v>0</v>
      </c>
      <c r="Q153" s="218"/>
      <c r="R153" s="219">
        <f>R154+R189</f>
        <v>0.39369999999999999</v>
      </c>
      <c r="S153" s="218"/>
      <c r="T153" s="220">
        <f>T154+T189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148</v>
      </c>
      <c r="AT153" s="222" t="s">
        <v>72</v>
      </c>
      <c r="AU153" s="222" t="s">
        <v>73</v>
      </c>
      <c r="AY153" s="221" t="s">
        <v>147</v>
      </c>
      <c r="BK153" s="223">
        <f>BK154+BK189</f>
        <v>0</v>
      </c>
    </row>
    <row r="154" s="12" customFormat="1" ht="22.8" customHeight="1">
      <c r="A154" s="12"/>
      <c r="B154" s="210"/>
      <c r="C154" s="211"/>
      <c r="D154" s="212" t="s">
        <v>72</v>
      </c>
      <c r="E154" s="224" t="s">
        <v>2103</v>
      </c>
      <c r="F154" s="224" t="s">
        <v>2104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SUM(P155:P188)</f>
        <v>0</v>
      </c>
      <c r="Q154" s="218"/>
      <c r="R154" s="219">
        <f>SUM(R155:R188)</f>
        <v>0.39369999999999999</v>
      </c>
      <c r="S154" s="218"/>
      <c r="T154" s="220">
        <f>SUM(T155:T188)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148</v>
      </c>
      <c r="AT154" s="222" t="s">
        <v>72</v>
      </c>
      <c r="AU154" s="222" t="s">
        <v>80</v>
      </c>
      <c r="AY154" s="221" t="s">
        <v>147</v>
      </c>
      <c r="BK154" s="223">
        <f>SUM(BK155:BK188)</f>
        <v>0</v>
      </c>
    </row>
    <row r="155" s="2" customFormat="1" ht="24.15" customHeight="1">
      <c r="A155" s="38"/>
      <c r="B155" s="39"/>
      <c r="C155" s="226" t="s">
        <v>8</v>
      </c>
      <c r="D155" s="226" t="s">
        <v>150</v>
      </c>
      <c r="E155" s="227" t="s">
        <v>2105</v>
      </c>
      <c r="F155" s="228" t="s">
        <v>2106</v>
      </c>
      <c r="G155" s="229" t="s">
        <v>167</v>
      </c>
      <c r="H155" s="230">
        <v>190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38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682</v>
      </c>
      <c r="AT155" s="237" t="s">
        <v>150</v>
      </c>
      <c r="AU155" s="237" t="s">
        <v>82</v>
      </c>
      <c r="AY155" s="17" t="s">
        <v>147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80</v>
      </c>
      <c r="BK155" s="238">
        <f>ROUND(I155*H155,2)</f>
        <v>0</v>
      </c>
      <c r="BL155" s="17" t="s">
        <v>682</v>
      </c>
      <c r="BM155" s="237" t="s">
        <v>2107</v>
      </c>
    </row>
    <row r="156" s="2" customFormat="1">
      <c r="A156" s="38"/>
      <c r="B156" s="39"/>
      <c r="C156" s="40"/>
      <c r="D156" s="239" t="s">
        <v>157</v>
      </c>
      <c r="E156" s="40"/>
      <c r="F156" s="240" t="s">
        <v>2108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157</v>
      </c>
      <c r="AU156" s="17" t="s">
        <v>82</v>
      </c>
    </row>
    <row r="157" s="2" customFormat="1" ht="16.5" customHeight="1">
      <c r="A157" s="38"/>
      <c r="B157" s="39"/>
      <c r="C157" s="278" t="s">
        <v>252</v>
      </c>
      <c r="D157" s="278" t="s">
        <v>335</v>
      </c>
      <c r="E157" s="279" t="s">
        <v>2109</v>
      </c>
      <c r="F157" s="280" t="s">
        <v>2110</v>
      </c>
      <c r="G157" s="281" t="s">
        <v>2067</v>
      </c>
      <c r="H157" s="282">
        <v>190</v>
      </c>
      <c r="I157" s="283"/>
      <c r="J157" s="284">
        <f>ROUND(I157*H157,2)</f>
        <v>0</v>
      </c>
      <c r="K157" s="280" t="s">
        <v>1</v>
      </c>
      <c r="L157" s="285"/>
      <c r="M157" s="286" t="s">
        <v>1</v>
      </c>
      <c r="N157" s="287" t="s">
        <v>38</v>
      </c>
      <c r="O157" s="91"/>
      <c r="P157" s="235">
        <f>O157*H157</f>
        <v>0</v>
      </c>
      <c r="Q157" s="235">
        <v>0.001</v>
      </c>
      <c r="R157" s="235">
        <f>Q157*H157</f>
        <v>0.19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2111</v>
      </c>
      <c r="AT157" s="237" t="s">
        <v>335</v>
      </c>
      <c r="AU157" s="237" t="s">
        <v>82</v>
      </c>
      <c r="AY157" s="17" t="s">
        <v>147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80</v>
      </c>
      <c r="BK157" s="238">
        <f>ROUND(I157*H157,2)</f>
        <v>0</v>
      </c>
      <c r="BL157" s="17" t="s">
        <v>2111</v>
      </c>
      <c r="BM157" s="237" t="s">
        <v>2112</v>
      </c>
    </row>
    <row r="158" s="2" customFormat="1">
      <c r="A158" s="38"/>
      <c r="B158" s="39"/>
      <c r="C158" s="40"/>
      <c r="D158" s="239" t="s">
        <v>157</v>
      </c>
      <c r="E158" s="40"/>
      <c r="F158" s="240" t="s">
        <v>2110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157</v>
      </c>
      <c r="AU158" s="17" t="s">
        <v>82</v>
      </c>
    </row>
    <row r="159" s="2" customFormat="1" ht="16.5" customHeight="1">
      <c r="A159" s="38"/>
      <c r="B159" s="39"/>
      <c r="C159" s="226" t="s">
        <v>258</v>
      </c>
      <c r="D159" s="226" t="s">
        <v>150</v>
      </c>
      <c r="E159" s="227" t="s">
        <v>2113</v>
      </c>
      <c r="F159" s="228" t="s">
        <v>2114</v>
      </c>
      <c r="G159" s="229" t="s">
        <v>248</v>
      </c>
      <c r="H159" s="230">
        <v>45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38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274</v>
      </c>
      <c r="AT159" s="237" t="s">
        <v>150</v>
      </c>
      <c r="AU159" s="237" t="s">
        <v>82</v>
      </c>
      <c r="AY159" s="17" t="s">
        <v>147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80</v>
      </c>
      <c r="BK159" s="238">
        <f>ROUND(I159*H159,2)</f>
        <v>0</v>
      </c>
      <c r="BL159" s="17" t="s">
        <v>274</v>
      </c>
      <c r="BM159" s="237" t="s">
        <v>2115</v>
      </c>
    </row>
    <row r="160" s="2" customFormat="1">
      <c r="A160" s="38"/>
      <c r="B160" s="39"/>
      <c r="C160" s="40"/>
      <c r="D160" s="239" t="s">
        <v>157</v>
      </c>
      <c r="E160" s="40"/>
      <c r="F160" s="240" t="s">
        <v>2116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157</v>
      </c>
      <c r="AU160" s="17" t="s">
        <v>82</v>
      </c>
    </row>
    <row r="161" s="2" customFormat="1" ht="21.75" customHeight="1">
      <c r="A161" s="38"/>
      <c r="B161" s="39"/>
      <c r="C161" s="278" t="s">
        <v>266</v>
      </c>
      <c r="D161" s="278" t="s">
        <v>335</v>
      </c>
      <c r="E161" s="279" t="s">
        <v>2117</v>
      </c>
      <c r="F161" s="280" t="s">
        <v>2118</v>
      </c>
      <c r="G161" s="281" t="s">
        <v>248</v>
      </c>
      <c r="H161" s="282">
        <v>45</v>
      </c>
      <c r="I161" s="283"/>
      <c r="J161" s="284">
        <f>ROUND(I161*H161,2)</f>
        <v>0</v>
      </c>
      <c r="K161" s="280" t="s">
        <v>1</v>
      </c>
      <c r="L161" s="285"/>
      <c r="M161" s="286" t="s">
        <v>1</v>
      </c>
      <c r="N161" s="287" t="s">
        <v>38</v>
      </c>
      <c r="O161" s="91"/>
      <c r="P161" s="235">
        <f>O161*H161</f>
        <v>0</v>
      </c>
      <c r="Q161" s="235">
        <v>0.00029999999999999997</v>
      </c>
      <c r="R161" s="235">
        <f>Q161*H161</f>
        <v>0.013499999999999998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387</v>
      </c>
      <c r="AT161" s="237" t="s">
        <v>335</v>
      </c>
      <c r="AU161" s="237" t="s">
        <v>82</v>
      </c>
      <c r="AY161" s="17" t="s">
        <v>147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80</v>
      </c>
      <c r="BK161" s="238">
        <f>ROUND(I161*H161,2)</f>
        <v>0</v>
      </c>
      <c r="BL161" s="17" t="s">
        <v>274</v>
      </c>
      <c r="BM161" s="237" t="s">
        <v>2119</v>
      </c>
    </row>
    <row r="162" s="2" customFormat="1">
      <c r="A162" s="38"/>
      <c r="B162" s="39"/>
      <c r="C162" s="40"/>
      <c r="D162" s="239" t="s">
        <v>157</v>
      </c>
      <c r="E162" s="40"/>
      <c r="F162" s="240" t="s">
        <v>2118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157</v>
      </c>
      <c r="AU162" s="17" t="s">
        <v>82</v>
      </c>
    </row>
    <row r="163" s="2" customFormat="1" ht="16.5" customHeight="1">
      <c r="A163" s="38"/>
      <c r="B163" s="39"/>
      <c r="C163" s="226" t="s">
        <v>274</v>
      </c>
      <c r="D163" s="226" t="s">
        <v>150</v>
      </c>
      <c r="E163" s="227" t="s">
        <v>2120</v>
      </c>
      <c r="F163" s="228" t="s">
        <v>2121</v>
      </c>
      <c r="G163" s="229" t="s">
        <v>248</v>
      </c>
      <c r="H163" s="230">
        <v>90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682</v>
      </c>
      <c r="AT163" s="237" t="s">
        <v>150</v>
      </c>
      <c r="AU163" s="237" t="s">
        <v>82</v>
      </c>
      <c r="AY163" s="17" t="s">
        <v>147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80</v>
      </c>
      <c r="BK163" s="238">
        <f>ROUND(I163*H163,2)</f>
        <v>0</v>
      </c>
      <c r="BL163" s="17" t="s">
        <v>682</v>
      </c>
      <c r="BM163" s="237" t="s">
        <v>2122</v>
      </c>
    </row>
    <row r="164" s="2" customFormat="1">
      <c r="A164" s="38"/>
      <c r="B164" s="39"/>
      <c r="C164" s="40"/>
      <c r="D164" s="239" t="s">
        <v>157</v>
      </c>
      <c r="E164" s="40"/>
      <c r="F164" s="240" t="s">
        <v>2123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157</v>
      </c>
      <c r="AU164" s="17" t="s">
        <v>82</v>
      </c>
    </row>
    <row r="165" s="2" customFormat="1" ht="16.5" customHeight="1">
      <c r="A165" s="38"/>
      <c r="B165" s="39"/>
      <c r="C165" s="278" t="s">
        <v>282</v>
      </c>
      <c r="D165" s="278" t="s">
        <v>335</v>
      </c>
      <c r="E165" s="279" t="s">
        <v>2124</v>
      </c>
      <c r="F165" s="280" t="s">
        <v>2125</v>
      </c>
      <c r="G165" s="281" t="s">
        <v>248</v>
      </c>
      <c r="H165" s="282">
        <v>90</v>
      </c>
      <c r="I165" s="283"/>
      <c r="J165" s="284">
        <f>ROUND(I165*H165,2)</f>
        <v>0</v>
      </c>
      <c r="K165" s="280" t="s">
        <v>1</v>
      </c>
      <c r="L165" s="285"/>
      <c r="M165" s="286" t="s">
        <v>1</v>
      </c>
      <c r="N165" s="287" t="s">
        <v>38</v>
      </c>
      <c r="O165" s="91"/>
      <c r="P165" s="235">
        <f>O165*H165</f>
        <v>0</v>
      </c>
      <c r="Q165" s="235">
        <v>0.00023000000000000001</v>
      </c>
      <c r="R165" s="235">
        <f>Q165*H165</f>
        <v>0.0207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2111</v>
      </c>
      <c r="AT165" s="237" t="s">
        <v>335</v>
      </c>
      <c r="AU165" s="237" t="s">
        <v>82</v>
      </c>
      <c r="AY165" s="17" t="s">
        <v>147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80</v>
      </c>
      <c r="BK165" s="238">
        <f>ROUND(I165*H165,2)</f>
        <v>0</v>
      </c>
      <c r="BL165" s="17" t="s">
        <v>2111</v>
      </c>
      <c r="BM165" s="237" t="s">
        <v>2126</v>
      </c>
    </row>
    <row r="166" s="2" customFormat="1">
      <c r="A166" s="38"/>
      <c r="B166" s="39"/>
      <c r="C166" s="40"/>
      <c r="D166" s="239" t="s">
        <v>157</v>
      </c>
      <c r="E166" s="40"/>
      <c r="F166" s="240" t="s">
        <v>2125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157</v>
      </c>
      <c r="AU166" s="17" t="s">
        <v>82</v>
      </c>
    </row>
    <row r="167" s="2" customFormat="1" ht="21.75" customHeight="1">
      <c r="A167" s="38"/>
      <c r="B167" s="39"/>
      <c r="C167" s="226" t="s">
        <v>290</v>
      </c>
      <c r="D167" s="226" t="s">
        <v>150</v>
      </c>
      <c r="E167" s="227" t="s">
        <v>2127</v>
      </c>
      <c r="F167" s="228" t="s">
        <v>2128</v>
      </c>
      <c r="G167" s="229" t="s">
        <v>248</v>
      </c>
      <c r="H167" s="230">
        <v>170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38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682</v>
      </c>
      <c r="AT167" s="237" t="s">
        <v>150</v>
      </c>
      <c r="AU167" s="237" t="s">
        <v>82</v>
      </c>
      <c r="AY167" s="17" t="s">
        <v>147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80</v>
      </c>
      <c r="BK167" s="238">
        <f>ROUND(I167*H167,2)</f>
        <v>0</v>
      </c>
      <c r="BL167" s="17" t="s">
        <v>682</v>
      </c>
      <c r="BM167" s="237" t="s">
        <v>2129</v>
      </c>
    </row>
    <row r="168" s="2" customFormat="1">
      <c r="A168" s="38"/>
      <c r="B168" s="39"/>
      <c r="C168" s="40"/>
      <c r="D168" s="239" t="s">
        <v>157</v>
      </c>
      <c r="E168" s="40"/>
      <c r="F168" s="240" t="s">
        <v>2130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157</v>
      </c>
      <c r="AU168" s="17" t="s">
        <v>82</v>
      </c>
    </row>
    <row r="169" s="2" customFormat="1" ht="16.5" customHeight="1">
      <c r="A169" s="38"/>
      <c r="B169" s="39"/>
      <c r="C169" s="226" t="s">
        <v>297</v>
      </c>
      <c r="D169" s="226" t="s">
        <v>150</v>
      </c>
      <c r="E169" s="227" t="s">
        <v>2131</v>
      </c>
      <c r="F169" s="228" t="s">
        <v>2132</v>
      </c>
      <c r="G169" s="229" t="s">
        <v>248</v>
      </c>
      <c r="H169" s="230">
        <v>80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38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682</v>
      </c>
      <c r="AT169" s="237" t="s">
        <v>150</v>
      </c>
      <c r="AU169" s="237" t="s">
        <v>82</v>
      </c>
      <c r="AY169" s="17" t="s">
        <v>147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80</v>
      </c>
      <c r="BK169" s="238">
        <f>ROUND(I169*H169,2)</f>
        <v>0</v>
      </c>
      <c r="BL169" s="17" t="s">
        <v>682</v>
      </c>
      <c r="BM169" s="237" t="s">
        <v>2133</v>
      </c>
    </row>
    <row r="170" s="2" customFormat="1">
      <c r="A170" s="38"/>
      <c r="B170" s="39"/>
      <c r="C170" s="40"/>
      <c r="D170" s="239" t="s">
        <v>157</v>
      </c>
      <c r="E170" s="40"/>
      <c r="F170" s="240" t="s">
        <v>2134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157</v>
      </c>
      <c r="AU170" s="17" t="s">
        <v>82</v>
      </c>
    </row>
    <row r="171" s="2" customFormat="1" ht="16.5" customHeight="1">
      <c r="A171" s="38"/>
      <c r="B171" s="39"/>
      <c r="C171" s="278" t="s">
        <v>305</v>
      </c>
      <c r="D171" s="278" t="s">
        <v>335</v>
      </c>
      <c r="E171" s="279" t="s">
        <v>2135</v>
      </c>
      <c r="F171" s="280" t="s">
        <v>2136</v>
      </c>
      <c r="G171" s="281" t="s">
        <v>248</v>
      </c>
      <c r="H171" s="282">
        <v>90</v>
      </c>
      <c r="I171" s="283"/>
      <c r="J171" s="284">
        <f>ROUND(I171*H171,2)</f>
        <v>0</v>
      </c>
      <c r="K171" s="280" t="s">
        <v>1</v>
      </c>
      <c r="L171" s="285"/>
      <c r="M171" s="286" t="s">
        <v>1</v>
      </c>
      <c r="N171" s="287" t="s">
        <v>38</v>
      </c>
      <c r="O171" s="91"/>
      <c r="P171" s="235">
        <f>O171*H171</f>
        <v>0</v>
      </c>
      <c r="Q171" s="235">
        <v>0.00042999999999999999</v>
      </c>
      <c r="R171" s="235">
        <f>Q171*H171</f>
        <v>0.038699999999999998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2111</v>
      </c>
      <c r="AT171" s="237" t="s">
        <v>335</v>
      </c>
      <c r="AU171" s="237" t="s">
        <v>82</v>
      </c>
      <c r="AY171" s="17" t="s">
        <v>147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80</v>
      </c>
      <c r="BK171" s="238">
        <f>ROUND(I171*H171,2)</f>
        <v>0</v>
      </c>
      <c r="BL171" s="17" t="s">
        <v>2111</v>
      </c>
      <c r="BM171" s="237" t="s">
        <v>2137</v>
      </c>
    </row>
    <row r="172" s="2" customFormat="1">
      <c r="A172" s="38"/>
      <c r="B172" s="39"/>
      <c r="C172" s="40"/>
      <c r="D172" s="239" t="s">
        <v>157</v>
      </c>
      <c r="E172" s="40"/>
      <c r="F172" s="240" t="s">
        <v>2136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157</v>
      </c>
      <c r="AU172" s="17" t="s">
        <v>82</v>
      </c>
    </row>
    <row r="173" s="2" customFormat="1" ht="24.15" customHeight="1">
      <c r="A173" s="38"/>
      <c r="B173" s="39"/>
      <c r="C173" s="226" t="s">
        <v>7</v>
      </c>
      <c r="D173" s="226" t="s">
        <v>150</v>
      </c>
      <c r="E173" s="227" t="s">
        <v>2138</v>
      </c>
      <c r="F173" s="228" t="s">
        <v>2139</v>
      </c>
      <c r="G173" s="229" t="s">
        <v>248</v>
      </c>
      <c r="H173" s="230">
        <v>3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38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682</v>
      </c>
      <c r="AT173" s="237" t="s">
        <v>150</v>
      </c>
      <c r="AU173" s="237" t="s">
        <v>82</v>
      </c>
      <c r="AY173" s="17" t="s">
        <v>147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80</v>
      </c>
      <c r="BK173" s="238">
        <f>ROUND(I173*H173,2)</f>
        <v>0</v>
      </c>
      <c r="BL173" s="17" t="s">
        <v>682</v>
      </c>
      <c r="BM173" s="237" t="s">
        <v>2140</v>
      </c>
    </row>
    <row r="174" s="2" customFormat="1">
      <c r="A174" s="38"/>
      <c r="B174" s="39"/>
      <c r="C174" s="40"/>
      <c r="D174" s="239" t="s">
        <v>157</v>
      </c>
      <c r="E174" s="40"/>
      <c r="F174" s="240" t="s">
        <v>2141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157</v>
      </c>
      <c r="AU174" s="17" t="s">
        <v>82</v>
      </c>
    </row>
    <row r="175" s="2" customFormat="1" ht="16.5" customHeight="1">
      <c r="A175" s="38"/>
      <c r="B175" s="39"/>
      <c r="C175" s="278" t="s">
        <v>318</v>
      </c>
      <c r="D175" s="278" t="s">
        <v>335</v>
      </c>
      <c r="E175" s="279" t="s">
        <v>2142</v>
      </c>
      <c r="F175" s="280" t="s">
        <v>2143</v>
      </c>
      <c r="G175" s="281" t="s">
        <v>248</v>
      </c>
      <c r="H175" s="282">
        <v>3</v>
      </c>
      <c r="I175" s="283"/>
      <c r="J175" s="284">
        <f>ROUND(I175*H175,2)</f>
        <v>0</v>
      </c>
      <c r="K175" s="280" t="s">
        <v>1</v>
      </c>
      <c r="L175" s="285"/>
      <c r="M175" s="286" t="s">
        <v>1</v>
      </c>
      <c r="N175" s="287" t="s">
        <v>38</v>
      </c>
      <c r="O175" s="91"/>
      <c r="P175" s="235">
        <f>O175*H175</f>
        <v>0</v>
      </c>
      <c r="Q175" s="235">
        <v>0.017000000000000001</v>
      </c>
      <c r="R175" s="235">
        <f>Q175*H175</f>
        <v>0.051000000000000004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2111</v>
      </c>
      <c r="AT175" s="237" t="s">
        <v>335</v>
      </c>
      <c r="AU175" s="237" t="s">
        <v>82</v>
      </c>
      <c r="AY175" s="17" t="s">
        <v>147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80</v>
      </c>
      <c r="BK175" s="238">
        <f>ROUND(I175*H175,2)</f>
        <v>0</v>
      </c>
      <c r="BL175" s="17" t="s">
        <v>2111</v>
      </c>
      <c r="BM175" s="237" t="s">
        <v>2144</v>
      </c>
    </row>
    <row r="176" s="2" customFormat="1">
      <c r="A176" s="38"/>
      <c r="B176" s="39"/>
      <c r="C176" s="40"/>
      <c r="D176" s="239" t="s">
        <v>157</v>
      </c>
      <c r="E176" s="40"/>
      <c r="F176" s="240" t="s">
        <v>2143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157</v>
      </c>
      <c r="AU176" s="17" t="s">
        <v>82</v>
      </c>
    </row>
    <row r="177" s="2" customFormat="1" ht="33" customHeight="1">
      <c r="A177" s="38"/>
      <c r="B177" s="39"/>
      <c r="C177" s="226" t="s">
        <v>327</v>
      </c>
      <c r="D177" s="226" t="s">
        <v>150</v>
      </c>
      <c r="E177" s="227" t="s">
        <v>2145</v>
      </c>
      <c r="F177" s="228" t="s">
        <v>2146</v>
      </c>
      <c r="G177" s="229" t="s">
        <v>248</v>
      </c>
      <c r="H177" s="230">
        <v>19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38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682</v>
      </c>
      <c r="AT177" s="237" t="s">
        <v>150</v>
      </c>
      <c r="AU177" s="237" t="s">
        <v>82</v>
      </c>
      <c r="AY177" s="17" t="s">
        <v>147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80</v>
      </c>
      <c r="BK177" s="238">
        <f>ROUND(I177*H177,2)</f>
        <v>0</v>
      </c>
      <c r="BL177" s="17" t="s">
        <v>682</v>
      </c>
      <c r="BM177" s="237" t="s">
        <v>2147</v>
      </c>
    </row>
    <row r="178" s="2" customFormat="1">
      <c r="A178" s="38"/>
      <c r="B178" s="39"/>
      <c r="C178" s="40"/>
      <c r="D178" s="239" t="s">
        <v>157</v>
      </c>
      <c r="E178" s="40"/>
      <c r="F178" s="240" t="s">
        <v>2148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157</v>
      </c>
      <c r="AU178" s="17" t="s">
        <v>82</v>
      </c>
    </row>
    <row r="179" s="2" customFormat="1" ht="21.75" customHeight="1">
      <c r="A179" s="38"/>
      <c r="B179" s="39"/>
      <c r="C179" s="278" t="s">
        <v>334</v>
      </c>
      <c r="D179" s="278" t="s">
        <v>335</v>
      </c>
      <c r="E179" s="279" t="s">
        <v>2149</v>
      </c>
      <c r="F179" s="280" t="s">
        <v>2150</v>
      </c>
      <c r="G179" s="281" t="s">
        <v>248</v>
      </c>
      <c r="H179" s="282">
        <v>19</v>
      </c>
      <c r="I179" s="283"/>
      <c r="J179" s="284">
        <f>ROUND(I179*H179,2)</f>
        <v>0</v>
      </c>
      <c r="K179" s="280" t="s">
        <v>1</v>
      </c>
      <c r="L179" s="285"/>
      <c r="M179" s="286" t="s">
        <v>1</v>
      </c>
      <c r="N179" s="287" t="s">
        <v>38</v>
      </c>
      <c r="O179" s="91"/>
      <c r="P179" s="235">
        <f>O179*H179</f>
        <v>0</v>
      </c>
      <c r="Q179" s="235">
        <v>0.0041999999999999997</v>
      </c>
      <c r="R179" s="235">
        <f>Q179*H179</f>
        <v>0.079799999999999996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2111</v>
      </c>
      <c r="AT179" s="237" t="s">
        <v>335</v>
      </c>
      <c r="AU179" s="237" t="s">
        <v>82</v>
      </c>
      <c r="AY179" s="17" t="s">
        <v>147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80</v>
      </c>
      <c r="BK179" s="238">
        <f>ROUND(I179*H179,2)</f>
        <v>0</v>
      </c>
      <c r="BL179" s="17" t="s">
        <v>2111</v>
      </c>
      <c r="BM179" s="237" t="s">
        <v>2151</v>
      </c>
    </row>
    <row r="180" s="2" customFormat="1">
      <c r="A180" s="38"/>
      <c r="B180" s="39"/>
      <c r="C180" s="40"/>
      <c r="D180" s="239" t="s">
        <v>157</v>
      </c>
      <c r="E180" s="40"/>
      <c r="F180" s="240" t="s">
        <v>2150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157</v>
      </c>
      <c r="AU180" s="17" t="s">
        <v>82</v>
      </c>
    </row>
    <row r="181" s="2" customFormat="1" ht="24.15" customHeight="1">
      <c r="A181" s="38"/>
      <c r="B181" s="39"/>
      <c r="C181" s="226" t="s">
        <v>340</v>
      </c>
      <c r="D181" s="226" t="s">
        <v>150</v>
      </c>
      <c r="E181" s="227" t="s">
        <v>2152</v>
      </c>
      <c r="F181" s="228" t="s">
        <v>2153</v>
      </c>
      <c r="G181" s="229" t="s">
        <v>248</v>
      </c>
      <c r="H181" s="230">
        <v>19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38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682</v>
      </c>
      <c r="AT181" s="237" t="s">
        <v>150</v>
      </c>
      <c r="AU181" s="237" t="s">
        <v>82</v>
      </c>
      <c r="AY181" s="17" t="s">
        <v>147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80</v>
      </c>
      <c r="BK181" s="238">
        <f>ROUND(I181*H181,2)</f>
        <v>0</v>
      </c>
      <c r="BL181" s="17" t="s">
        <v>682</v>
      </c>
      <c r="BM181" s="237" t="s">
        <v>2154</v>
      </c>
    </row>
    <row r="182" s="2" customFormat="1">
      <c r="A182" s="38"/>
      <c r="B182" s="39"/>
      <c r="C182" s="40"/>
      <c r="D182" s="239" t="s">
        <v>157</v>
      </c>
      <c r="E182" s="40"/>
      <c r="F182" s="240" t="s">
        <v>2155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157</v>
      </c>
      <c r="AU182" s="17" t="s">
        <v>82</v>
      </c>
    </row>
    <row r="183" s="2" customFormat="1" ht="16.5" customHeight="1">
      <c r="A183" s="38"/>
      <c r="B183" s="39"/>
      <c r="C183" s="278" t="s">
        <v>346</v>
      </c>
      <c r="D183" s="278" t="s">
        <v>335</v>
      </c>
      <c r="E183" s="279" t="s">
        <v>2156</v>
      </c>
      <c r="F183" s="280" t="s">
        <v>2157</v>
      </c>
      <c r="G183" s="281" t="s">
        <v>248</v>
      </c>
      <c r="H183" s="282">
        <v>19</v>
      </c>
      <c r="I183" s="283"/>
      <c r="J183" s="284">
        <f>ROUND(I183*H183,2)</f>
        <v>0</v>
      </c>
      <c r="K183" s="280" t="s">
        <v>1</v>
      </c>
      <c r="L183" s="285"/>
      <c r="M183" s="286" t="s">
        <v>1</v>
      </c>
      <c r="N183" s="287" t="s">
        <v>38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2111</v>
      </c>
      <c r="AT183" s="237" t="s">
        <v>335</v>
      </c>
      <c r="AU183" s="237" t="s">
        <v>82</v>
      </c>
      <c r="AY183" s="17" t="s">
        <v>147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80</v>
      </c>
      <c r="BK183" s="238">
        <f>ROUND(I183*H183,2)</f>
        <v>0</v>
      </c>
      <c r="BL183" s="17" t="s">
        <v>2111</v>
      </c>
      <c r="BM183" s="237" t="s">
        <v>2158</v>
      </c>
    </row>
    <row r="184" s="2" customFormat="1">
      <c r="A184" s="38"/>
      <c r="B184" s="39"/>
      <c r="C184" s="40"/>
      <c r="D184" s="239" t="s">
        <v>157</v>
      </c>
      <c r="E184" s="40"/>
      <c r="F184" s="240" t="s">
        <v>2157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157</v>
      </c>
      <c r="AU184" s="17" t="s">
        <v>82</v>
      </c>
    </row>
    <row r="185" s="2" customFormat="1" ht="24.15" customHeight="1">
      <c r="A185" s="38"/>
      <c r="B185" s="39"/>
      <c r="C185" s="226" t="s">
        <v>354</v>
      </c>
      <c r="D185" s="226" t="s">
        <v>150</v>
      </c>
      <c r="E185" s="227" t="s">
        <v>2159</v>
      </c>
      <c r="F185" s="228" t="s">
        <v>2160</v>
      </c>
      <c r="G185" s="229" t="s">
        <v>167</v>
      </c>
      <c r="H185" s="230">
        <v>180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38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682</v>
      </c>
      <c r="AT185" s="237" t="s">
        <v>150</v>
      </c>
      <c r="AU185" s="237" t="s">
        <v>82</v>
      </c>
      <c r="AY185" s="17" t="s">
        <v>147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80</v>
      </c>
      <c r="BK185" s="238">
        <f>ROUND(I185*H185,2)</f>
        <v>0</v>
      </c>
      <c r="BL185" s="17" t="s">
        <v>682</v>
      </c>
      <c r="BM185" s="237" t="s">
        <v>2161</v>
      </c>
    </row>
    <row r="186" s="2" customFormat="1">
      <c r="A186" s="38"/>
      <c r="B186" s="39"/>
      <c r="C186" s="40"/>
      <c r="D186" s="239" t="s">
        <v>157</v>
      </c>
      <c r="E186" s="40"/>
      <c r="F186" s="240" t="s">
        <v>2162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157</v>
      </c>
      <c r="AU186" s="17" t="s">
        <v>82</v>
      </c>
    </row>
    <row r="187" s="2" customFormat="1" ht="24.15" customHeight="1">
      <c r="A187" s="38"/>
      <c r="B187" s="39"/>
      <c r="C187" s="226" t="s">
        <v>361</v>
      </c>
      <c r="D187" s="226" t="s">
        <v>150</v>
      </c>
      <c r="E187" s="227" t="s">
        <v>2163</v>
      </c>
      <c r="F187" s="228" t="s">
        <v>2164</v>
      </c>
      <c r="G187" s="229" t="s">
        <v>2165</v>
      </c>
      <c r="H187" s="230">
        <v>7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38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682</v>
      </c>
      <c r="AT187" s="237" t="s">
        <v>150</v>
      </c>
      <c r="AU187" s="237" t="s">
        <v>82</v>
      </c>
      <c r="AY187" s="17" t="s">
        <v>147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80</v>
      </c>
      <c r="BK187" s="238">
        <f>ROUND(I187*H187,2)</f>
        <v>0</v>
      </c>
      <c r="BL187" s="17" t="s">
        <v>682</v>
      </c>
      <c r="BM187" s="237" t="s">
        <v>2166</v>
      </c>
    </row>
    <row r="188" s="2" customFormat="1">
      <c r="A188" s="38"/>
      <c r="B188" s="39"/>
      <c r="C188" s="40"/>
      <c r="D188" s="239" t="s">
        <v>157</v>
      </c>
      <c r="E188" s="40"/>
      <c r="F188" s="240" t="s">
        <v>2167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157</v>
      </c>
      <c r="AU188" s="17" t="s">
        <v>82</v>
      </c>
    </row>
    <row r="189" s="12" customFormat="1" ht="22.8" customHeight="1">
      <c r="A189" s="12"/>
      <c r="B189" s="210"/>
      <c r="C189" s="211"/>
      <c r="D189" s="212" t="s">
        <v>72</v>
      </c>
      <c r="E189" s="224" t="s">
        <v>2168</v>
      </c>
      <c r="F189" s="224" t="s">
        <v>2169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SUM(P190:P201)</f>
        <v>0</v>
      </c>
      <c r="Q189" s="218"/>
      <c r="R189" s="219">
        <f>SUM(R190:R201)</f>
        <v>0</v>
      </c>
      <c r="S189" s="218"/>
      <c r="T189" s="220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148</v>
      </c>
      <c r="AT189" s="222" t="s">
        <v>72</v>
      </c>
      <c r="AU189" s="222" t="s">
        <v>80</v>
      </c>
      <c r="AY189" s="221" t="s">
        <v>147</v>
      </c>
      <c r="BK189" s="223">
        <f>SUM(BK190:BK201)</f>
        <v>0</v>
      </c>
    </row>
    <row r="190" s="2" customFormat="1" ht="24.15" customHeight="1">
      <c r="A190" s="38"/>
      <c r="B190" s="39"/>
      <c r="C190" s="226" t="s">
        <v>368</v>
      </c>
      <c r="D190" s="226" t="s">
        <v>150</v>
      </c>
      <c r="E190" s="227" t="s">
        <v>2170</v>
      </c>
      <c r="F190" s="228" t="s">
        <v>2171</v>
      </c>
      <c r="G190" s="229" t="s">
        <v>167</v>
      </c>
      <c r="H190" s="230">
        <v>100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38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682</v>
      </c>
      <c r="AT190" s="237" t="s">
        <v>150</v>
      </c>
      <c r="AU190" s="237" t="s">
        <v>82</v>
      </c>
      <c r="AY190" s="17" t="s">
        <v>147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80</v>
      </c>
      <c r="BK190" s="238">
        <f>ROUND(I190*H190,2)</f>
        <v>0</v>
      </c>
      <c r="BL190" s="17" t="s">
        <v>682</v>
      </c>
      <c r="BM190" s="237" t="s">
        <v>2172</v>
      </c>
    </row>
    <row r="191" s="2" customFormat="1">
      <c r="A191" s="38"/>
      <c r="B191" s="39"/>
      <c r="C191" s="40"/>
      <c r="D191" s="239" t="s">
        <v>157</v>
      </c>
      <c r="E191" s="40"/>
      <c r="F191" s="240" t="s">
        <v>2173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157</v>
      </c>
      <c r="AU191" s="17" t="s">
        <v>82</v>
      </c>
    </row>
    <row r="192" s="2" customFormat="1" ht="24.15" customHeight="1">
      <c r="A192" s="38"/>
      <c r="B192" s="39"/>
      <c r="C192" s="226" t="s">
        <v>374</v>
      </c>
      <c r="D192" s="226" t="s">
        <v>150</v>
      </c>
      <c r="E192" s="227" t="s">
        <v>2174</v>
      </c>
      <c r="F192" s="228" t="s">
        <v>2175</v>
      </c>
      <c r="G192" s="229" t="s">
        <v>167</v>
      </c>
      <c r="H192" s="230">
        <v>292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38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682</v>
      </c>
      <c r="AT192" s="237" t="s">
        <v>150</v>
      </c>
      <c r="AU192" s="237" t="s">
        <v>82</v>
      </c>
      <c r="AY192" s="17" t="s">
        <v>147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80</v>
      </c>
      <c r="BK192" s="238">
        <f>ROUND(I192*H192,2)</f>
        <v>0</v>
      </c>
      <c r="BL192" s="17" t="s">
        <v>682</v>
      </c>
      <c r="BM192" s="237" t="s">
        <v>2176</v>
      </c>
    </row>
    <row r="193" s="2" customFormat="1">
      <c r="A193" s="38"/>
      <c r="B193" s="39"/>
      <c r="C193" s="40"/>
      <c r="D193" s="239" t="s">
        <v>157</v>
      </c>
      <c r="E193" s="40"/>
      <c r="F193" s="240" t="s">
        <v>2177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157</v>
      </c>
      <c r="AU193" s="17" t="s">
        <v>82</v>
      </c>
    </row>
    <row r="194" s="2" customFormat="1" ht="24.15" customHeight="1">
      <c r="A194" s="38"/>
      <c r="B194" s="39"/>
      <c r="C194" s="226" t="s">
        <v>381</v>
      </c>
      <c r="D194" s="226" t="s">
        <v>150</v>
      </c>
      <c r="E194" s="227" t="s">
        <v>2178</v>
      </c>
      <c r="F194" s="228" t="s">
        <v>2179</v>
      </c>
      <c r="G194" s="229" t="s">
        <v>167</v>
      </c>
      <c r="H194" s="230">
        <v>100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38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682</v>
      </c>
      <c r="AT194" s="237" t="s">
        <v>150</v>
      </c>
      <c r="AU194" s="237" t="s">
        <v>82</v>
      </c>
      <c r="AY194" s="17" t="s">
        <v>147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80</v>
      </c>
      <c r="BK194" s="238">
        <f>ROUND(I194*H194,2)</f>
        <v>0</v>
      </c>
      <c r="BL194" s="17" t="s">
        <v>682</v>
      </c>
      <c r="BM194" s="237" t="s">
        <v>2180</v>
      </c>
    </row>
    <row r="195" s="2" customFormat="1">
      <c r="A195" s="38"/>
      <c r="B195" s="39"/>
      <c r="C195" s="40"/>
      <c r="D195" s="239" t="s">
        <v>157</v>
      </c>
      <c r="E195" s="40"/>
      <c r="F195" s="240" t="s">
        <v>2181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157</v>
      </c>
      <c r="AU195" s="17" t="s">
        <v>82</v>
      </c>
    </row>
    <row r="196" s="2" customFormat="1" ht="24.15" customHeight="1">
      <c r="A196" s="38"/>
      <c r="B196" s="39"/>
      <c r="C196" s="226" t="s">
        <v>387</v>
      </c>
      <c r="D196" s="226" t="s">
        <v>150</v>
      </c>
      <c r="E196" s="227" t="s">
        <v>2182</v>
      </c>
      <c r="F196" s="228" t="s">
        <v>2183</v>
      </c>
      <c r="G196" s="229" t="s">
        <v>167</v>
      </c>
      <c r="H196" s="230">
        <v>292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38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682</v>
      </c>
      <c r="AT196" s="237" t="s">
        <v>150</v>
      </c>
      <c r="AU196" s="237" t="s">
        <v>82</v>
      </c>
      <c r="AY196" s="17" t="s">
        <v>147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80</v>
      </c>
      <c r="BK196" s="238">
        <f>ROUND(I196*H196,2)</f>
        <v>0</v>
      </c>
      <c r="BL196" s="17" t="s">
        <v>682</v>
      </c>
      <c r="BM196" s="237" t="s">
        <v>2184</v>
      </c>
    </row>
    <row r="197" s="2" customFormat="1">
      <c r="A197" s="38"/>
      <c r="B197" s="39"/>
      <c r="C197" s="40"/>
      <c r="D197" s="239" t="s">
        <v>157</v>
      </c>
      <c r="E197" s="40"/>
      <c r="F197" s="240" t="s">
        <v>2185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157</v>
      </c>
      <c r="AU197" s="17" t="s">
        <v>82</v>
      </c>
    </row>
    <row r="198" s="2" customFormat="1" ht="24.15" customHeight="1">
      <c r="A198" s="38"/>
      <c r="B198" s="39"/>
      <c r="C198" s="226" t="s">
        <v>394</v>
      </c>
      <c r="D198" s="226" t="s">
        <v>150</v>
      </c>
      <c r="E198" s="227" t="s">
        <v>2186</v>
      </c>
      <c r="F198" s="228" t="s">
        <v>2187</v>
      </c>
      <c r="G198" s="229" t="s">
        <v>167</v>
      </c>
      <c r="H198" s="230">
        <v>392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38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682</v>
      </c>
      <c r="AT198" s="237" t="s">
        <v>150</v>
      </c>
      <c r="AU198" s="237" t="s">
        <v>82</v>
      </c>
      <c r="AY198" s="17" t="s">
        <v>147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80</v>
      </c>
      <c r="BK198" s="238">
        <f>ROUND(I198*H198,2)</f>
        <v>0</v>
      </c>
      <c r="BL198" s="17" t="s">
        <v>682</v>
      </c>
      <c r="BM198" s="237" t="s">
        <v>2188</v>
      </c>
    </row>
    <row r="199" s="2" customFormat="1">
      <c r="A199" s="38"/>
      <c r="B199" s="39"/>
      <c r="C199" s="40"/>
      <c r="D199" s="239" t="s">
        <v>157</v>
      </c>
      <c r="E199" s="40"/>
      <c r="F199" s="240" t="s">
        <v>2189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157</v>
      </c>
      <c r="AU199" s="17" t="s">
        <v>82</v>
      </c>
    </row>
    <row r="200" s="2" customFormat="1" ht="24.15" customHeight="1">
      <c r="A200" s="38"/>
      <c r="B200" s="39"/>
      <c r="C200" s="226" t="s">
        <v>399</v>
      </c>
      <c r="D200" s="226" t="s">
        <v>150</v>
      </c>
      <c r="E200" s="227" t="s">
        <v>2190</v>
      </c>
      <c r="F200" s="228" t="s">
        <v>2191</v>
      </c>
      <c r="G200" s="229" t="s">
        <v>357</v>
      </c>
      <c r="H200" s="230">
        <v>32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38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682</v>
      </c>
      <c r="AT200" s="237" t="s">
        <v>150</v>
      </c>
      <c r="AU200" s="237" t="s">
        <v>82</v>
      </c>
      <c r="AY200" s="17" t="s">
        <v>147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80</v>
      </c>
      <c r="BK200" s="238">
        <f>ROUND(I200*H200,2)</f>
        <v>0</v>
      </c>
      <c r="BL200" s="17" t="s">
        <v>682</v>
      </c>
      <c r="BM200" s="237" t="s">
        <v>2192</v>
      </c>
    </row>
    <row r="201" s="2" customFormat="1">
      <c r="A201" s="38"/>
      <c r="B201" s="39"/>
      <c r="C201" s="40"/>
      <c r="D201" s="239" t="s">
        <v>157</v>
      </c>
      <c r="E201" s="40"/>
      <c r="F201" s="240" t="s">
        <v>2193</v>
      </c>
      <c r="G201" s="40"/>
      <c r="H201" s="40"/>
      <c r="I201" s="241"/>
      <c r="J201" s="40"/>
      <c r="K201" s="40"/>
      <c r="L201" s="44"/>
      <c r="M201" s="292"/>
      <c r="N201" s="293"/>
      <c r="O201" s="294"/>
      <c r="P201" s="294"/>
      <c r="Q201" s="294"/>
      <c r="R201" s="294"/>
      <c r="S201" s="294"/>
      <c r="T201" s="29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157</v>
      </c>
      <c r="AU201" s="17" t="s">
        <v>82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O58EVnU8TGP/uR8kZzeSzWypus4RUQYqGxepNB2tLmUuFYqNTlPG0Epu55uPlYNpuivarGv/RxfgX9eabketMg==" hashValue="O0a1YT1O9ae8h/gtC4OjYX0OQ2dGK0Q+JwAKDEh6TDIyjGXSk/2AWb3u/YYeXKwHIKvQ3u7ztmvsMz4ztMRGvA==" algorithmName="SHA-512" password="CC35"/>
  <autoFilter ref="C124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109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110</v>
      </c>
      <c r="L8" s="20"/>
    </row>
    <row r="9" s="2" customFormat="1" ht="16.5" customHeight="1">
      <c r="A9" s="38"/>
      <c r="B9" s="44"/>
      <c r="C9" s="38"/>
      <c r="D9" s="38"/>
      <c r="E9" s="151" t="s">
        <v>111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112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2194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ROUND((SUM(BE124:BE151)),  2)</f>
        <v>0</v>
      </c>
      <c r="G35" s="38"/>
      <c r="H35" s="38"/>
      <c r="I35" s="164">
        <v>0.20999999999999999</v>
      </c>
      <c r="J35" s="163">
        <f>ROUND(((SUM(BE124:BE151))*I35),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ROUND((SUM(BF124:BF151)),  2)</f>
        <v>0</v>
      </c>
      <c r="G36" s="38"/>
      <c r="H36" s="38"/>
      <c r="I36" s="164">
        <v>0.12</v>
      </c>
      <c r="J36" s="163">
        <f>ROUND(((SUM(BF124:BF151))*I36),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ROUND((SUM(BG124:BG151)),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ROUND((SUM(BH124:BH151)),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ROUND((SUM(BI124:BI151)),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110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111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112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999 - vedlejší a osatní náklady stavby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115</v>
      </c>
      <c r="D96" s="185"/>
      <c r="E96" s="185"/>
      <c r="F96" s="185"/>
      <c r="G96" s="185"/>
      <c r="H96" s="185"/>
      <c r="I96" s="185"/>
      <c r="J96" s="186" t="s">
        <v>116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117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118</v>
      </c>
    </row>
    <row r="99" s="9" customFormat="1" ht="24.96" customHeight="1">
      <c r="A99" s="9"/>
      <c r="B99" s="188"/>
      <c r="C99" s="189"/>
      <c r="D99" s="190" t="s">
        <v>2195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2196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2197</v>
      </c>
      <c r="E101" s="196"/>
      <c r="F101" s="196"/>
      <c r="G101" s="196"/>
      <c r="H101" s="196"/>
      <c r="I101" s="196"/>
      <c r="J101" s="197">
        <f>J135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2198</v>
      </c>
      <c r="E102" s="196"/>
      <c r="F102" s="196"/>
      <c r="G102" s="196"/>
      <c r="H102" s="196"/>
      <c r="I102" s="196"/>
      <c r="J102" s="197">
        <f>J145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Bílina - oprava střech objektů bývalého pivovaru - rev 07.05.25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110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111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112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999 - vedlejší a osatní náklady stavby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 xml:space="preserve"> </v>
      </c>
      <c r="G118" s="40"/>
      <c r="H118" s="40"/>
      <c r="I118" s="32" t="s">
        <v>22</v>
      </c>
      <c r="J118" s="79" t="str">
        <f>IF(J14="","",J14)</f>
        <v>22. 11. 2024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29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32" t="s">
        <v>31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133</v>
      </c>
      <c r="D123" s="202" t="s">
        <v>58</v>
      </c>
      <c r="E123" s="202" t="s">
        <v>54</v>
      </c>
      <c r="F123" s="202" t="s">
        <v>55</v>
      </c>
      <c r="G123" s="202" t="s">
        <v>134</v>
      </c>
      <c r="H123" s="202" t="s">
        <v>135</v>
      </c>
      <c r="I123" s="202" t="s">
        <v>136</v>
      </c>
      <c r="J123" s="202" t="s">
        <v>116</v>
      </c>
      <c r="K123" s="203" t="s">
        <v>137</v>
      </c>
      <c r="L123" s="204"/>
      <c r="M123" s="100" t="s">
        <v>1</v>
      </c>
      <c r="N123" s="101" t="s">
        <v>37</v>
      </c>
      <c r="O123" s="101" t="s">
        <v>138</v>
      </c>
      <c r="P123" s="101" t="s">
        <v>139</v>
      </c>
      <c r="Q123" s="101" t="s">
        <v>140</v>
      </c>
      <c r="R123" s="101" t="s">
        <v>141</v>
      </c>
      <c r="S123" s="101" t="s">
        <v>142</v>
      </c>
      <c r="T123" s="102" t="s">
        <v>143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144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0</v>
      </c>
      <c r="S124" s="104"/>
      <c r="T124" s="208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118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72</v>
      </c>
      <c r="E125" s="213" t="s">
        <v>2199</v>
      </c>
      <c r="F125" s="213" t="s">
        <v>2200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P126+SUM(P127:P132)+P135+P145</f>
        <v>0</v>
      </c>
      <c r="Q125" s="218"/>
      <c r="R125" s="219">
        <f>R126+SUM(R127:R132)+R135+R145</f>
        <v>0</v>
      </c>
      <c r="S125" s="218"/>
      <c r="T125" s="220">
        <f>T126+SUM(T127:T132)+T135+T145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187</v>
      </c>
      <c r="AT125" s="222" t="s">
        <v>72</v>
      </c>
      <c r="AU125" s="222" t="s">
        <v>73</v>
      </c>
      <c r="AY125" s="221" t="s">
        <v>147</v>
      </c>
      <c r="BK125" s="223">
        <f>BK126+SUM(BK127:BK132)+BK135+BK145</f>
        <v>0</v>
      </c>
    </row>
    <row r="126" s="2" customFormat="1" ht="16.5" customHeight="1">
      <c r="A126" s="38"/>
      <c r="B126" s="39"/>
      <c r="C126" s="226" t="s">
        <v>80</v>
      </c>
      <c r="D126" s="226" t="s">
        <v>150</v>
      </c>
      <c r="E126" s="227" t="s">
        <v>2201</v>
      </c>
      <c r="F126" s="228" t="s">
        <v>2202</v>
      </c>
      <c r="G126" s="229" t="s">
        <v>2203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38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155</v>
      </c>
      <c r="AT126" s="237" t="s">
        <v>150</v>
      </c>
      <c r="AU126" s="237" t="s">
        <v>80</v>
      </c>
      <c r="AY126" s="17" t="s">
        <v>147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80</v>
      </c>
      <c r="BK126" s="238">
        <f>ROUND(I126*H126,2)</f>
        <v>0</v>
      </c>
      <c r="BL126" s="17" t="s">
        <v>155</v>
      </c>
      <c r="BM126" s="237" t="s">
        <v>2204</v>
      </c>
    </row>
    <row r="127" s="2" customFormat="1">
      <c r="A127" s="38"/>
      <c r="B127" s="39"/>
      <c r="C127" s="40"/>
      <c r="D127" s="239" t="s">
        <v>157</v>
      </c>
      <c r="E127" s="40"/>
      <c r="F127" s="240" t="s">
        <v>2202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157</v>
      </c>
      <c r="AU127" s="17" t="s">
        <v>80</v>
      </c>
    </row>
    <row r="128" s="2" customFormat="1" ht="16.5" customHeight="1">
      <c r="A128" s="38"/>
      <c r="B128" s="39"/>
      <c r="C128" s="226" t="s">
        <v>82</v>
      </c>
      <c r="D128" s="226" t="s">
        <v>150</v>
      </c>
      <c r="E128" s="227" t="s">
        <v>2205</v>
      </c>
      <c r="F128" s="228" t="s">
        <v>2206</v>
      </c>
      <c r="G128" s="229" t="s">
        <v>2203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38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155</v>
      </c>
      <c r="AT128" s="237" t="s">
        <v>150</v>
      </c>
      <c r="AU128" s="237" t="s">
        <v>80</v>
      </c>
      <c r="AY128" s="17" t="s">
        <v>147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80</v>
      </c>
      <c r="BK128" s="238">
        <f>ROUND(I128*H128,2)</f>
        <v>0</v>
      </c>
      <c r="BL128" s="17" t="s">
        <v>155</v>
      </c>
      <c r="BM128" s="237" t="s">
        <v>2207</v>
      </c>
    </row>
    <row r="129" s="2" customFormat="1">
      <c r="A129" s="38"/>
      <c r="B129" s="39"/>
      <c r="C129" s="40"/>
      <c r="D129" s="239" t="s">
        <v>157</v>
      </c>
      <c r="E129" s="40"/>
      <c r="F129" s="240" t="s">
        <v>2206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157</v>
      </c>
      <c r="AU129" s="17" t="s">
        <v>80</v>
      </c>
    </row>
    <row r="130" s="2" customFormat="1" ht="16.5" customHeight="1">
      <c r="A130" s="38"/>
      <c r="B130" s="39"/>
      <c r="C130" s="226" t="s">
        <v>148</v>
      </c>
      <c r="D130" s="226" t="s">
        <v>150</v>
      </c>
      <c r="E130" s="227" t="s">
        <v>2208</v>
      </c>
      <c r="F130" s="228" t="s">
        <v>2209</v>
      </c>
      <c r="G130" s="229" t="s">
        <v>2203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38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155</v>
      </c>
      <c r="AT130" s="237" t="s">
        <v>150</v>
      </c>
      <c r="AU130" s="237" t="s">
        <v>80</v>
      </c>
      <c r="AY130" s="17" t="s">
        <v>147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155</v>
      </c>
      <c r="BM130" s="237" t="s">
        <v>2210</v>
      </c>
    </row>
    <row r="131" s="2" customFormat="1">
      <c r="A131" s="38"/>
      <c r="B131" s="39"/>
      <c r="C131" s="40"/>
      <c r="D131" s="239" t="s">
        <v>157</v>
      </c>
      <c r="E131" s="40"/>
      <c r="F131" s="240" t="s">
        <v>2209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157</v>
      </c>
      <c r="AU131" s="17" t="s">
        <v>80</v>
      </c>
    </row>
    <row r="132" s="12" customFormat="1" ht="22.8" customHeight="1">
      <c r="A132" s="12"/>
      <c r="B132" s="210"/>
      <c r="C132" s="211"/>
      <c r="D132" s="212" t="s">
        <v>72</v>
      </c>
      <c r="E132" s="224" t="s">
        <v>2211</v>
      </c>
      <c r="F132" s="224" t="s">
        <v>2212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SUM(P133:P134)</f>
        <v>0</v>
      </c>
      <c r="Q132" s="218"/>
      <c r="R132" s="219">
        <f>SUM(R133:R134)</f>
        <v>0</v>
      </c>
      <c r="S132" s="218"/>
      <c r="T132" s="22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187</v>
      </c>
      <c r="AT132" s="222" t="s">
        <v>72</v>
      </c>
      <c r="AU132" s="222" t="s">
        <v>80</v>
      </c>
      <c r="AY132" s="221" t="s">
        <v>147</v>
      </c>
      <c r="BK132" s="223">
        <f>SUM(BK133:BK134)</f>
        <v>0</v>
      </c>
    </row>
    <row r="133" s="2" customFormat="1" ht="16.5" customHeight="1">
      <c r="A133" s="38"/>
      <c r="B133" s="39"/>
      <c r="C133" s="226" t="s">
        <v>155</v>
      </c>
      <c r="D133" s="226" t="s">
        <v>150</v>
      </c>
      <c r="E133" s="227" t="s">
        <v>2213</v>
      </c>
      <c r="F133" s="228" t="s">
        <v>2212</v>
      </c>
      <c r="G133" s="229" t="s">
        <v>2214</v>
      </c>
      <c r="H133" s="230">
        <v>2.5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155</v>
      </c>
      <c r="AT133" s="237" t="s">
        <v>150</v>
      </c>
      <c r="AU133" s="237" t="s">
        <v>82</v>
      </c>
      <c r="AY133" s="17" t="s">
        <v>147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80</v>
      </c>
      <c r="BK133" s="238">
        <f>ROUND(I133*H133,2)</f>
        <v>0</v>
      </c>
      <c r="BL133" s="17" t="s">
        <v>155</v>
      </c>
      <c r="BM133" s="237" t="s">
        <v>2215</v>
      </c>
    </row>
    <row r="134" s="2" customFormat="1">
      <c r="A134" s="38"/>
      <c r="B134" s="39"/>
      <c r="C134" s="40"/>
      <c r="D134" s="239" t="s">
        <v>157</v>
      </c>
      <c r="E134" s="40"/>
      <c r="F134" s="240" t="s">
        <v>2212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157</v>
      </c>
      <c r="AU134" s="17" t="s">
        <v>82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2216</v>
      </c>
      <c r="F135" s="224" t="s">
        <v>2217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SUM(P136:P144)</f>
        <v>0</v>
      </c>
      <c r="Q135" s="218"/>
      <c r="R135" s="219">
        <f>SUM(R136:R144)</f>
        <v>0</v>
      </c>
      <c r="S135" s="218"/>
      <c r="T135" s="220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187</v>
      </c>
      <c r="AT135" s="222" t="s">
        <v>72</v>
      </c>
      <c r="AU135" s="222" t="s">
        <v>80</v>
      </c>
      <c r="AY135" s="221" t="s">
        <v>147</v>
      </c>
      <c r="BK135" s="223">
        <f>SUM(BK136:BK144)</f>
        <v>0</v>
      </c>
    </row>
    <row r="136" s="2" customFormat="1" ht="16.5" customHeight="1">
      <c r="A136" s="38"/>
      <c r="B136" s="39"/>
      <c r="C136" s="226" t="s">
        <v>187</v>
      </c>
      <c r="D136" s="226" t="s">
        <v>150</v>
      </c>
      <c r="E136" s="227" t="s">
        <v>2218</v>
      </c>
      <c r="F136" s="228" t="s">
        <v>2217</v>
      </c>
      <c r="G136" s="229" t="s">
        <v>878</v>
      </c>
      <c r="H136" s="288"/>
      <c r="I136" s="231"/>
      <c r="J136" s="232">
        <f>ROUND(I136*H136,2)</f>
        <v>0</v>
      </c>
      <c r="K136" s="228" t="s">
        <v>154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2219</v>
      </c>
      <c r="AT136" s="237" t="s">
        <v>150</v>
      </c>
      <c r="AU136" s="237" t="s">
        <v>82</v>
      </c>
      <c r="AY136" s="17" t="s">
        <v>147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2219</v>
      </c>
      <c r="BM136" s="237" t="s">
        <v>2220</v>
      </c>
    </row>
    <row r="137" s="2" customFormat="1">
      <c r="A137" s="38"/>
      <c r="B137" s="39"/>
      <c r="C137" s="40"/>
      <c r="D137" s="239" t="s">
        <v>157</v>
      </c>
      <c r="E137" s="40"/>
      <c r="F137" s="240" t="s">
        <v>2217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157</v>
      </c>
      <c r="AU137" s="17" t="s">
        <v>82</v>
      </c>
    </row>
    <row r="138" s="2" customFormat="1">
      <c r="A138" s="38"/>
      <c r="B138" s="39"/>
      <c r="C138" s="40"/>
      <c r="D138" s="244" t="s">
        <v>159</v>
      </c>
      <c r="E138" s="40"/>
      <c r="F138" s="245" t="s">
        <v>2221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82</v>
      </c>
    </row>
    <row r="139" s="2" customFormat="1" ht="16.5" customHeight="1">
      <c r="A139" s="38"/>
      <c r="B139" s="39"/>
      <c r="C139" s="226" t="s">
        <v>177</v>
      </c>
      <c r="D139" s="226" t="s">
        <v>150</v>
      </c>
      <c r="E139" s="227" t="s">
        <v>2222</v>
      </c>
      <c r="F139" s="228" t="s">
        <v>2223</v>
      </c>
      <c r="G139" s="229" t="s">
        <v>2224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155</v>
      </c>
      <c r="AT139" s="237" t="s">
        <v>150</v>
      </c>
      <c r="AU139" s="237" t="s">
        <v>82</v>
      </c>
      <c r="AY139" s="17" t="s">
        <v>147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155</v>
      </c>
      <c r="BM139" s="237" t="s">
        <v>2225</v>
      </c>
    </row>
    <row r="140" s="2" customFormat="1">
      <c r="A140" s="38"/>
      <c r="B140" s="39"/>
      <c r="C140" s="40"/>
      <c r="D140" s="239" t="s">
        <v>157</v>
      </c>
      <c r="E140" s="40"/>
      <c r="F140" s="240" t="s">
        <v>2223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157</v>
      </c>
      <c r="AU140" s="17" t="s">
        <v>82</v>
      </c>
    </row>
    <row r="141" s="13" customFormat="1">
      <c r="A141" s="13"/>
      <c r="B141" s="246"/>
      <c r="C141" s="247"/>
      <c r="D141" s="239" t="s">
        <v>161</v>
      </c>
      <c r="E141" s="248" t="s">
        <v>1</v>
      </c>
      <c r="F141" s="249" t="s">
        <v>2226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161</v>
      </c>
      <c r="AU141" s="255" t="s">
        <v>82</v>
      </c>
      <c r="AV141" s="13" t="s">
        <v>80</v>
      </c>
      <c r="AW141" s="13" t="s">
        <v>30</v>
      </c>
      <c r="AX141" s="13" t="s">
        <v>73</v>
      </c>
      <c r="AY141" s="255" t="s">
        <v>147</v>
      </c>
    </row>
    <row r="142" s="13" customFormat="1">
      <c r="A142" s="13"/>
      <c r="B142" s="246"/>
      <c r="C142" s="247"/>
      <c r="D142" s="239" t="s">
        <v>161</v>
      </c>
      <c r="E142" s="248" t="s">
        <v>1</v>
      </c>
      <c r="F142" s="249" t="s">
        <v>2227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161</v>
      </c>
      <c r="AU142" s="255" t="s">
        <v>82</v>
      </c>
      <c r="AV142" s="13" t="s">
        <v>80</v>
      </c>
      <c r="AW142" s="13" t="s">
        <v>30</v>
      </c>
      <c r="AX142" s="13" t="s">
        <v>73</v>
      </c>
      <c r="AY142" s="255" t="s">
        <v>147</v>
      </c>
    </row>
    <row r="143" s="14" customFormat="1">
      <c r="A143" s="14"/>
      <c r="B143" s="256"/>
      <c r="C143" s="257"/>
      <c r="D143" s="239" t="s">
        <v>161</v>
      </c>
      <c r="E143" s="258" t="s">
        <v>1</v>
      </c>
      <c r="F143" s="259" t="s">
        <v>80</v>
      </c>
      <c r="G143" s="257"/>
      <c r="H143" s="260">
        <v>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161</v>
      </c>
      <c r="AU143" s="266" t="s">
        <v>82</v>
      </c>
      <c r="AV143" s="14" t="s">
        <v>82</v>
      </c>
      <c r="AW143" s="14" t="s">
        <v>30</v>
      </c>
      <c r="AX143" s="14" t="s">
        <v>73</v>
      </c>
      <c r="AY143" s="266" t="s">
        <v>147</v>
      </c>
    </row>
    <row r="144" s="15" customFormat="1">
      <c r="A144" s="15"/>
      <c r="B144" s="267"/>
      <c r="C144" s="268"/>
      <c r="D144" s="239" t="s">
        <v>161</v>
      </c>
      <c r="E144" s="269" t="s">
        <v>1</v>
      </c>
      <c r="F144" s="270" t="s">
        <v>164</v>
      </c>
      <c r="G144" s="268"/>
      <c r="H144" s="271">
        <v>1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161</v>
      </c>
      <c r="AU144" s="277" t="s">
        <v>82</v>
      </c>
      <c r="AV144" s="15" t="s">
        <v>155</v>
      </c>
      <c r="AW144" s="15" t="s">
        <v>30</v>
      </c>
      <c r="AX144" s="15" t="s">
        <v>80</v>
      </c>
      <c r="AY144" s="277" t="s">
        <v>147</v>
      </c>
    </row>
    <row r="145" s="12" customFormat="1" ht="22.8" customHeight="1">
      <c r="A145" s="12"/>
      <c r="B145" s="210"/>
      <c r="C145" s="211"/>
      <c r="D145" s="212" t="s">
        <v>72</v>
      </c>
      <c r="E145" s="224" t="s">
        <v>2228</v>
      </c>
      <c r="F145" s="224" t="s">
        <v>2229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SUM(P146:P151)</f>
        <v>0</v>
      </c>
      <c r="Q145" s="218"/>
      <c r="R145" s="219">
        <f>SUM(R146:R151)</f>
        <v>0</v>
      </c>
      <c r="S145" s="218"/>
      <c r="T145" s="22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187</v>
      </c>
      <c r="AT145" s="222" t="s">
        <v>72</v>
      </c>
      <c r="AU145" s="222" t="s">
        <v>80</v>
      </c>
      <c r="AY145" s="221" t="s">
        <v>147</v>
      </c>
      <c r="BK145" s="223">
        <f>SUM(BK146:BK151)</f>
        <v>0</v>
      </c>
    </row>
    <row r="146" s="2" customFormat="1" ht="16.5" customHeight="1">
      <c r="A146" s="38"/>
      <c r="B146" s="39"/>
      <c r="C146" s="226" t="s">
        <v>201</v>
      </c>
      <c r="D146" s="226" t="s">
        <v>150</v>
      </c>
      <c r="E146" s="227" t="s">
        <v>2230</v>
      </c>
      <c r="F146" s="228" t="s">
        <v>2231</v>
      </c>
      <c r="G146" s="229" t="s">
        <v>2214</v>
      </c>
      <c r="H146" s="230">
        <v>10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155</v>
      </c>
      <c r="AT146" s="237" t="s">
        <v>150</v>
      </c>
      <c r="AU146" s="237" t="s">
        <v>82</v>
      </c>
      <c r="AY146" s="17" t="s">
        <v>147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155</v>
      </c>
      <c r="BM146" s="237" t="s">
        <v>2232</v>
      </c>
    </row>
    <row r="147" s="2" customFormat="1">
      <c r="A147" s="38"/>
      <c r="B147" s="39"/>
      <c r="C147" s="40"/>
      <c r="D147" s="239" t="s">
        <v>157</v>
      </c>
      <c r="E147" s="40"/>
      <c r="F147" s="240" t="s">
        <v>2231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157</v>
      </c>
      <c r="AU147" s="17" t="s">
        <v>82</v>
      </c>
    </row>
    <row r="148" s="2" customFormat="1" ht="16.5" customHeight="1">
      <c r="A148" s="38"/>
      <c r="B148" s="39"/>
      <c r="C148" s="226" t="s">
        <v>207</v>
      </c>
      <c r="D148" s="226" t="s">
        <v>150</v>
      </c>
      <c r="E148" s="227" t="s">
        <v>2233</v>
      </c>
      <c r="F148" s="228" t="s">
        <v>2234</v>
      </c>
      <c r="G148" s="229" t="s">
        <v>2214</v>
      </c>
      <c r="H148" s="230">
        <v>2</v>
      </c>
      <c r="I148" s="231"/>
      <c r="J148" s="232">
        <f>ROUND(I148*H148,2)</f>
        <v>0</v>
      </c>
      <c r="K148" s="228" t="s">
        <v>2235</v>
      </c>
      <c r="L148" s="44"/>
      <c r="M148" s="233" t="s">
        <v>1</v>
      </c>
      <c r="N148" s="234" t="s">
        <v>38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2219</v>
      </c>
      <c r="AT148" s="237" t="s">
        <v>150</v>
      </c>
      <c r="AU148" s="237" t="s">
        <v>82</v>
      </c>
      <c r="AY148" s="17" t="s">
        <v>147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80</v>
      </c>
      <c r="BK148" s="238">
        <f>ROUND(I148*H148,2)</f>
        <v>0</v>
      </c>
      <c r="BL148" s="17" t="s">
        <v>2219</v>
      </c>
      <c r="BM148" s="237" t="s">
        <v>2236</v>
      </c>
    </row>
    <row r="149" s="2" customFormat="1">
      <c r="A149" s="38"/>
      <c r="B149" s="39"/>
      <c r="C149" s="40"/>
      <c r="D149" s="239" t="s">
        <v>157</v>
      </c>
      <c r="E149" s="40"/>
      <c r="F149" s="240" t="s">
        <v>2234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157</v>
      </c>
      <c r="AU149" s="17" t="s">
        <v>82</v>
      </c>
    </row>
    <row r="150" s="2" customFormat="1">
      <c r="A150" s="38"/>
      <c r="B150" s="39"/>
      <c r="C150" s="40"/>
      <c r="D150" s="244" t="s">
        <v>159</v>
      </c>
      <c r="E150" s="40"/>
      <c r="F150" s="245" t="s">
        <v>2237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82</v>
      </c>
    </row>
    <row r="151" s="14" customFormat="1">
      <c r="A151" s="14"/>
      <c r="B151" s="256"/>
      <c r="C151" s="257"/>
      <c r="D151" s="239" t="s">
        <v>161</v>
      </c>
      <c r="E151" s="257"/>
      <c r="F151" s="259" t="s">
        <v>2238</v>
      </c>
      <c r="G151" s="257"/>
      <c r="H151" s="260">
        <v>2</v>
      </c>
      <c r="I151" s="261"/>
      <c r="J151" s="257"/>
      <c r="K151" s="257"/>
      <c r="L151" s="262"/>
      <c r="M151" s="296"/>
      <c r="N151" s="297"/>
      <c r="O151" s="297"/>
      <c r="P151" s="297"/>
      <c r="Q151" s="297"/>
      <c r="R151" s="297"/>
      <c r="S151" s="297"/>
      <c r="T151" s="29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161</v>
      </c>
      <c r="AU151" s="266" t="s">
        <v>82</v>
      </c>
      <c r="AV151" s="14" t="s">
        <v>82</v>
      </c>
      <c r="AW151" s="14" t="s">
        <v>4</v>
      </c>
      <c r="AX151" s="14" t="s">
        <v>80</v>
      </c>
      <c r="AY151" s="266" t="s">
        <v>147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oWD/f0u+u0wDbSfco4KuPCIsbcU5yBpiB9Vr2t7Ot8LpQop2kux2tftBytbeKjptqcaRD2/r336OBCewco7u1w==" hashValue="cLxVSN+CtyZivwJ0f+6ZmoBHfLrK2K2lvQc7U4z60XnkXyd2VjZHNXEqPeFRMfLcdoDXwU1aCBUoYcbvj3KvvQ==" algorithmName="SHA-512" password="CC35"/>
  <autoFilter ref="C123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38" r:id="rId1" display="https://podminky.urs.cz/item/CS_URS_2024_02/070001000"/>
    <hyperlink ref="F150" r:id="rId2" display="https://podminky.urs.cz/item/CS_URS_2024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BAZANT-PC\František Bažant</dc:creator>
  <cp:lastModifiedBy>BAZANT-PC\František Bažant</cp:lastModifiedBy>
  <dcterms:created xsi:type="dcterms:W3CDTF">2025-05-07T11:11:31Z</dcterms:created>
  <dcterms:modified xsi:type="dcterms:W3CDTF">2025-05-07T11:11:42Z</dcterms:modified>
</cp:coreProperties>
</file>