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kappa\userfiles\nodzakovag\Desktop\"/>
    </mc:Choice>
  </mc:AlternateContent>
  <bookViews>
    <workbookView xWindow="0" yWindow="0" windowWidth="0" windowHeight="0"/>
  </bookViews>
  <sheets>
    <sheet name="Rekapitulace stavby" sheetId="1" r:id="rId1"/>
    <sheet name="02 - Nové oplocení" sheetId="2" r:id="rId2"/>
    <sheet name="03 - VRN a ostatní náklady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'02 - Nové oplocení'!$C$93:$K$432</definedName>
    <definedName name="_xlnm.Print_Area" localSheetId="1">'02 - Nové oplocení'!$C$4:$J$41,'02 - Nové oplocení'!$C$47:$J$73,'02 - Nové oplocení'!$C$79:$J$432</definedName>
    <definedName name="_xlnm.Print_Titles" localSheetId="1">'02 - Nové oplocení'!$93:$93</definedName>
    <definedName name="_xlnm._FilterDatabase" localSheetId="2" hidden="1">'03 - VRN a ostatní náklady'!$C$87:$K$103</definedName>
    <definedName name="_xlnm.Print_Area" localSheetId="2">'03 - VRN a ostatní náklady'!$C$4:$J$41,'03 - VRN a ostatní náklady'!$C$47:$J$67,'03 - VRN a ostatní náklady'!$C$73:$J$103</definedName>
    <definedName name="_xlnm.Print_Titles" localSheetId="2">'03 - VRN a ostatní náklady'!$87:$87</definedName>
    <definedName name="_xlnm.Print_Area" localSheetId="3">'Seznam figur'!$C$4:$G$123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9"/>
  <c r="J38"/>
  <c i="1" r="AY57"/>
  <c i="3" r="J37"/>
  <c i="1" r="AX57"/>
  <c i="3"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2" r="J39"/>
  <c r="J38"/>
  <c i="1" r="AY56"/>
  <c i="2" r="J37"/>
  <c i="1" r="AX56"/>
  <c i="2"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7"/>
  <c r="BH417"/>
  <c r="BG417"/>
  <c r="BF417"/>
  <c r="T417"/>
  <c r="T416"/>
  <c r="R417"/>
  <c r="R416"/>
  <c r="P417"/>
  <c r="P416"/>
  <c r="BI414"/>
  <c r="BH414"/>
  <c r="BG414"/>
  <c r="BF414"/>
  <c r="T414"/>
  <c r="R414"/>
  <c r="P414"/>
  <c r="BI409"/>
  <c r="BH409"/>
  <c r="BG409"/>
  <c r="BF409"/>
  <c r="T409"/>
  <c r="R409"/>
  <c r="P409"/>
  <c r="BI407"/>
  <c r="BH407"/>
  <c r="BG407"/>
  <c r="BF407"/>
  <c r="T407"/>
  <c r="R407"/>
  <c r="P407"/>
  <c r="BI402"/>
  <c r="BH402"/>
  <c r="BG402"/>
  <c r="BF402"/>
  <c r="T402"/>
  <c r="R402"/>
  <c r="P402"/>
  <c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42"/>
  <c r="BH342"/>
  <c r="BG342"/>
  <c r="BF342"/>
  <c r="T342"/>
  <c r="R342"/>
  <c r="P342"/>
  <c r="BI332"/>
  <c r="BH332"/>
  <c r="BG332"/>
  <c r="BF332"/>
  <c r="T332"/>
  <c r="R332"/>
  <c r="P332"/>
  <c r="BI321"/>
  <c r="BH321"/>
  <c r="BG321"/>
  <c r="BF321"/>
  <c r="T321"/>
  <c r="R321"/>
  <c r="P321"/>
  <c r="BI311"/>
  <c r="BH311"/>
  <c r="BG311"/>
  <c r="BF311"/>
  <c r="T311"/>
  <c r="R311"/>
  <c r="P311"/>
  <c r="BI309"/>
  <c r="BH309"/>
  <c r="BG309"/>
  <c r="BF309"/>
  <c r="T309"/>
  <c r="R309"/>
  <c r="P309"/>
  <c r="BI303"/>
  <c r="BH303"/>
  <c r="BG303"/>
  <c r="BF303"/>
  <c r="T303"/>
  <c r="R303"/>
  <c r="P303"/>
  <c r="BI289"/>
  <c r="BH289"/>
  <c r="BG289"/>
  <c r="BF289"/>
  <c r="T289"/>
  <c r="R289"/>
  <c r="P289"/>
  <c r="BI288"/>
  <c r="BH288"/>
  <c r="BG288"/>
  <c r="BF288"/>
  <c r="T288"/>
  <c r="R288"/>
  <c r="P288"/>
  <c r="BI283"/>
  <c r="BH283"/>
  <c r="BG283"/>
  <c r="BF283"/>
  <c r="T283"/>
  <c r="R283"/>
  <c r="P283"/>
  <c r="BI282"/>
  <c r="BH282"/>
  <c r="BG282"/>
  <c r="BF282"/>
  <c r="T282"/>
  <c r="R282"/>
  <c r="P282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6"/>
  <c r="BH266"/>
  <c r="BG266"/>
  <c r="BF266"/>
  <c r="T266"/>
  <c r="R266"/>
  <c r="P266"/>
  <c r="BI259"/>
  <c r="BH259"/>
  <c r="BG259"/>
  <c r="BF259"/>
  <c r="T259"/>
  <c r="R259"/>
  <c r="P259"/>
  <c r="BI253"/>
  <c r="BH253"/>
  <c r="BG253"/>
  <c r="BF253"/>
  <c r="T253"/>
  <c r="R253"/>
  <c r="P253"/>
  <c r="BI252"/>
  <c r="BH252"/>
  <c r="BG252"/>
  <c r="BF252"/>
  <c r="T252"/>
  <c r="R252"/>
  <c r="P252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28"/>
  <c r="BH228"/>
  <c r="BG228"/>
  <c r="BF228"/>
  <c r="T228"/>
  <c r="R228"/>
  <c r="P228"/>
  <c r="BI223"/>
  <c r="BH223"/>
  <c r="BG223"/>
  <c r="BF223"/>
  <c r="T223"/>
  <c r="R223"/>
  <c r="P223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59"/>
  <c r="BH159"/>
  <c r="BG159"/>
  <c r="BF159"/>
  <c r="T159"/>
  <c r="R159"/>
  <c r="P159"/>
  <c r="BI150"/>
  <c r="BH150"/>
  <c r="BG150"/>
  <c r="BF150"/>
  <c r="T150"/>
  <c r="R150"/>
  <c r="P150"/>
  <c r="BI147"/>
  <c r="BH147"/>
  <c r="BG147"/>
  <c r="BF147"/>
  <c r="T147"/>
  <c r="R147"/>
  <c r="P147"/>
  <c r="BI131"/>
  <c r="BH131"/>
  <c r="BG131"/>
  <c r="BF131"/>
  <c r="T131"/>
  <c r="R131"/>
  <c r="P131"/>
  <c r="BI121"/>
  <c r="BH121"/>
  <c r="BG121"/>
  <c r="BF121"/>
  <c r="T121"/>
  <c r="R121"/>
  <c r="P121"/>
  <c r="BI115"/>
  <c r="BH115"/>
  <c r="BG115"/>
  <c r="BF115"/>
  <c r="T115"/>
  <c r="R115"/>
  <c r="P115"/>
  <c r="BI108"/>
  <c r="BH108"/>
  <c r="BG108"/>
  <c r="BF108"/>
  <c r="T108"/>
  <c r="R108"/>
  <c r="P10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1" r="L50"/>
  <c r="AM50"/>
  <c r="AM49"/>
  <c r="L49"/>
  <c r="AM47"/>
  <c r="L47"/>
  <c r="L45"/>
  <c r="L44"/>
  <c i="2" r="J267"/>
  <c r="BK115"/>
  <c r="BK259"/>
  <c r="BK402"/>
  <c r="BK121"/>
  <c r="BK275"/>
  <c r="J202"/>
  <c r="BK371"/>
  <c r="J207"/>
  <c r="J288"/>
  <c r="J266"/>
  <c r="BK395"/>
  <c i="3" r="BK99"/>
  <c i="2" r="J417"/>
  <c r="BK147"/>
  <c r="BK213"/>
  <c r="J235"/>
  <c r="J311"/>
  <c r="BK309"/>
  <c r="BK273"/>
  <c r="BK188"/>
  <c r="BK431"/>
  <c r="BK375"/>
  <c r="J289"/>
  <c r="BK356"/>
  <c r="J246"/>
  <c r="BK207"/>
  <c r="J282"/>
  <c r="BK150"/>
  <c r="J389"/>
  <c i="3" r="J102"/>
  <c i="2" r="BK342"/>
  <c r="J321"/>
  <c i="3" r="J99"/>
  <c i="2" r="BK288"/>
  <c r="J200"/>
  <c r="BK389"/>
  <c r="BK131"/>
  <c r="J332"/>
  <c i="3" r="J91"/>
  <c i="2" r="BK266"/>
  <c r="BK274"/>
  <c r="BK193"/>
  <c r="BK368"/>
  <c r="J245"/>
  <c r="J159"/>
  <c r="BK289"/>
  <c i="3" r="BK93"/>
  <c i="2" r="BK391"/>
  <c r="J400"/>
  <c r="BK283"/>
  <c r="J395"/>
  <c r="J402"/>
  <c r="J426"/>
  <c r="BK228"/>
  <c r="J407"/>
  <c r="J379"/>
  <c r="J253"/>
  <c r="BK417"/>
  <c i="3" r="J97"/>
  <c i="2" r="BK361"/>
  <c r="J275"/>
  <c r="J368"/>
  <c i="3" r="J93"/>
  <c i="2" r="J365"/>
  <c r="BK252"/>
  <c r="BK311"/>
  <c r="J356"/>
  <c r="BK282"/>
  <c i="3" r="BK95"/>
  <c i="2" r="BK400"/>
  <c r="BK332"/>
  <c r="J274"/>
  <c r="J272"/>
  <c r="J241"/>
  <c r="J252"/>
  <c r="BK426"/>
  <c r="J108"/>
  <c r="J421"/>
  <c r="J97"/>
  <c r="BK108"/>
  <c r="BK200"/>
  <c i="3" r="J95"/>
  <c i="2" r="J213"/>
  <c r="J375"/>
  <c r="J273"/>
  <c r="J303"/>
  <c i="1" r="AS55"/>
  <c i="2" r="J188"/>
  <c r="J147"/>
  <c r="J121"/>
  <c r="BK379"/>
  <c r="J342"/>
  <c r="J223"/>
  <c i="3" r="BK102"/>
  <c i="2" r="J131"/>
  <c r="J309"/>
  <c r="BK246"/>
  <c i="3" r="BK91"/>
  <c i="2" r="BK97"/>
  <c r="BK272"/>
  <c r="J193"/>
  <c r="J409"/>
  <c r="J283"/>
  <c r="J414"/>
  <c r="BK253"/>
  <c r="J361"/>
  <c r="BK407"/>
  <c r="BK202"/>
  <c r="J228"/>
  <c r="BK359"/>
  <c r="BK303"/>
  <c r="J391"/>
  <c r="BK365"/>
  <c r="J359"/>
  <c r="BK183"/>
  <c r="BK271"/>
  <c r="J150"/>
  <c r="J371"/>
  <c r="J431"/>
  <c r="BK241"/>
  <c r="J115"/>
  <c r="BK235"/>
  <c r="BK421"/>
  <c r="BK321"/>
  <c r="BK159"/>
  <c r="BK414"/>
  <c r="J183"/>
  <c r="BK409"/>
  <c r="BK267"/>
  <c r="J271"/>
  <c r="J259"/>
  <c i="3" r="BK97"/>
  <c i="2" r="BK245"/>
  <c r="BK223"/>
  <c l="1" r="BK240"/>
  <c r="J240"/>
  <c r="J67"/>
  <c r="BK96"/>
  <c r="J96"/>
  <c r="J65"/>
  <c r="R187"/>
  <c r="R394"/>
  <c r="T96"/>
  <c r="R378"/>
  <c r="P420"/>
  <c r="P419"/>
  <c r="R96"/>
  <c r="T378"/>
  <c r="R420"/>
  <c r="R419"/>
  <c r="P187"/>
  <c r="BK394"/>
  <c r="J394"/>
  <c r="J69"/>
  <c r="T187"/>
  <c r="T394"/>
  <c r="T240"/>
  <c r="P96"/>
  <c r="BK378"/>
  <c r="J378"/>
  <c r="J68"/>
  <c i="3" r="T90"/>
  <c r="T89"/>
  <c r="T88"/>
  <c i="2" r="BK187"/>
  <c r="J187"/>
  <c r="J66"/>
  <c r="P378"/>
  <c r="T420"/>
  <c r="T419"/>
  <c i="3" r="BK90"/>
  <c i="2" r="R240"/>
  <c r="BK420"/>
  <c r="J420"/>
  <c r="J72"/>
  <c i="3" r="R90"/>
  <c r="R89"/>
  <c r="R88"/>
  <c i="2" r="P240"/>
  <c r="P394"/>
  <c i="3" r="P90"/>
  <c r="P89"/>
  <c r="P88"/>
  <c i="1" r="AU57"/>
  <c i="2" r="BK416"/>
  <c r="J416"/>
  <c r="J70"/>
  <c i="3" r="BK101"/>
  <c r="J101"/>
  <c r="J66"/>
  <c r="J82"/>
  <c r="BE95"/>
  <c r="BE91"/>
  <c i="2" r="BK419"/>
  <c r="J419"/>
  <c r="J71"/>
  <c i="3" r="E50"/>
  <c r="BE99"/>
  <c r="BE97"/>
  <c r="F85"/>
  <c r="BE93"/>
  <c r="BE102"/>
  <c i="2" r="F59"/>
  <c r="BE266"/>
  <c r="BE267"/>
  <c r="BE283"/>
  <c r="BE289"/>
  <c r="BE303"/>
  <c r="BE311"/>
  <c r="E50"/>
  <c r="BE159"/>
  <c r="BE228"/>
  <c r="BE253"/>
  <c r="BE288"/>
  <c r="BE121"/>
  <c r="BE188"/>
  <c r="BE241"/>
  <c r="BE245"/>
  <c r="BE272"/>
  <c r="BE274"/>
  <c r="BE361"/>
  <c r="BE375"/>
  <c r="BE391"/>
  <c r="BE400"/>
  <c r="BE414"/>
  <c r="BE417"/>
  <c r="J56"/>
  <c r="BE147"/>
  <c r="BE213"/>
  <c r="BE259"/>
  <c r="BE273"/>
  <c r="BE282"/>
  <c r="BE115"/>
  <c r="BE131"/>
  <c r="BE183"/>
  <c r="BE223"/>
  <c r="BE207"/>
  <c r="BE150"/>
  <c r="BE200"/>
  <c r="BE202"/>
  <c r="BE246"/>
  <c r="BE271"/>
  <c r="BE321"/>
  <c r="BE342"/>
  <c r="BE193"/>
  <c r="BE252"/>
  <c r="BE332"/>
  <c r="BE359"/>
  <c r="BE389"/>
  <c r="BE97"/>
  <c r="BE108"/>
  <c r="BE235"/>
  <c r="BE275"/>
  <c r="BE309"/>
  <c r="BE356"/>
  <c r="BE365"/>
  <c r="BE368"/>
  <c r="BE371"/>
  <c r="BE379"/>
  <c r="BE395"/>
  <c r="BE402"/>
  <c r="BE407"/>
  <c r="BE409"/>
  <c r="BE421"/>
  <c r="BE426"/>
  <c r="BE431"/>
  <c r="F36"/>
  <c i="1" r="BA56"/>
  <c i="2" r="F38"/>
  <c i="1" r="BC56"/>
  <c i="3" r="F39"/>
  <c i="1" r="BD57"/>
  <c i="3" r="F38"/>
  <c i="1" r="BC57"/>
  <c i="2" r="F37"/>
  <c i="1" r="BB56"/>
  <c i="2" r="J36"/>
  <c i="1" r="AW56"/>
  <c i="3" r="F36"/>
  <c i="1" r="BA57"/>
  <c r="AS54"/>
  <c i="3" r="F37"/>
  <c i="1" r="BB57"/>
  <c i="2" r="F39"/>
  <c i="1" r="BD56"/>
  <c i="3" r="J36"/>
  <c i="1" r="AW57"/>
  <c i="2" l="1" r="T95"/>
  <c r="T94"/>
  <c r="P95"/>
  <c r="P94"/>
  <c i="1" r="AU56"/>
  <c i="3" r="BK89"/>
  <c r="BK88"/>
  <c r="J88"/>
  <c i="2" r="R95"/>
  <c r="R94"/>
  <c r="BK95"/>
  <c r="J95"/>
  <c r="J64"/>
  <c i="3" r="J90"/>
  <c r="J65"/>
  <c i="2" r="BK94"/>
  <c r="J94"/>
  <c r="J63"/>
  <c i="1" r="AU55"/>
  <c r="AU54"/>
  <c r="BA55"/>
  <c r="BA54"/>
  <c r="AW54"/>
  <c r="AK30"/>
  <c r="BD55"/>
  <c r="BD54"/>
  <c r="W33"/>
  <c i="2" r="F35"/>
  <c i="1" r="AZ56"/>
  <c i="2" r="J35"/>
  <c i="1" r="AV56"/>
  <c r="AT56"/>
  <c i="3" r="J32"/>
  <c i="1" r="AG57"/>
  <c r="BB55"/>
  <c r="AX55"/>
  <c r="BC55"/>
  <c r="BC54"/>
  <c r="AY54"/>
  <c i="3" r="J35"/>
  <c i="1" r="AV57"/>
  <c r="AT57"/>
  <c r="AN57"/>
  <c i="3" r="F35"/>
  <c i="1" r="AZ57"/>
  <c i="3" l="1" r="J63"/>
  <c r="J89"/>
  <c r="J64"/>
  <c r="J41"/>
  <c i="1" r="BB54"/>
  <c r="W31"/>
  <c r="W30"/>
  <c r="W32"/>
  <c r="AZ55"/>
  <c r="AV55"/>
  <c r="AY55"/>
  <c r="AW55"/>
  <c i="2" r="J32"/>
  <c i="1" r="AG56"/>
  <c r="AG55"/>
  <c r="AG54"/>
  <c r="AK26"/>
  <c i="2" l="1" r="J41"/>
  <c i="1" r="AN56"/>
  <c r="AX54"/>
  <c r="AZ54"/>
  <c r="W29"/>
  <c r="AT55"/>
  <c r="AN55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<sst xmlns="http://schemas.openxmlformats.org/spreadsheetml/2006/main">
  <si>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</si>
  <si>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</si>
  <si>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</si>
  <si>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</si>
  <si>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</si>
  <si>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{ed74ebc6-c5e6-4514-a7b6-f708e59d63a4}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</si>
  <si>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</si>
  <si>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</si>
  <si>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</si>
  <si>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</si>
  <si>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</si>
  <si>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</si>
  <si>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</si>
  <si>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</si>
  <si>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001c11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</si>
  <si>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</si>
  <si>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</si>
  <si>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Správní objekt tenisovýh kurtů Kyselka, Bílina</t>
  </si>
  <si>
    <t>KSO:</t>
  </si>
  <si>
    <t/>
  </si>
  <si>
    <t>CC-CZ:</t>
  </si>
  <si>
    <t>Místo:</t>
  </si>
  <si>
    <t>Bílina</t>
  </si>
  <si>
    <t>Datum:</t>
  </si>
  <si>
    <t>2. 12. 2024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</si>
  <si>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</si>
  <si>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</si>
  <si>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</si>
  <si>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</si>
  <si>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</si>
  <si>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</si>
  <si>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</si>
  <si>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</si>
  <si>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</si>
  <si>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</si>
  <si>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</si>
  <si>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</si>
  <si>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</si>
  <si>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</si>
  <si>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</si>
  <si>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</si>
  <si>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</si>
  <si>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</si>
  <si>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</si>
  <si>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</si>
  <si>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</si>
  <si>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</si>
  <si>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</si>
  <si>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</si>
  <si>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</si>
  <si>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</si>
  <si>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</si>
  <si>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</si>
  <si>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</si>
  <si>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</si>
  <si>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</si>
  <si>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</si>
  <si>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</si>
  <si>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</si>
  <si>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</si>
  <si>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</si>
  <si>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</si>
  <si>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</si>
  <si>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</si>
  <si>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</si>
  <si>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</si>
  <si>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</si>
  <si>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</si>
  <si>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</si>
  <si>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</si>
  <si>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</si>
  <si>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</si>
  <si>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</si>
  <si>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</si>
  <si>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011</t>
  </si>
  <si>
    <t>Oplocení - P1 a P2</t>
  </si>
  <si>
    <t>STA</t>
  </si>
  <si>
    <t>1</t>
  </si>
  <si>
    <t>{41e80395-d7a8-4cb1-9b90-662e435e73dd}</t>
  </si>
  <si>
    <t>2</t>
  </si>
  <si>
    <t>/</t>
  </si>
  <si>
    <t>02</t>
  </si>
  <si>
    <t>Nové oplocení</t>
  </si>
  <si>
    <t>Soupis</t>
  </si>
  <si>
    <t>{618d9f2e-441c-45d1-8dad-d5b72fc7f0f5}</t>
  </si>
  <si>
    <t>03</t>
  </si>
  <si>
    <t>VRN a ostatní náklady</t>
  </si>
  <si>
    <t>{7d2d2b7b-7472-44f1-ba65-002fb4927bd6}</t>
  </si>
  <si>
    <t>Pl1</t>
  </si>
  <si>
    <t>Pletivo - délka</t>
  </si>
  <si>
    <t>102,91</t>
  </si>
  <si>
    <t>Plb1</t>
  </si>
  <si>
    <t>Plot z betonových bloků - plocha</t>
  </si>
  <si>
    <t>64,2</t>
  </si>
  <si>
    <t>KRYCÍ LIST SOUPISU PRACÍ</t>
  </si>
  <si>
    <t>Sk1</t>
  </si>
  <si>
    <t>Odvoz zeminy na skládku</t>
  </si>
  <si>
    <t>74,159</t>
  </si>
  <si>
    <t>V1</t>
  </si>
  <si>
    <t>Výkop rýh</t>
  </si>
  <si>
    <t>85,29</t>
  </si>
  <si>
    <t>V2</t>
  </si>
  <si>
    <t>Výkop rýh, jam, schodů</t>
  </si>
  <si>
    <t>102,937</t>
  </si>
  <si>
    <t>Vsch2</t>
  </si>
  <si>
    <t>Výkop rýhy pro palisády a vsaky</t>
  </si>
  <si>
    <t>6</t>
  </si>
  <si>
    <t>Objekt:</t>
  </si>
  <si>
    <t>Z1</t>
  </si>
  <si>
    <t>Základ z prostého betonu</t>
  </si>
  <si>
    <t>33,192</t>
  </si>
  <si>
    <t>011 - Oplocení - P1 a P2</t>
  </si>
  <si>
    <t>Oopr1</t>
  </si>
  <si>
    <t>Odkopávka na zemní pláň pro opravu antuky kolem plotu</t>
  </si>
  <si>
    <t>10,29</t>
  </si>
  <si>
    <t>Soupis:</t>
  </si>
  <si>
    <t>Aopr1</t>
  </si>
  <si>
    <t>Oprava antuky kolem plotu</t>
  </si>
  <si>
    <t>102,9</t>
  </si>
  <si>
    <t>02 - Nové oplocení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</si>
  <si>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</si>
  <si>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</si>
  <si>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</si>
  <si>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</si>
  <si>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</si>
  <si>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</si>
  <si>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</si>
  <si>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</si>
  <si>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</si>
  <si>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</si>
  <si>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</si>
  <si>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</si>
  <si>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</si>
  <si>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</si>
  <si>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</si>
  <si>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</si>
  <si>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</si>
  <si>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</si>
  <si>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</si>
  <si>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</si>
  <si>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</si>
  <si>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</si>
  <si>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</si>
  <si>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</si>
  <si>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</si>
  <si>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</si>
  <si>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</si>
  <si>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</si>
  <si>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</si>
  <si>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</si>
  <si>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58</t>
  </si>
  <si>
    <t>K</t>
  </si>
  <si>
    <t>122251101</t>
  </si>
  <si>
    <t>Odkopávky a prokopávky nezapažené strojně v hornině třídy těžitelnosti I skupiny 3 do 20 m3</t>
  </si>
  <si>
    <t>m3</t>
  </si>
  <si>
    <t>4</t>
  </si>
  <si>
    <t>1638417674</t>
  </si>
  <si>
    <t>Online PSC</t>
  </si>
  <si>
    <t>https://podminky.urs.cz/item/CS_URS_2024_02/122251101</t>
  </si>
  <si>
    <t>VV</t>
  </si>
  <si>
    <t>Odkopávka na zemní pláň pro opravu antukového povrchu</t>
  </si>
  <si>
    <t>P1</t>
  </si>
  <si>
    <t>1*0,1*64,6</t>
  </si>
  <si>
    <t>1*0,1*36,4</t>
  </si>
  <si>
    <t>Mezisoučet</t>
  </si>
  <si>
    <t>3</t>
  </si>
  <si>
    <t>P2</t>
  </si>
  <si>
    <t>1*0,1*1,9</t>
  </si>
  <si>
    <t>Součet</t>
  </si>
  <si>
    <t>131111333</t>
  </si>
  <si>
    <t>Vrtání jamek ručním motorovým vrtákem průměru přes 200 do 300 mm</t>
  </si>
  <si>
    <t>m</t>
  </si>
  <si>
    <t>1475550870</t>
  </si>
  <si>
    <t>https://podminky.urs.cz/item/CS_URS_2024_02/131111333</t>
  </si>
  <si>
    <t>P1 - řez A7</t>
  </si>
  <si>
    <t>1,2*15</t>
  </si>
  <si>
    <t>132251101</t>
  </si>
  <si>
    <t>Hloubení nezapažených rýh šířky do 800 mm strojně s urovnáním dna do předepsaného profilu a spádu v hornině třídy těžitelnosti I skupiny 3 do 20 m3</t>
  </si>
  <si>
    <t>584669293</t>
  </si>
  <si>
    <t>https://podminky.urs.cz/item/CS_URS_2024_02/132251101</t>
  </si>
  <si>
    <t>P1 - Trativod</t>
  </si>
  <si>
    <t>0,6*1*10</t>
  </si>
  <si>
    <t>132251102</t>
  </si>
  <si>
    <t>Hloubení nezapažených rýh šířky do 800 mm strojně s urovnáním dna do předepsaného profilu a spádu v hornině třídy těžitelnosti I skupiny 3 přes 20 do 50 m3</t>
  </si>
  <si>
    <t>1669904859</t>
  </si>
  <si>
    <t>https://podminky.urs.cz/item/CS_URS_2024_02/132251102</t>
  </si>
  <si>
    <t>P1 - opěrná stěna</t>
  </si>
  <si>
    <t>0,4*1,58*(64,6+0,15)</t>
  </si>
  <si>
    <t>(0,5+0,7)*1,10/2*(64,6+0,20)</t>
  </si>
  <si>
    <t>P1 - výkop pro žb nos</t>
  </si>
  <si>
    <t>0,4*0,2*20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</si>
  <si>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</si>
  <si>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</si>
  <si>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-1922875561</t>
  </si>
  <si>
    <t>https://podminky.urs.cz/item/CS_URS_2024_02/162351103</t>
  </si>
  <si>
    <t>Odkopávka pro opravu antuky</t>
  </si>
  <si>
    <t>Výkop vyrovnávacích schodů a vsaky</t>
  </si>
  <si>
    <t>Vrtané jamky</t>
  </si>
  <si>
    <t>(PI*0,15*0,15*1,2)*15</t>
  </si>
  <si>
    <t>(PI*0,15*0,15*1,2)*1</t>
  </si>
  <si>
    <t>5</t>
  </si>
  <si>
    <t>167151101</t>
  </si>
  <si>
    <t>Nakládání, skládání a překládání neulehlého výkopku nebo sypaniny strojně nakládání, množství do 100 m3, z horniny třídy těžitelnosti I, skupiny 1 až 3</t>
  </si>
  <si>
    <t>2139416320</t>
  </si>
  <si>
    <t>https://podminky.urs.cz/item/CS_URS_2024_02/167151101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</si>
  <si>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</si>
  <si>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</si>
  <si>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-2019757670</t>
  </si>
  <si>
    <t>https://podminky.urs.cz/item/CS_URS_2024_02/174151103</t>
  </si>
  <si>
    <t>Výkop rýh a jamek</t>
  </si>
  <si>
    <t>Odvoz zeminy</t>
  </si>
  <si>
    <t>-(Sk1)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</si>
  <si>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</si>
  <si>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</si>
  <si>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</si>
  <si>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-943341883</t>
  </si>
  <si>
    <t>https://podminky.urs.cz/item/CS_URS_2024_02/162751117</t>
  </si>
  <si>
    <t>výkop pro základ odvoz</t>
  </si>
  <si>
    <t>Výkop pro beton do vrtaných jam odvoz</t>
  </si>
  <si>
    <t>P1 - základ A7</t>
  </si>
  <si>
    <t>(PI*0,15*0,15*0,85)*15</t>
  </si>
  <si>
    <t>(PI*0,15*0,15*0,85)*1</t>
  </si>
  <si>
    <t>P1 - výkop pro zeď odvoz</t>
  </si>
  <si>
    <t>0,95*0,2*64,6</t>
  </si>
  <si>
    <t>P1 - výkop pro drenáž odvoz</t>
  </si>
  <si>
    <t>0,5*0,3*64,6</t>
  </si>
  <si>
    <t>P1 - výkop pro žlab a obrubník odvoz</t>
  </si>
  <si>
    <t>0,4*0,3*64,6</t>
  </si>
  <si>
    <t>P1 - odkop pro opravu antuky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</si>
  <si>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</si>
  <si>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</si>
  <si>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</si>
  <si>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</si>
  <si>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263019085</t>
  </si>
  <si>
    <t>https://podminky.urs.cz/item/CS_URS_2024_02/171201231</t>
  </si>
  <si>
    <t>Sk1*1,7</t>
  </si>
  <si>
    <t>Zakládání</t>
  </si>
  <si>
    <t>9</t>
  </si>
  <si>
    <t>211531111</t>
  </si>
  <si>
    <t xml:space="preserve">Výplň kamenivem do rýh odvodňovacích žeber nebo trativodů bez zhutnění, s úpravou povrchu výplně kamenivem hrubým drceným </t>
  </si>
  <si>
    <t>1550324022</t>
  </si>
  <si>
    <t>https://podminky.urs.cz/item/CS_URS_2024_02/211531111</t>
  </si>
  <si>
    <t>P1 - vsak drenáže</t>
  </si>
  <si>
    <t>0,6*0,6*10</t>
  </si>
  <si>
    <t>10</t>
  </si>
  <si>
    <t>211971110</t>
  </si>
  <si>
    <t>Zřízení opláštění výplně z geotextilie odvodňovacích žeber nebo trativodů v rýze nebo zářezu se stěnami šikmými o sklonu do 1:2</t>
  </si>
  <si>
    <t>m2</t>
  </si>
  <si>
    <t>1507848249</t>
  </si>
  <si>
    <t>https://podminky.urs.cz/item/CS_URS_2024_02/211971110</t>
  </si>
  <si>
    <t>P1 - drenáž</t>
  </si>
  <si>
    <t>(0,5+0,3+0,5+0,3)*(64,6+1)</t>
  </si>
  <si>
    <t>P1 - vsak</t>
  </si>
  <si>
    <t>(0,6*4)*10</t>
  </si>
  <si>
    <t>11</t>
  </si>
  <si>
    <t>M</t>
  </si>
  <si>
    <t>69311081</t>
  </si>
  <si>
    <t>geotextilie netkaná separační, ochranná, filtrační, drenážní PES 300g/m2</t>
  </si>
  <si>
    <t>977869494</t>
  </si>
  <si>
    <t>128,96*1,1845 "Přepočtené koeficientem množství</t>
  </si>
  <si>
    <t>212312111</t>
  </si>
  <si>
    <t>Lože pro trativody z betonu prostého</t>
  </si>
  <si>
    <t>2099876487</t>
  </si>
  <si>
    <t>https://podminky.urs.cz/item/CS_URS_2024_02/212312111</t>
  </si>
  <si>
    <t>0,5*0,12*64,6</t>
  </si>
  <si>
    <t>13</t>
  </si>
  <si>
    <t>212752101R</t>
  </si>
  <si>
    <t>Trativody z drenážních trubek pro liniové stavby se zřízením štěrkového lože pod trubky a s jejich obsypem v otevřeném výkopu, trubka DN 100</t>
  </si>
  <si>
    <t>-1751199937</t>
  </si>
  <si>
    <t>64,6+1</t>
  </si>
  <si>
    <t>14</t>
  </si>
  <si>
    <t>274321311</t>
  </si>
  <si>
    <t>Základy z betonu železového (bez výztuže) pasy z betonu bez zvláštních nároků na prostředí tř. C 16/20</t>
  </si>
  <si>
    <t>-1545776610</t>
  </si>
  <si>
    <t>https://podminky.urs.cz/item/CS_URS_2024_02/274321311</t>
  </si>
  <si>
    <t>P1 - základ s opěrnou stěnou A1-A6</t>
  </si>
  <si>
    <t>0,4*1,2*52,6</t>
  </si>
  <si>
    <t>0,4*1,3*(12+0,2)</t>
  </si>
  <si>
    <t>P1 - ŽB nos</t>
  </si>
  <si>
    <t>15</t>
  </si>
  <si>
    <t>274353111</t>
  </si>
  <si>
    <t>Bednění kotevních otvorů a prostupů v základových konstrukcích v pasech včetně polohového zajištění a odbednění, popř. ztraceného bednění z pletiva apod. průřezu přes 0,01 do 0,02 m2, hl. do 0,50 m</t>
  </si>
  <si>
    <t>kus</t>
  </si>
  <si>
    <t>1412854965</t>
  </si>
  <si>
    <t>https://podminky.urs.cz/item/CS_URS_2024_02/274353111</t>
  </si>
  <si>
    <t>16</t>
  </si>
  <si>
    <t>279113132</t>
  </si>
  <si>
    <t>Základové zdi z tvárnic ztraceného bednění včetně výplně z betonu bez zvláštních nároků na vliv prostředí třídy C 16/20, tloušťky zdiva přes 150 do 200 mm</t>
  </si>
  <si>
    <t>1000778633</t>
  </si>
  <si>
    <t>https://podminky.urs.cz/item/CS_URS_2024_02/279113132</t>
  </si>
  <si>
    <t>0,23*64,6</t>
  </si>
  <si>
    <t>0,2*20</t>
  </si>
  <si>
    <t>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</si>
  <si>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</si>
  <si>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</si>
  <si>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1285572925</t>
  </si>
  <si>
    <t>https://podminky.urs.cz/item/CS_URS_2024_02/279361821</t>
  </si>
  <si>
    <t>1,573*1,08</t>
  </si>
  <si>
    <t>Svislé a kompletní konstrukce</t>
  </si>
  <si>
    <t>18</t>
  </si>
  <si>
    <t>33817101R</t>
  </si>
  <si>
    <t>Osazování sloupků plotových ocelových v přes 3 do 5 m se zalitím MC</t>
  </si>
  <si>
    <t>917577165</t>
  </si>
  <si>
    <t>27</t>
  </si>
  <si>
    <t>19</t>
  </si>
  <si>
    <t>55342201</t>
  </si>
  <si>
    <t>sloupek plotový, průměr 60 mm, tl. min 2 mm, zinkováno, prášková barva tmavě šedá, výšky do 490 cm</t>
  </si>
  <si>
    <t>-931102473</t>
  </si>
  <si>
    <t>20</t>
  </si>
  <si>
    <t>33817102R</t>
  </si>
  <si>
    <t>Osazování sloupků plotových ocelových v přes 3 do 5 m se zabetonováním do 0,08 m3 do připravených jamek</t>
  </si>
  <si>
    <t>1825763170</t>
  </si>
  <si>
    <t>1694306186</t>
  </si>
  <si>
    <t>22</t>
  </si>
  <si>
    <t>5534200</t>
  </si>
  <si>
    <t xml:space="preserve">Čepička sloupku průměr 60 mm </t>
  </si>
  <si>
    <t>-743733515</t>
  </si>
  <si>
    <t>27+15</t>
  </si>
  <si>
    <t>23</t>
  </si>
  <si>
    <t>338171115</t>
  </si>
  <si>
    <t>Montáž sloupků a vzpěr plotových ocelových trubkových nebo profilovaných výšky do 2 m ukotvením k pevnému podkladu</t>
  </si>
  <si>
    <t>2046099759</t>
  </si>
  <si>
    <t>https://podminky.urs.cz/item/CS_URS_2024_02/338171115</t>
  </si>
  <si>
    <t>24</t>
  </si>
  <si>
    <t>5534201</t>
  </si>
  <si>
    <t>vzpěra plotová průměr 48 mm, tl. min 1,5mm, zinkováno, prášková barva tmavě šedá</t>
  </si>
  <si>
    <t>-2139513786</t>
  </si>
  <si>
    <t>25</t>
  </si>
  <si>
    <t>33817103R</t>
  </si>
  <si>
    <t>Montáž vzpěr plotových ocelových trubkových výšky přes 2 m ukotvení k pevnému podkladu</t>
  </si>
  <si>
    <t>1831708421</t>
  </si>
  <si>
    <t>26</t>
  </si>
  <si>
    <t>5534202</t>
  </si>
  <si>
    <t>vzpěra plotová průměr 48 mm, tl. min 1,5mm, zinkováno, prášková barva tmavě šedá, přes 2 m</t>
  </si>
  <si>
    <t>1864611676</t>
  </si>
  <si>
    <t>55342203</t>
  </si>
  <si>
    <t>objímka pro uchycení vzpěry na sloupek D 60-70mm</t>
  </si>
  <si>
    <t>449836195</t>
  </si>
  <si>
    <t>28</t>
  </si>
  <si>
    <t>55342195</t>
  </si>
  <si>
    <t>hlava plotové vzpěry D 40-50mm pro svařované pletivo v návinu povrchová úprava Pz a komaxit</t>
  </si>
  <si>
    <t>-1510824103</t>
  </si>
  <si>
    <t>29</t>
  </si>
  <si>
    <t>5534204</t>
  </si>
  <si>
    <t>patka pod vzpěru</t>
  </si>
  <si>
    <t>-478600378</t>
  </si>
  <si>
    <t>30</t>
  </si>
  <si>
    <t>348121211</t>
  </si>
  <si>
    <t>Osazení podhrabových desek na ocelové sloupky, délky desek do 2 m</t>
  </si>
  <si>
    <t>-1501721773</t>
  </si>
  <si>
    <t>https://podminky.urs.cz/item/CS_URS_2024_02/348121211</t>
  </si>
  <si>
    <t>31</t>
  </si>
  <si>
    <t>59233101</t>
  </si>
  <si>
    <t>deska plotová betonová 1480x300x50mm</t>
  </si>
  <si>
    <t>-162634230</t>
  </si>
  <si>
    <t>32</t>
  </si>
  <si>
    <t>348121221</t>
  </si>
  <si>
    <t>Osazení podhrabových desek na ocelové sloupky, délky desek přes 2 do 3 m</t>
  </si>
  <si>
    <t>-900314336</t>
  </si>
  <si>
    <t>https://podminky.urs.cz/item/CS_URS_2024_02/348121221</t>
  </si>
  <si>
    <t>33</t>
  </si>
  <si>
    <t>59232501</t>
  </si>
  <si>
    <t xml:space="preserve">betonová podhrabová deska 2450x300x50mm </t>
  </si>
  <si>
    <t>247062880</t>
  </si>
  <si>
    <t>34</t>
  </si>
  <si>
    <t>348262044</t>
  </si>
  <si>
    <t>Ploty z betonových bloků - systém suchého zdění plotová zeď šířky do 200 mm jednořadá ze samostatných bloků (nekombinovaná), pohledové plochy přes 0,04 do 0,08 m2 hladkých přírodních (šedých)</t>
  </si>
  <si>
    <t>1273656629</t>
  </si>
  <si>
    <t>https://podminky.urs.cz/item/CS_URS_2024_02/348262044</t>
  </si>
  <si>
    <t>0,8*2,4*2</t>
  </si>
  <si>
    <t>0,6*2,4*3</t>
  </si>
  <si>
    <t>0,8*(2,6*2+2,4*2)</t>
  </si>
  <si>
    <t>1,2*2,4</t>
  </si>
  <si>
    <t>1,0*2,6</t>
  </si>
  <si>
    <t>0,6*(2,4+2,6*2)</t>
  </si>
  <si>
    <t>1,0*(2,6+2,4*2+2,6)</t>
  </si>
  <si>
    <t>1,2*(2,6*2+2,4*2)</t>
  </si>
  <si>
    <t>1,6*(2,6+2,4+2,6+2,4)</t>
  </si>
  <si>
    <t>35</t>
  </si>
  <si>
    <t>348262404</t>
  </si>
  <si>
    <t>Ploty z betonových bloků - systém suchého zdění ukončení plotové zdi krycí deskou lepenou mrazuvzdorným lepidlem hladkou přírodní (šedou)</t>
  </si>
  <si>
    <t>-1697279319</t>
  </si>
  <si>
    <t>https://podminky.urs.cz/item/CS_URS_2024_02/348262404</t>
  </si>
  <si>
    <t>64,6</t>
  </si>
  <si>
    <t>36</t>
  </si>
  <si>
    <t>348262501R</t>
  </si>
  <si>
    <t>Ploty z betonových bloků - systém suchého zdění - výplň z betonu C16/20 plotové zdi, bez výztuže</t>
  </si>
  <si>
    <t>-1200785039</t>
  </si>
  <si>
    <t>37</t>
  </si>
  <si>
    <t>348401140</t>
  </si>
  <si>
    <t>Montáž oplocení z pletiva strojového s napínacími dráty přes 2,0 do 4,0 m</t>
  </si>
  <si>
    <t>1425617562</t>
  </si>
  <si>
    <t>https://podminky.urs.cz/item/CS_URS_2024_02/348401140</t>
  </si>
  <si>
    <t>36,41</t>
  </si>
  <si>
    <t>1,9</t>
  </si>
  <si>
    <t>38</t>
  </si>
  <si>
    <t>3132701</t>
  </si>
  <si>
    <t>Tenisové pletivo se čtvercovými oky 50x50 mm, pozinkovaný a poplastovaný drát 2,5 mm, barva antracit - šedá, v. do 3000 mm</t>
  </si>
  <si>
    <t>-1928410914</t>
  </si>
  <si>
    <t>2,4*2</t>
  </si>
  <si>
    <t>2,4+2,6</t>
  </si>
  <si>
    <t>2,6*2+2,4*2</t>
  </si>
  <si>
    <t>2,6+2,4+2,6+2,4</t>
  </si>
  <si>
    <t>Prostřih</t>
  </si>
  <si>
    <t>29,8*0,05</t>
  </si>
  <si>
    <t>39</t>
  </si>
  <si>
    <t>3132702</t>
  </si>
  <si>
    <t>Tenisové pletivo se čtvercovými oky 50x50 mm, pozinkovaný a poplastovaný drát 2,5 mm, barva antracit - šedá, v. do 3500 mm</t>
  </si>
  <si>
    <t>-1429395480</t>
  </si>
  <si>
    <t>2,4+2,6*2</t>
  </si>
  <si>
    <t>2,6+2,4*2+2,6</t>
  </si>
  <si>
    <t>27,6*0,05</t>
  </si>
  <si>
    <t>40</t>
  </si>
  <si>
    <t>3132703</t>
  </si>
  <si>
    <t>Tenisové pletivo se čtvercovými oky 50x50 mm, pozinkovaný a poplastovaný drát 2,5 mm, barva antracit - šedá, v. do 4000 mm</t>
  </si>
  <si>
    <t>2141409210</t>
  </si>
  <si>
    <t>1,58*2</t>
  </si>
  <si>
    <t>2,55*9</t>
  </si>
  <si>
    <t>2,55*4</t>
  </si>
  <si>
    <t>2,4*3</t>
  </si>
  <si>
    <t>45,41*0,05</t>
  </si>
  <si>
    <t>41</t>
  </si>
  <si>
    <t>348401350</t>
  </si>
  <si>
    <t>Montáž oplocení z pletiva rozvinutí, uchycení a napnutí drátu napínacího</t>
  </si>
  <si>
    <t>-1631392600</t>
  </si>
  <si>
    <t>https://podminky.urs.cz/item/CS_URS_2024_02/348401350</t>
  </si>
  <si>
    <t>Pl1*4</t>
  </si>
  <si>
    <t>42</t>
  </si>
  <si>
    <t>15619100</t>
  </si>
  <si>
    <t>drát kruhový poplastovaný napínací 2,5/3,5mm</t>
  </si>
  <si>
    <t>-1149991383</t>
  </si>
  <si>
    <t>411,64*1,05 "Přepočtené koeficientem množství</t>
  </si>
  <si>
    <t>43</t>
  </si>
  <si>
    <t>313011</t>
  </si>
  <si>
    <t>Napínák Zn, poplastovaný, barva antracit</t>
  </si>
  <si>
    <t>1715309683</t>
  </si>
  <si>
    <t>44</t>
  </si>
  <si>
    <t>313012</t>
  </si>
  <si>
    <t>Objímka na sloupek 60 mm, barva antracit</t>
  </si>
  <si>
    <t>-977604056</t>
  </si>
  <si>
    <t>56</t>
  </si>
  <si>
    <t>45</t>
  </si>
  <si>
    <t>313013</t>
  </si>
  <si>
    <t>Napínací tyč poplastovaná, barva antracit</t>
  </si>
  <si>
    <t>1973485122</t>
  </si>
  <si>
    <t>P1+P2</t>
  </si>
  <si>
    <t>46</t>
  </si>
  <si>
    <t>313014</t>
  </si>
  <si>
    <t>Ostatní drobný materiál k motáži pletiva - vázací drát, příchytky šrouby apod.</t>
  </si>
  <si>
    <t>soubor</t>
  </si>
  <si>
    <t>-278656037</t>
  </si>
  <si>
    <t>47</t>
  </si>
  <si>
    <t>348401360</t>
  </si>
  <si>
    <t>Montáž oplocení z pletiva rozvinutí, uchycení a napnutí drátu přiháčkování pletiva k napínacímu drátu</t>
  </si>
  <si>
    <t>-17354596</t>
  </si>
  <si>
    <t>https://podminky.urs.cz/item/CS_URS_2024_02/348401360</t>
  </si>
  <si>
    <t>Komunikace pozemní</t>
  </si>
  <si>
    <t>59</t>
  </si>
  <si>
    <t>56436112R</t>
  </si>
  <si>
    <t>Podklad ploch pro tělovýchovu ze škváry jedno a dvouvrstvý s rozprostřením hmot, vlhčením a zhutněním tl. do 250 mm - hrubá netříděná škvára</t>
  </si>
  <si>
    <t>-777125932</t>
  </si>
  <si>
    <t>Oprav antukového povrchu kolem plotu</t>
  </si>
  <si>
    <t>1*64,6</t>
  </si>
  <si>
    <t>1*36,4</t>
  </si>
  <si>
    <t>1*1,9</t>
  </si>
  <si>
    <t>62</t>
  </si>
  <si>
    <t>58911611R</t>
  </si>
  <si>
    <t>Kryt ploch pro tělovýchovu jednovrstvový nebo dvouvrstvový s rozprostřením hmot, vlhčením a zhutněním - míchaná směs jemné škváry s příměsí mletých cihel v poměru 1:6 - 1:8, tl. 80 mm</t>
  </si>
  <si>
    <t>740996850</t>
  </si>
  <si>
    <t>61</t>
  </si>
  <si>
    <t>589116113</t>
  </si>
  <si>
    <t>Kryt ploch pro tělovýchovu jednovrstvový nebo dvouvrstvový s rozprostřením hmot, vlhčením a zhutněním antukový, o tl. do 20 mm</t>
  </si>
  <si>
    <t>-1604281242</t>
  </si>
  <si>
    <t>https://podminky.urs.cz/item/CS_URS_2024_02/589116113</t>
  </si>
  <si>
    <t>Ostatní konstrukce a práce, bourání</t>
  </si>
  <si>
    <t>48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</si>
  <si>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</si>
  <si>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</si>
  <si>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-2000378241</t>
  </si>
  <si>
    <t>https://podminky.urs.cz/item/CS_URS_2024_02/916231213</t>
  </si>
  <si>
    <t>P1 - betonový žlab</t>
  </si>
  <si>
    <t>49</t>
  </si>
  <si>
    <t>59217016</t>
  </si>
  <si>
    <t>obrubník betonový chodníkový 1000x80x250mm</t>
  </si>
  <si>
    <t>1746113356</t>
  </si>
  <si>
    <t>64,6*1,03 "Přepočtené koeficientem množství</t>
  </si>
  <si>
    <t>50</t>
  </si>
  <si>
    <t>916991121</t>
  </si>
  <si>
    <t>Lože pod obrubníky, krajníky nebo obruby z dlažebních kostek z betonu prostého</t>
  </si>
  <si>
    <t>1141064612</t>
  </si>
  <si>
    <t>https://podminky.urs.cz/item/CS_URS_2024_02/916991121</t>
  </si>
  <si>
    <t>0,4*0,10*64,6</t>
  </si>
  <si>
    <t>51</t>
  </si>
  <si>
    <t>919131R</t>
  </si>
  <si>
    <t>Montáž dilatačních trnů včetně vyvrtání</t>
  </si>
  <si>
    <t>2061140270</t>
  </si>
  <si>
    <t>52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</si>
  <si>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</si>
  <si>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</si>
  <si>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-1839124996</t>
  </si>
  <si>
    <t>https://podminky.urs.cz/item/CS_URS_2024_02/935112111</t>
  </si>
  <si>
    <t>53</t>
  </si>
  <si>
    <t>59227724</t>
  </si>
  <si>
    <t>žlab dvouvrstvý vibrolisovaný pro povrchové odvodnění betonový 70/100x280x210mm</t>
  </si>
  <si>
    <t>-1424366070</t>
  </si>
  <si>
    <t>998</t>
  </si>
  <si>
    <t>Přesun hmot</t>
  </si>
  <si>
    <t>54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</si>
  <si>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</si>
  <si>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</si>
  <si>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519259814</t>
  </si>
  <si>
    <t>https://podminky.urs.cz/item/CS_URS_2024_02/998232111</t>
  </si>
  <si>
    <t>PSV</t>
  </si>
  <si>
    <t>Práce a dodávky PSV</t>
  </si>
  <si>
    <t>711</t>
  </si>
  <si>
    <t>Izolace proti vodě, vlhkosti a plynům</t>
  </si>
  <si>
    <t>55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</si>
  <si>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</si>
  <si>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</si>
  <si>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1018375053</t>
  </si>
  <si>
    <t>https://podminky.urs.cz/item/CS_URS_2024_02/711161122</t>
  </si>
  <si>
    <t>0,95*64,6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</si>
  <si>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</si>
  <si>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</si>
  <si>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655741125</t>
  </si>
  <si>
    <t>https://podminky.urs.cz/item/CS_URS_2024_02/711161222</t>
  </si>
  <si>
    <t>0,25*64,6</t>
  </si>
  <si>
    <t>57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</si>
  <si>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</si>
  <si>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</si>
  <si>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</si>
  <si>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477041808</t>
  </si>
  <si>
    <t>https://podminky.urs.cz/item/CS_URS_2024_02/998711201</t>
  </si>
  <si>
    <t>03 - VRN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</si>
  <si>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</si>
  <si>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</si>
  <si>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</si>
  <si>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</si>
  <si>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</si>
  <si>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</si>
  <si>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</si>
  <si>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</si>
  <si>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</si>
  <si>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</si>
  <si>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1358188004</t>
  </si>
  <si>
    <t>https://podminky.urs.cz/item/CS_URS_2024_02/012002000</t>
  </si>
  <si>
    <t>012164000</t>
  </si>
  <si>
    <t>Vytyčení a zaměření inženýrských sítí</t>
  </si>
  <si>
    <t>kpl</t>
  </si>
  <si>
    <t>-892803966</t>
  </si>
  <si>
    <t>https://podminky.urs.cz/item/CS_URS_2024_02/012164000</t>
  </si>
  <si>
    <t>013254000</t>
  </si>
  <si>
    <t>Dokumentace skutečného provedení stavby</t>
  </si>
  <si>
    <t>-1276444299</t>
  </si>
  <si>
    <t>https://podminky.urs.cz/item/CS_URS_2024_02/013254000</t>
  </si>
  <si>
    <t>031303000</t>
  </si>
  <si>
    <t>Náklady na zábor</t>
  </si>
  <si>
    <t>153176150</t>
  </si>
  <si>
    <t>https://podminky.urs.cz/item/CS_URS_2024_02/031303000</t>
  </si>
  <si>
    <t>034002000</t>
  </si>
  <si>
    <t>Zabezpečení staveniště</t>
  </si>
  <si>
    <t>-1476835330</t>
  </si>
  <si>
    <t>https://podminky.urs.cz/item/CS_URS_2024_02/034002000</t>
  </si>
  <si>
    <t>VRN3</t>
  </si>
  <si>
    <t>Zařízení staveniště</t>
  </si>
  <si>
    <t>030001000</t>
  </si>
  <si>
    <t>-953126496</t>
  </si>
  <si>
    <t>https://podminky.urs.cz/item/CS_URS_2024_02/030001000</t>
  </si>
  <si>
    <t>SEZNAM FIGUR</t>
  </si>
  <si>
    <t>Výměra</t>
  </si>
  <si>
    <t>011/ 02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</si>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</sst>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23" xfId="0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1" TargetMode="External" /><Relationship Id="rId2" Type="http://schemas.openxmlformats.org/officeDocument/2006/relationships/hyperlink" Target="https://podminky.urs.cz/item/CS_URS_2024_02/131111333" TargetMode="External" /><Relationship Id="rId3" Type="http://schemas.openxmlformats.org/officeDocument/2006/relationships/hyperlink" Target="https://podminky.urs.cz/item/CS_URS_2024_02/132251101" TargetMode="External" /><Relationship Id="rId4" Type="http://schemas.openxmlformats.org/officeDocument/2006/relationships/hyperlink" Target="https://podminky.urs.cz/item/CS_URS_2024_02/132251102" TargetMode="External" /><Relationship Id="rId5" Type="http://schemas.openxmlformats.org/officeDocument/2006/relationships/hyperlink" Target="https://podminky.urs.cz/item/CS_URS_2024_02/162351103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41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211531111" TargetMode="External" /><Relationship Id="rId11" Type="http://schemas.openxmlformats.org/officeDocument/2006/relationships/hyperlink" Target="https://podminky.urs.cz/item/CS_URS_2024_02/211971110" TargetMode="External" /><Relationship Id="rId12" Type="http://schemas.openxmlformats.org/officeDocument/2006/relationships/hyperlink" Target="https://podminky.urs.cz/item/CS_URS_2024_02/212312111" TargetMode="External" /><Relationship Id="rId13" Type="http://schemas.openxmlformats.org/officeDocument/2006/relationships/hyperlink" Target="https://podminky.urs.cz/item/CS_URS_2024_02/274321311" TargetMode="External" /><Relationship Id="rId14" Type="http://schemas.openxmlformats.org/officeDocument/2006/relationships/hyperlink" Target="https://podminky.urs.cz/item/CS_URS_2024_02/274353111" TargetMode="External" /><Relationship Id="rId15" Type="http://schemas.openxmlformats.org/officeDocument/2006/relationships/hyperlink" Target="https://podminky.urs.cz/item/CS_URS_2024_02/279113132" TargetMode="External" /><Relationship Id="rId16" Type="http://schemas.openxmlformats.org/officeDocument/2006/relationships/hyperlink" Target="https://podminky.urs.cz/item/CS_URS_2024_02/279361821" TargetMode="External" /><Relationship Id="rId17" Type="http://schemas.openxmlformats.org/officeDocument/2006/relationships/hyperlink" Target="https://podminky.urs.cz/item/CS_URS_2024_02/338171115" TargetMode="External" /><Relationship Id="rId18" Type="http://schemas.openxmlformats.org/officeDocument/2006/relationships/hyperlink" Target="https://podminky.urs.cz/item/CS_URS_2024_02/348121211" TargetMode="External" /><Relationship Id="rId19" Type="http://schemas.openxmlformats.org/officeDocument/2006/relationships/hyperlink" Target="https://podminky.urs.cz/item/CS_URS_2024_02/348121221" TargetMode="External" /><Relationship Id="rId20" Type="http://schemas.openxmlformats.org/officeDocument/2006/relationships/hyperlink" Target="https://podminky.urs.cz/item/CS_URS_2024_02/348262044" TargetMode="External" /><Relationship Id="rId21" Type="http://schemas.openxmlformats.org/officeDocument/2006/relationships/hyperlink" Target="https://podminky.urs.cz/item/CS_URS_2024_02/348262404" TargetMode="External" /><Relationship Id="rId22" Type="http://schemas.openxmlformats.org/officeDocument/2006/relationships/hyperlink" Target="https://podminky.urs.cz/item/CS_URS_2024_02/348401140" TargetMode="External" /><Relationship Id="rId23" Type="http://schemas.openxmlformats.org/officeDocument/2006/relationships/hyperlink" Target="https://podminky.urs.cz/item/CS_URS_2024_02/348401350" TargetMode="External" /><Relationship Id="rId24" Type="http://schemas.openxmlformats.org/officeDocument/2006/relationships/hyperlink" Target="https://podminky.urs.cz/item/CS_URS_2024_02/348401360" TargetMode="External" /><Relationship Id="rId25" Type="http://schemas.openxmlformats.org/officeDocument/2006/relationships/hyperlink" Target="https://podminky.urs.cz/item/CS_URS_2024_02/589116113" TargetMode="External" /><Relationship Id="rId26" Type="http://schemas.openxmlformats.org/officeDocument/2006/relationships/hyperlink" Target="https://podminky.urs.cz/item/CS_URS_2024_02/916231213" TargetMode="External" /><Relationship Id="rId27" Type="http://schemas.openxmlformats.org/officeDocument/2006/relationships/hyperlink" Target="https://podminky.urs.cz/item/CS_URS_2024_02/916991121" TargetMode="External" /><Relationship Id="rId28" Type="http://schemas.openxmlformats.org/officeDocument/2006/relationships/hyperlink" Target="https://podminky.urs.cz/item/CS_URS_2024_02/935112111" TargetMode="External" /><Relationship Id="rId29" Type="http://schemas.openxmlformats.org/officeDocument/2006/relationships/hyperlink" Target="https://podminky.urs.cz/item/CS_URS_2024_02/998232111" TargetMode="External" /><Relationship Id="rId30" Type="http://schemas.openxmlformats.org/officeDocument/2006/relationships/hyperlink" Target="https://podminky.urs.cz/item/CS_URS_2024_02/711161122" TargetMode="External" /><Relationship Id="rId31" Type="http://schemas.openxmlformats.org/officeDocument/2006/relationships/hyperlink" Target="https://podminky.urs.cz/item/CS_URS_2024_02/711161222" TargetMode="External" /><Relationship Id="rId32" Type="http://schemas.openxmlformats.org/officeDocument/2006/relationships/hyperlink" Target="https://podminky.urs.cz/item/CS_URS_2024_02/998711201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2164000" TargetMode="External" /><Relationship Id="rId3" Type="http://schemas.openxmlformats.org/officeDocument/2006/relationships/hyperlink" Target="https://podminky.urs.cz/item/CS_URS_2024_02/013254000" TargetMode="External" /><Relationship Id="rId4" Type="http://schemas.openxmlformats.org/officeDocument/2006/relationships/hyperlink" Target="https://podminky.urs.cz/item/CS_URS_2024_02/031303000" TargetMode="External" /><Relationship Id="rId5" Type="http://schemas.openxmlformats.org/officeDocument/2006/relationships/hyperlink" Target="https://podminky.urs.cz/item/CS_URS_2024_02/034002000" TargetMode="External" /><Relationship Id="rId6" Type="http://schemas.openxmlformats.org/officeDocument/2006/relationships/hyperlink" Target="https://podminky.urs.cz/item/CS_URS_2024_02/030001000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001c11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Správní objekt tenisovýh kurtů Kyselka, Bílina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Bílina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7"/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ROUND(SUM(AG56:AG57),2)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76</v>
      </c>
      <c r="AR55" s="121"/>
      <c r="AS55" s="122">
        <f>ROUND(SUM(AS56:AS57),2)</f>
        <v>0</v>
      </c>
      <c r="AT55" s="123">
        <f>ROUND(SUM(AV55:AW55),2)</f>
        <v>0</v>
      </c>
      <c r="AU55" s="124">
        <f>ROUND(SUM(AU56:AU57),5)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ROUND(SUM(AZ56:AZ57),2)</f>
        <v>0</v>
      </c>
      <c r="BA55" s="123">
        <f>ROUND(SUM(BA56:BA57),2)</f>
        <v>0</v>
      </c>
      <c r="BB55" s="123">
        <f>ROUND(SUM(BB56:BB57),2)</f>
        <v>0</v>
      </c>
      <c r="BC55" s="123">
        <f>ROUND(SUM(BC56:BC57),2)</f>
        <v>0</v>
      </c>
      <c r="BD55" s="125">
        <f>ROUND(SUM(BD56:BD57),2)</f>
        <v>0</v>
      </c>
      <c r="BE55" s="7"/>
      <c r="BS55" s="126" t="s">
        <v>69</v>
      </c>
      <c r="BT55" s="126" t="s">
        <v>77</v>
      </c>
      <c r="BU55" s="126" t="s">
        <v>71</v>
      </c>
      <c r="BV55" s="126" t="s">
        <v>72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4" customFormat="1" ht="16.5" customHeight="1">
      <c r="A56" s="127" t="s">
        <v>80</v>
      </c>
      <c r="B56" s="66"/>
      <c r="C56" s="128"/>
      <c r="D56" s="128"/>
      <c r="E56" s="129" t="s">
        <v>81</v>
      </c>
      <c r="F56" s="129"/>
      <c r="G56" s="129"/>
      <c r="H56" s="129"/>
      <c r="I56" s="129"/>
      <c r="J56" s="128"/>
      <c r="K56" s="129" t="s">
        <v>82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'02 - Nové oplocení'!J32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83</v>
      </c>
      <c r="AR56" s="68"/>
      <c r="AS56" s="132">
        <v>0</v>
      </c>
      <c r="AT56" s="133">
        <f>ROUND(SUM(AV56:AW56),2)</f>
        <v>0</v>
      </c>
      <c r="AU56" s="134">
        <f>'02 - Nové oplocení'!P94</f>
        <v>0</v>
      </c>
      <c r="AV56" s="133">
        <f>'02 - Nové oplocení'!J35</f>
        <v>0</v>
      </c>
      <c r="AW56" s="133">
        <f>'02 - Nové oplocení'!J36</f>
        <v>0</v>
      </c>
      <c r="AX56" s="133">
        <f>'02 - Nové oplocení'!J37</f>
        <v>0</v>
      </c>
      <c r="AY56" s="133">
        <f>'02 - Nové oplocení'!J38</f>
        <v>0</v>
      </c>
      <c r="AZ56" s="133">
        <f>'02 - Nové oplocení'!F35</f>
        <v>0</v>
      </c>
      <c r="BA56" s="133">
        <f>'02 - Nové oplocení'!F36</f>
        <v>0</v>
      </c>
      <c r="BB56" s="133">
        <f>'02 - Nové oplocení'!F37</f>
        <v>0</v>
      </c>
      <c r="BC56" s="133">
        <f>'02 - Nové oplocení'!F38</f>
        <v>0</v>
      </c>
      <c r="BD56" s="135">
        <f>'02 - Nové oplocení'!F39</f>
        <v>0</v>
      </c>
      <c r="BE56" s="4"/>
      <c r="BT56" s="136" t="s">
        <v>79</v>
      </c>
      <c r="BV56" s="136" t="s">
        <v>72</v>
      </c>
      <c r="BW56" s="136" t="s">
        <v>84</v>
      </c>
      <c r="BX56" s="136" t="s">
        <v>78</v>
      </c>
      <c r="CL56" s="136" t="s">
        <v>19</v>
      </c>
    </row>
    <row r="57" s="4" customFormat="1" ht="16.5" customHeight="1">
      <c r="A57" s="127" t="s">
        <v>80</v>
      </c>
      <c r="B57" s="66"/>
      <c r="C57" s="128"/>
      <c r="D57" s="128"/>
      <c r="E57" s="129" t="s">
        <v>85</v>
      </c>
      <c r="F57" s="129"/>
      <c r="G57" s="129"/>
      <c r="H57" s="129"/>
      <c r="I57" s="129"/>
      <c r="J57" s="128"/>
      <c r="K57" s="129" t="s">
        <v>86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'03 - VRN a ostatní náklady'!J32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83</v>
      </c>
      <c r="AR57" s="68"/>
      <c r="AS57" s="137">
        <v>0</v>
      </c>
      <c r="AT57" s="138">
        <f>ROUND(SUM(AV57:AW57),2)</f>
        <v>0</v>
      </c>
      <c r="AU57" s="139">
        <f>'03 - VRN a ostatní náklady'!P88</f>
        <v>0</v>
      </c>
      <c r="AV57" s="138">
        <f>'03 - VRN a ostatní náklady'!J35</f>
        <v>0</v>
      </c>
      <c r="AW57" s="138">
        <f>'03 - VRN a ostatní náklady'!J36</f>
        <v>0</v>
      </c>
      <c r="AX57" s="138">
        <f>'03 - VRN a ostatní náklady'!J37</f>
        <v>0</v>
      </c>
      <c r="AY57" s="138">
        <f>'03 - VRN a ostatní náklady'!J38</f>
        <v>0</v>
      </c>
      <c r="AZ57" s="138">
        <f>'03 - VRN a ostatní náklady'!F35</f>
        <v>0</v>
      </c>
      <c r="BA57" s="138">
        <f>'03 - VRN a ostatní náklady'!F36</f>
        <v>0</v>
      </c>
      <c r="BB57" s="138">
        <f>'03 - VRN a ostatní náklady'!F37</f>
        <v>0</v>
      </c>
      <c r="BC57" s="138">
        <f>'03 - VRN a ostatní náklady'!F38</f>
        <v>0</v>
      </c>
      <c r="BD57" s="140">
        <f>'03 - VRN a ostatní náklady'!F39</f>
        <v>0</v>
      </c>
      <c r="BE57" s="4"/>
      <c r="BT57" s="136" t="s">
        <v>79</v>
      </c>
      <c r="BV57" s="136" t="s">
        <v>72</v>
      </c>
      <c r="BW57" s="136" t="s">
        <v>87</v>
      </c>
      <c r="BX57" s="136" t="s">
        <v>78</v>
      </c>
      <c r="CL57" s="136" t="s">
        <v>19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UO1bStGhu68ejzfM+P/P8osS/nNSvy9B4+n3avMvX451uoLgRESDDGZTuWwRYuQWWSYBvVksB2nn5RpiYDIp4A==" hashValue="BQfozoHf77tAWCyPm1GexQzlRT63idFSF3kMTbZpgFs2knl6tEgOuW6ZXbpuyHQJpnCxSvrG76O0qRqbc6fok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02 - Nové oplocení'!C2" display="/"/>
    <hyperlink ref="A57" location="'03 - VRN a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  <c r="AZ2" s="141" t="s">
        <v>88</v>
      </c>
      <c r="BA2" s="141" t="s">
        <v>89</v>
      </c>
      <c r="BB2" s="141" t="s">
        <v>19</v>
      </c>
      <c r="BC2" s="141" t="s">
        <v>90</v>
      </c>
      <c r="BD2" s="141" t="s">
        <v>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79</v>
      </c>
      <c r="AZ3" s="141" t="s">
        <v>91</v>
      </c>
      <c r="BA3" s="141" t="s">
        <v>92</v>
      </c>
      <c r="BB3" s="141" t="s">
        <v>19</v>
      </c>
      <c r="BC3" s="141" t="s">
        <v>93</v>
      </c>
      <c r="BD3" s="141" t="s">
        <v>79</v>
      </c>
    </row>
    <row r="4" s="1" customFormat="1" ht="24.96" customHeight="1">
      <c r="B4" s="23"/>
      <c r="D4" s="144" t="s">
        <v>94</v>
      </c>
      <c r="L4" s="23"/>
      <c r="M4" s="145" t="s">
        <v>10</v>
      </c>
      <c r="AT4" s="20" t="s">
        <v>4</v>
      </c>
      <c r="AZ4" s="141" t="s">
        <v>95</v>
      </c>
      <c r="BA4" s="141" t="s">
        <v>96</v>
      </c>
      <c r="BB4" s="141" t="s">
        <v>19</v>
      </c>
      <c r="BC4" s="141" t="s">
        <v>97</v>
      </c>
      <c r="BD4" s="141" t="s">
        <v>79</v>
      </c>
    </row>
    <row r="5" s="1" customFormat="1" ht="6.96" customHeight="1">
      <c r="B5" s="23"/>
      <c r="L5" s="23"/>
      <c r="AZ5" s="141" t="s">
        <v>98</v>
      </c>
      <c r="BA5" s="141" t="s">
        <v>99</v>
      </c>
      <c r="BB5" s="141" t="s">
        <v>19</v>
      </c>
      <c r="BC5" s="141" t="s">
        <v>100</v>
      </c>
      <c r="BD5" s="141" t="s">
        <v>79</v>
      </c>
    </row>
    <row r="6" s="1" customFormat="1" ht="12" customHeight="1">
      <c r="B6" s="23"/>
      <c r="D6" s="146" t="s">
        <v>16</v>
      </c>
      <c r="L6" s="23"/>
      <c r="AZ6" s="141" t="s">
        <v>101</v>
      </c>
      <c r="BA6" s="141" t="s">
        <v>102</v>
      </c>
      <c r="BB6" s="141" t="s">
        <v>19</v>
      </c>
      <c r="BC6" s="141" t="s">
        <v>103</v>
      </c>
      <c r="BD6" s="141" t="s">
        <v>79</v>
      </c>
    </row>
    <row r="7" s="1" customFormat="1" ht="16.5" customHeight="1">
      <c r="B7" s="23"/>
      <c r="E7" s="147" t="str">
        <f>'Rekapitulace stavby'!K6</f>
        <v>Správní objekt tenisovýh kurtů Kyselka, Bílina</v>
      </c>
      <c r="F7" s="146"/>
      <c r="G7" s="146"/>
      <c r="H7" s="146"/>
      <c r="L7" s="23"/>
      <c r="AZ7" s="141" t="s">
        <v>104</v>
      </c>
      <c r="BA7" s="141" t="s">
        <v>105</v>
      </c>
      <c r="BB7" s="141" t="s">
        <v>19</v>
      </c>
      <c r="BC7" s="141" t="s">
        <v>106</v>
      </c>
      <c r="BD7" s="141" t="s">
        <v>79</v>
      </c>
    </row>
    <row r="8" s="1" customFormat="1" ht="12" customHeight="1">
      <c r="B8" s="23"/>
      <c r="D8" s="146" t="s">
        <v>107</v>
      </c>
      <c r="L8" s="23"/>
      <c r="AZ8" s="141" t="s">
        <v>108</v>
      </c>
      <c r="BA8" s="141" t="s">
        <v>109</v>
      </c>
      <c r="BB8" s="141" t="s">
        <v>19</v>
      </c>
      <c r="BC8" s="141" t="s">
        <v>110</v>
      </c>
      <c r="BD8" s="141" t="s">
        <v>79</v>
      </c>
    </row>
    <row r="9" s="2" customFormat="1" ht="16.5" customHeight="1">
      <c r="A9" s="41"/>
      <c r="B9" s="47"/>
      <c r="C9" s="41"/>
      <c r="D9" s="41"/>
      <c r="E9" s="147" t="s">
        <v>111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112</v>
      </c>
      <c r="BA9" s="141" t="s">
        <v>113</v>
      </c>
      <c r="BB9" s="141" t="s">
        <v>19</v>
      </c>
      <c r="BC9" s="141" t="s">
        <v>114</v>
      </c>
      <c r="BD9" s="141" t="s">
        <v>79</v>
      </c>
    </row>
    <row r="10" s="2" customFormat="1" ht="12" customHeight="1">
      <c r="A10" s="41"/>
      <c r="B10" s="47"/>
      <c r="C10" s="41"/>
      <c r="D10" s="146" t="s">
        <v>115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116</v>
      </c>
      <c r="BA10" s="141" t="s">
        <v>117</v>
      </c>
      <c r="BB10" s="141" t="s">
        <v>19</v>
      </c>
      <c r="BC10" s="141" t="s">
        <v>118</v>
      </c>
      <c r="BD10" s="141" t="s">
        <v>79</v>
      </c>
    </row>
    <row r="11" s="2" customFormat="1" ht="16.5" customHeight="1">
      <c r="A11" s="41"/>
      <c r="B11" s="47"/>
      <c r="C11" s="41"/>
      <c r="D11" s="41"/>
      <c r="E11" s="149" t="s">
        <v>119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2. 12. 2024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27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33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36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38</v>
      </c>
      <c r="G34" s="41"/>
      <c r="H34" s="41"/>
      <c r="I34" s="158" t="s">
        <v>37</v>
      </c>
      <c r="J34" s="158" t="s">
        <v>39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40</v>
      </c>
      <c r="E35" s="146" t="s">
        <v>41</v>
      </c>
      <c r="F35" s="160">
        <f>ROUND((SUM(BE94:BE432)),  2)</f>
        <v>0</v>
      </c>
      <c r="G35" s="41"/>
      <c r="H35" s="41"/>
      <c r="I35" s="161">
        <v>0.20999999999999999</v>
      </c>
      <c r="J35" s="160">
        <f>ROUND(((SUM(BE94:BE432))*I35),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42</v>
      </c>
      <c r="F36" s="160">
        <f>ROUND((SUM(BF94:BF432)),  2)</f>
        <v>0</v>
      </c>
      <c r="G36" s="41"/>
      <c r="H36" s="41"/>
      <c r="I36" s="161">
        <v>0.12</v>
      </c>
      <c r="J36" s="160">
        <f>ROUND(((SUM(BF94:BF432))*I36),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43</v>
      </c>
      <c r="F37" s="160">
        <f>ROUND((SUM(BG94:BG432)),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44</v>
      </c>
      <c r="F38" s="160">
        <f>ROUND((SUM(BH94:BH432)),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ROUND((SUM(BI94:BI432)),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Správní objekt tenisovýh kurtů Kyselka, Bílina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111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Nové oplocení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Bílina</v>
      </c>
      <c r="G56" s="43"/>
      <c r="H56" s="43"/>
      <c r="I56" s="35" t="s">
        <v>23</v>
      </c>
      <c r="J56" s="75" t="str">
        <f>IF(J14="","",J14)</f>
        <v>2. 12. 2024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121</v>
      </c>
      <c r="D61" s="175"/>
      <c r="E61" s="175"/>
      <c r="F61" s="175"/>
      <c r="G61" s="175"/>
      <c r="H61" s="175"/>
      <c r="I61" s="175"/>
      <c r="J61" s="176" t="s">
        <v>122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123</v>
      </c>
    </row>
    <row r="64" s="9" customFormat="1" ht="24.96" customHeight="1">
      <c r="A64" s="9"/>
      <c r="B64" s="178"/>
      <c r="C64" s="179"/>
      <c r="D64" s="180" t="s">
        <v>124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125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126</v>
      </c>
      <c r="E66" s="186"/>
      <c r="F66" s="186"/>
      <c r="G66" s="186"/>
      <c r="H66" s="186"/>
      <c r="I66" s="186"/>
      <c r="J66" s="187">
        <f>J187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127</v>
      </c>
      <c r="E67" s="186"/>
      <c r="F67" s="186"/>
      <c r="G67" s="186"/>
      <c r="H67" s="186"/>
      <c r="I67" s="186"/>
      <c r="J67" s="187">
        <f>J240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128</v>
      </c>
      <c r="E68" s="186"/>
      <c r="F68" s="186"/>
      <c r="G68" s="186"/>
      <c r="H68" s="186"/>
      <c r="I68" s="186"/>
      <c r="J68" s="187">
        <f>J378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129</v>
      </c>
      <c r="E69" s="186"/>
      <c r="F69" s="186"/>
      <c r="G69" s="186"/>
      <c r="H69" s="186"/>
      <c r="I69" s="186"/>
      <c r="J69" s="187">
        <f>J394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130</v>
      </c>
      <c r="E70" s="186"/>
      <c r="F70" s="186"/>
      <c r="G70" s="186"/>
      <c r="H70" s="186"/>
      <c r="I70" s="186"/>
      <c r="J70" s="187">
        <f>J416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131</v>
      </c>
      <c r="E71" s="181"/>
      <c r="F71" s="181"/>
      <c r="G71" s="181"/>
      <c r="H71" s="181"/>
      <c r="I71" s="181"/>
      <c r="J71" s="182">
        <f>J419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8"/>
      <c r="D72" s="185" t="s">
        <v>132</v>
      </c>
      <c r="E72" s="186"/>
      <c r="F72" s="186"/>
      <c r="G72" s="186"/>
      <c r="H72" s="186"/>
      <c r="I72" s="186"/>
      <c r="J72" s="187">
        <f>J420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133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Správní objekt tenisovýh kurtů Kyselka, Bílina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107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111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115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02 - Nové oplocení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Bílina</v>
      </c>
      <c r="G88" s="43"/>
      <c r="H88" s="43"/>
      <c r="I88" s="35" t="s">
        <v>23</v>
      </c>
      <c r="J88" s="75" t="str">
        <f>IF(J14="","",J14)</f>
        <v>2. 12. 2024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E17</f>
        <v xml:space="preserve"> </v>
      </c>
      <c r="G90" s="43"/>
      <c r="H90" s="43"/>
      <c r="I90" s="35" t="s">
        <v>31</v>
      </c>
      <c r="J90" s="39" t="str">
        <f>E23</f>
        <v xml:space="preserve">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33</v>
      </c>
      <c r="J91" s="39" t="str">
        <f>E26</f>
        <v xml:space="preserve">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134</v>
      </c>
      <c r="D93" s="192" t="s">
        <v>55</v>
      </c>
      <c r="E93" s="192" t="s">
        <v>51</v>
      </c>
      <c r="F93" s="192" t="s">
        <v>52</v>
      </c>
      <c r="G93" s="192" t="s">
        <v>135</v>
      </c>
      <c r="H93" s="192" t="s">
        <v>136</v>
      </c>
      <c r="I93" s="192" t="s">
        <v>137</v>
      </c>
      <c r="J93" s="193" t="s">
        <v>122</v>
      </c>
      <c r="K93" s="194" t="s">
        <v>138</v>
      </c>
      <c r="L93" s="195"/>
      <c r="M93" s="95" t="s">
        <v>19</v>
      </c>
      <c r="N93" s="96" t="s">
        <v>40</v>
      </c>
      <c r="O93" s="96" t="s">
        <v>139</v>
      </c>
      <c r="P93" s="96" t="s">
        <v>140</v>
      </c>
      <c r="Q93" s="96" t="s">
        <v>141</v>
      </c>
      <c r="R93" s="96" t="s">
        <v>142</v>
      </c>
      <c r="S93" s="96" t="s">
        <v>143</v>
      </c>
      <c r="T93" s="97" t="s">
        <v>144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145</v>
      </c>
      <c r="D94" s="43"/>
      <c r="E94" s="43"/>
      <c r="F94" s="43"/>
      <c r="G94" s="43"/>
      <c r="H94" s="43"/>
      <c r="I94" s="43"/>
      <c r="J94" s="196">
        <f>BK94</f>
        <v>0</v>
      </c>
      <c r="K94" s="43"/>
      <c r="L94" s="47"/>
      <c r="M94" s="98"/>
      <c r="N94" s="197"/>
      <c r="O94" s="99"/>
      <c r="P94" s="198">
        <f>P95+P419</f>
        <v>0</v>
      </c>
      <c r="Q94" s="99"/>
      <c r="R94" s="198">
        <f>R95+R419</f>
        <v>249.00768483999997</v>
      </c>
      <c r="S94" s="99"/>
      <c r="T94" s="199">
        <f>T95+T419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69</v>
      </c>
      <c r="AU94" s="20" t="s">
        <v>123</v>
      </c>
      <c r="BK94" s="200">
        <f>BK95+BK419</f>
        <v>0</v>
      </c>
    </row>
    <row r="95" s="12" customFormat="1" ht="25.92" customHeight="1">
      <c r="A95" s="12"/>
      <c r="B95" s="201"/>
      <c r="C95" s="202"/>
      <c r="D95" s="203" t="s">
        <v>69</v>
      </c>
      <c r="E95" s="204" t="s">
        <v>146</v>
      </c>
      <c r="F95" s="204" t="s">
        <v>147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P96+P187+P240+P378+P394+P416</f>
        <v>0</v>
      </c>
      <c r="Q95" s="209"/>
      <c r="R95" s="210">
        <f>R96+R187+R240+R378+R394+R416</f>
        <v>248.96175423999998</v>
      </c>
      <c r="S95" s="209"/>
      <c r="T95" s="211">
        <f>T96+T187+T240+T378+T394+T416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77</v>
      </c>
      <c r="AT95" s="213" t="s">
        <v>69</v>
      </c>
      <c r="AU95" s="213" t="s">
        <v>70</v>
      </c>
      <c r="AY95" s="212" t="s">
        <v>148</v>
      </c>
      <c r="BK95" s="214">
        <f>BK96+BK187+BK240+BK378+BK394+BK416</f>
        <v>0</v>
      </c>
    </row>
    <row r="96" s="12" customFormat="1" ht="22.8" customHeight="1">
      <c r="A96" s="12"/>
      <c r="B96" s="201"/>
      <c r="C96" s="202"/>
      <c r="D96" s="203" t="s">
        <v>69</v>
      </c>
      <c r="E96" s="215" t="s">
        <v>77</v>
      </c>
      <c r="F96" s="215" t="s">
        <v>149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SUM(P97:P186)</f>
        <v>0</v>
      </c>
      <c r="Q96" s="209"/>
      <c r="R96" s="210">
        <f>SUM(R97:R186)</f>
        <v>0</v>
      </c>
      <c r="S96" s="209"/>
      <c r="T96" s="211">
        <f>SUM(T97:T186)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77</v>
      </c>
      <c r="AT96" s="213" t="s">
        <v>69</v>
      </c>
      <c r="AU96" s="213" t="s">
        <v>77</v>
      </c>
      <c r="AY96" s="212" t="s">
        <v>148</v>
      </c>
      <c r="BK96" s="214">
        <f>SUM(BK97:BK186)</f>
        <v>0</v>
      </c>
    </row>
    <row r="97" s="2" customFormat="1" ht="16.5" customHeight="1">
      <c r="A97" s="41"/>
      <c r="B97" s="42"/>
      <c r="C97" s="217" t="s">
        <v>150</v>
      </c>
      <c r="D97" s="217" t="s">
        <v>151</v>
      </c>
      <c r="E97" s="218" t="s">
        <v>152</v>
      </c>
      <c r="F97" s="219" t="s">
        <v>153</v>
      </c>
      <c r="G97" s="220" t="s">
        <v>154</v>
      </c>
      <c r="H97" s="221">
        <v>10.289999999999999</v>
      </c>
      <c r="I97" s="222"/>
      <c r="J97" s="223">
        <f>ROUND(I97*H97,2)</f>
        <v>0</v>
      </c>
      <c r="K97" s="224"/>
      <c r="L97" s="47"/>
      <c r="M97" s="225" t="s">
        <v>19</v>
      </c>
      <c r="N97" s="226" t="s">
        <v>41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155</v>
      </c>
      <c r="AT97" s="229" t="s">
        <v>151</v>
      </c>
      <c r="AU97" s="229" t="s">
        <v>79</v>
      </c>
      <c r="AY97" s="20" t="s">
        <v>148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77</v>
      </c>
      <c r="BK97" s="230">
        <f>ROUND(I97*H97,2)</f>
        <v>0</v>
      </c>
      <c r="BL97" s="20" t="s">
        <v>155</v>
      </c>
      <c r="BM97" s="229" t="s">
        <v>156</v>
      </c>
    </row>
    <row r="98" s="2" customFormat="1">
      <c r="A98" s="41"/>
      <c r="B98" s="42"/>
      <c r="C98" s="43"/>
      <c r="D98" s="231" t="s">
        <v>157</v>
      </c>
      <c r="E98" s="43"/>
      <c r="F98" s="232" t="s">
        <v>158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157</v>
      </c>
      <c r="AU98" s="20" t="s">
        <v>79</v>
      </c>
    </row>
    <row r="99" s="13" customFormat="1">
      <c r="A99" s="13"/>
      <c r="B99" s="236"/>
      <c r="C99" s="237"/>
      <c r="D99" s="238" t="s">
        <v>159</v>
      </c>
      <c r="E99" s="239" t="s">
        <v>19</v>
      </c>
      <c r="F99" s="240" t="s">
        <v>160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159</v>
      </c>
      <c r="AU99" s="246" t="s">
        <v>79</v>
      </c>
      <c r="AV99" s="13" t="s">
        <v>77</v>
      </c>
      <c r="AW99" s="13" t="s">
        <v>32</v>
      </c>
      <c r="AX99" s="13" t="s">
        <v>70</v>
      </c>
      <c r="AY99" s="246" t="s">
        <v>148</v>
      </c>
    </row>
    <row r="100" s="13" customFormat="1">
      <c r="A100" s="13"/>
      <c r="B100" s="236"/>
      <c r="C100" s="237"/>
      <c r="D100" s="238" t="s">
        <v>159</v>
      </c>
      <c r="E100" s="239" t="s">
        <v>19</v>
      </c>
      <c r="F100" s="240" t="s">
        <v>161</v>
      </c>
      <c r="G100" s="237"/>
      <c r="H100" s="239" t="s">
        <v>19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159</v>
      </c>
      <c r="AU100" s="246" t="s">
        <v>79</v>
      </c>
      <c r="AV100" s="13" t="s">
        <v>77</v>
      </c>
      <c r="AW100" s="13" t="s">
        <v>32</v>
      </c>
      <c r="AX100" s="13" t="s">
        <v>70</v>
      </c>
      <c r="AY100" s="246" t="s">
        <v>148</v>
      </c>
    </row>
    <row r="101" s="14" customFormat="1">
      <c r="A101" s="14"/>
      <c r="B101" s="247"/>
      <c r="C101" s="248"/>
      <c r="D101" s="238" t="s">
        <v>159</v>
      </c>
      <c r="E101" s="249" t="s">
        <v>19</v>
      </c>
      <c r="F101" s="250" t="s">
        <v>162</v>
      </c>
      <c r="G101" s="248"/>
      <c r="H101" s="251">
        <v>6.46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159</v>
      </c>
      <c r="AU101" s="257" t="s">
        <v>79</v>
      </c>
      <c r="AV101" s="14" t="s">
        <v>79</v>
      </c>
      <c r="AW101" s="14" t="s">
        <v>32</v>
      </c>
      <c r="AX101" s="14" t="s">
        <v>70</v>
      </c>
      <c r="AY101" s="257" t="s">
        <v>148</v>
      </c>
    </row>
    <row r="102" s="14" customFormat="1">
      <c r="A102" s="14"/>
      <c r="B102" s="247"/>
      <c r="C102" s="248"/>
      <c r="D102" s="238" t="s">
        <v>159</v>
      </c>
      <c r="E102" s="249" t="s">
        <v>19</v>
      </c>
      <c r="F102" s="250" t="s">
        <v>163</v>
      </c>
      <c r="G102" s="248"/>
      <c r="H102" s="251">
        <v>3.6400000000000001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159</v>
      </c>
      <c r="AU102" s="257" t="s">
        <v>79</v>
      </c>
      <c r="AV102" s="14" t="s">
        <v>79</v>
      </c>
      <c r="AW102" s="14" t="s">
        <v>32</v>
      </c>
      <c r="AX102" s="14" t="s">
        <v>70</v>
      </c>
      <c r="AY102" s="257" t="s">
        <v>148</v>
      </c>
    </row>
    <row r="103" s="15" customFormat="1">
      <c r="A103" s="15"/>
      <c r="B103" s="258"/>
      <c r="C103" s="259"/>
      <c r="D103" s="238" t="s">
        <v>159</v>
      </c>
      <c r="E103" s="260" t="s">
        <v>19</v>
      </c>
      <c r="F103" s="261" t="s">
        <v>164</v>
      </c>
      <c r="G103" s="259"/>
      <c r="H103" s="262">
        <v>10.1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159</v>
      </c>
      <c r="AU103" s="268" t="s">
        <v>79</v>
      </c>
      <c r="AV103" s="15" t="s">
        <v>165</v>
      </c>
      <c r="AW103" s="15" t="s">
        <v>32</v>
      </c>
      <c r="AX103" s="15" t="s">
        <v>70</v>
      </c>
      <c r="AY103" s="268" t="s">
        <v>148</v>
      </c>
    </row>
    <row r="104" s="13" customFormat="1">
      <c r="A104" s="13"/>
      <c r="B104" s="236"/>
      <c r="C104" s="237"/>
      <c r="D104" s="238" t="s">
        <v>159</v>
      </c>
      <c r="E104" s="239" t="s">
        <v>19</v>
      </c>
      <c r="F104" s="240" t="s">
        <v>166</v>
      </c>
      <c r="G104" s="237"/>
      <c r="H104" s="239" t="s">
        <v>19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159</v>
      </c>
      <c r="AU104" s="246" t="s">
        <v>79</v>
      </c>
      <c r="AV104" s="13" t="s">
        <v>77</v>
      </c>
      <c r="AW104" s="13" t="s">
        <v>32</v>
      </c>
      <c r="AX104" s="13" t="s">
        <v>70</v>
      </c>
      <c r="AY104" s="246" t="s">
        <v>148</v>
      </c>
    </row>
    <row r="105" s="14" customFormat="1">
      <c r="A105" s="14"/>
      <c r="B105" s="247"/>
      <c r="C105" s="248"/>
      <c r="D105" s="238" t="s">
        <v>159</v>
      </c>
      <c r="E105" s="249" t="s">
        <v>19</v>
      </c>
      <c r="F105" s="250" t="s">
        <v>167</v>
      </c>
      <c r="G105" s="248"/>
      <c r="H105" s="251">
        <v>0.19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159</v>
      </c>
      <c r="AU105" s="257" t="s">
        <v>79</v>
      </c>
      <c r="AV105" s="14" t="s">
        <v>79</v>
      </c>
      <c r="AW105" s="14" t="s">
        <v>32</v>
      </c>
      <c r="AX105" s="14" t="s">
        <v>70</v>
      </c>
      <c r="AY105" s="257" t="s">
        <v>148</v>
      </c>
    </row>
    <row r="106" s="15" customFormat="1">
      <c r="A106" s="15"/>
      <c r="B106" s="258"/>
      <c r="C106" s="259"/>
      <c r="D106" s="238" t="s">
        <v>159</v>
      </c>
      <c r="E106" s="260" t="s">
        <v>19</v>
      </c>
      <c r="F106" s="261" t="s">
        <v>164</v>
      </c>
      <c r="G106" s="259"/>
      <c r="H106" s="262">
        <v>0.19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159</v>
      </c>
      <c r="AU106" s="268" t="s">
        <v>79</v>
      </c>
      <c r="AV106" s="15" t="s">
        <v>165</v>
      </c>
      <c r="AW106" s="15" t="s">
        <v>32</v>
      </c>
      <c r="AX106" s="15" t="s">
        <v>70</v>
      </c>
      <c r="AY106" s="268" t="s">
        <v>148</v>
      </c>
    </row>
    <row r="107" s="16" customFormat="1">
      <c r="A107" s="16"/>
      <c r="B107" s="269"/>
      <c r="C107" s="270"/>
      <c r="D107" s="238" t="s">
        <v>159</v>
      </c>
      <c r="E107" s="271" t="s">
        <v>112</v>
      </c>
      <c r="F107" s="272" t="s">
        <v>168</v>
      </c>
      <c r="G107" s="270"/>
      <c r="H107" s="273">
        <v>10.289999999999999</v>
      </c>
      <c r="I107" s="274"/>
      <c r="J107" s="270"/>
      <c r="K107" s="270"/>
      <c r="L107" s="275"/>
      <c r="M107" s="276"/>
      <c r="N107" s="277"/>
      <c r="O107" s="277"/>
      <c r="P107" s="277"/>
      <c r="Q107" s="277"/>
      <c r="R107" s="277"/>
      <c r="S107" s="277"/>
      <c r="T107" s="278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9" t="s">
        <v>159</v>
      </c>
      <c r="AU107" s="279" t="s">
        <v>79</v>
      </c>
      <c r="AV107" s="16" t="s">
        <v>155</v>
      </c>
      <c r="AW107" s="16" t="s">
        <v>32</v>
      </c>
      <c r="AX107" s="16" t="s">
        <v>77</v>
      </c>
      <c r="AY107" s="279" t="s">
        <v>148</v>
      </c>
    </row>
    <row r="108" s="2" customFormat="1" ht="16.5" customHeight="1">
      <c r="A108" s="41"/>
      <c r="B108" s="42"/>
      <c r="C108" s="217" t="s">
        <v>77</v>
      </c>
      <c r="D108" s="217" t="s">
        <v>151</v>
      </c>
      <c r="E108" s="218" t="s">
        <v>169</v>
      </c>
      <c r="F108" s="219" t="s">
        <v>170</v>
      </c>
      <c r="G108" s="220" t="s">
        <v>171</v>
      </c>
      <c r="H108" s="221">
        <v>19</v>
      </c>
      <c r="I108" s="222"/>
      <c r="J108" s="223">
        <f>ROUND(I108*H108,2)</f>
        <v>0</v>
      </c>
      <c r="K108" s="224"/>
      <c r="L108" s="47"/>
      <c r="M108" s="225" t="s">
        <v>19</v>
      </c>
      <c r="N108" s="226" t="s">
        <v>41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155</v>
      </c>
      <c r="AT108" s="229" t="s">
        <v>151</v>
      </c>
      <c r="AU108" s="229" t="s">
        <v>79</v>
      </c>
      <c r="AY108" s="20" t="s">
        <v>148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77</v>
      </c>
      <c r="BK108" s="230">
        <f>ROUND(I108*H108,2)</f>
        <v>0</v>
      </c>
      <c r="BL108" s="20" t="s">
        <v>155</v>
      </c>
      <c r="BM108" s="229" t="s">
        <v>172</v>
      </c>
    </row>
    <row r="109" s="2" customFormat="1">
      <c r="A109" s="41"/>
      <c r="B109" s="42"/>
      <c r="C109" s="43"/>
      <c r="D109" s="231" t="s">
        <v>157</v>
      </c>
      <c r="E109" s="43"/>
      <c r="F109" s="232" t="s">
        <v>173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157</v>
      </c>
      <c r="AU109" s="20" t="s">
        <v>79</v>
      </c>
    </row>
    <row r="110" s="13" customFormat="1">
      <c r="A110" s="13"/>
      <c r="B110" s="236"/>
      <c r="C110" s="237"/>
      <c r="D110" s="238" t="s">
        <v>159</v>
      </c>
      <c r="E110" s="239" t="s">
        <v>19</v>
      </c>
      <c r="F110" s="240" t="s">
        <v>174</v>
      </c>
      <c r="G110" s="237"/>
      <c r="H110" s="239" t="s">
        <v>19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159</v>
      </c>
      <c r="AU110" s="246" t="s">
        <v>79</v>
      </c>
      <c r="AV110" s="13" t="s">
        <v>77</v>
      </c>
      <c r="AW110" s="13" t="s">
        <v>32</v>
      </c>
      <c r="AX110" s="13" t="s">
        <v>70</v>
      </c>
      <c r="AY110" s="246" t="s">
        <v>148</v>
      </c>
    </row>
    <row r="111" s="14" customFormat="1">
      <c r="A111" s="14"/>
      <c r="B111" s="247"/>
      <c r="C111" s="248"/>
      <c r="D111" s="238" t="s">
        <v>159</v>
      </c>
      <c r="E111" s="249" t="s">
        <v>19</v>
      </c>
      <c r="F111" s="250" t="s">
        <v>175</v>
      </c>
      <c r="G111" s="248"/>
      <c r="H111" s="251">
        <v>18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159</v>
      </c>
      <c r="AU111" s="257" t="s">
        <v>79</v>
      </c>
      <c r="AV111" s="14" t="s">
        <v>79</v>
      </c>
      <c r="AW111" s="14" t="s">
        <v>32</v>
      </c>
      <c r="AX111" s="14" t="s">
        <v>70</v>
      </c>
      <c r="AY111" s="257" t="s">
        <v>148</v>
      </c>
    </row>
    <row r="112" s="13" customFormat="1">
      <c r="A112" s="13"/>
      <c r="B112" s="236"/>
      <c r="C112" s="237"/>
      <c r="D112" s="238" t="s">
        <v>159</v>
      </c>
      <c r="E112" s="239" t="s">
        <v>19</v>
      </c>
      <c r="F112" s="240" t="s">
        <v>166</v>
      </c>
      <c r="G112" s="237"/>
      <c r="H112" s="239" t="s">
        <v>19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159</v>
      </c>
      <c r="AU112" s="246" t="s">
        <v>79</v>
      </c>
      <c r="AV112" s="13" t="s">
        <v>77</v>
      </c>
      <c r="AW112" s="13" t="s">
        <v>32</v>
      </c>
      <c r="AX112" s="13" t="s">
        <v>70</v>
      </c>
      <c r="AY112" s="246" t="s">
        <v>148</v>
      </c>
    </row>
    <row r="113" s="14" customFormat="1">
      <c r="A113" s="14"/>
      <c r="B113" s="247"/>
      <c r="C113" s="248"/>
      <c r="D113" s="238" t="s">
        <v>159</v>
      </c>
      <c r="E113" s="249" t="s">
        <v>19</v>
      </c>
      <c r="F113" s="250" t="s">
        <v>77</v>
      </c>
      <c r="G113" s="248"/>
      <c r="H113" s="251">
        <v>1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159</v>
      </c>
      <c r="AU113" s="257" t="s">
        <v>79</v>
      </c>
      <c r="AV113" s="14" t="s">
        <v>79</v>
      </c>
      <c r="AW113" s="14" t="s">
        <v>32</v>
      </c>
      <c r="AX113" s="14" t="s">
        <v>70</v>
      </c>
      <c r="AY113" s="257" t="s">
        <v>148</v>
      </c>
    </row>
    <row r="114" s="16" customFormat="1">
      <c r="A114" s="16"/>
      <c r="B114" s="269"/>
      <c r="C114" s="270"/>
      <c r="D114" s="238" t="s">
        <v>159</v>
      </c>
      <c r="E114" s="271" t="s">
        <v>19</v>
      </c>
      <c r="F114" s="272" t="s">
        <v>168</v>
      </c>
      <c r="G114" s="270"/>
      <c r="H114" s="273">
        <v>19</v>
      </c>
      <c r="I114" s="274"/>
      <c r="J114" s="270"/>
      <c r="K114" s="270"/>
      <c r="L114" s="275"/>
      <c r="M114" s="276"/>
      <c r="N114" s="277"/>
      <c r="O114" s="277"/>
      <c r="P114" s="277"/>
      <c r="Q114" s="277"/>
      <c r="R114" s="277"/>
      <c r="S114" s="277"/>
      <c r="T114" s="278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9" t="s">
        <v>159</v>
      </c>
      <c r="AU114" s="279" t="s">
        <v>79</v>
      </c>
      <c r="AV114" s="16" t="s">
        <v>155</v>
      </c>
      <c r="AW114" s="16" t="s">
        <v>32</v>
      </c>
      <c r="AX114" s="16" t="s">
        <v>77</v>
      </c>
      <c r="AY114" s="279" t="s">
        <v>148</v>
      </c>
    </row>
    <row r="115" s="2" customFormat="1" ht="24.15" customHeight="1">
      <c r="A115" s="41"/>
      <c r="B115" s="42"/>
      <c r="C115" s="217" t="s">
        <v>79</v>
      </c>
      <c r="D115" s="217" t="s">
        <v>151</v>
      </c>
      <c r="E115" s="218" t="s">
        <v>176</v>
      </c>
      <c r="F115" s="219" t="s">
        <v>177</v>
      </c>
      <c r="G115" s="220" t="s">
        <v>154</v>
      </c>
      <c r="H115" s="221">
        <v>6</v>
      </c>
      <c r="I115" s="222"/>
      <c r="J115" s="223">
        <f>ROUND(I115*H115,2)</f>
        <v>0</v>
      </c>
      <c r="K115" s="224"/>
      <c r="L115" s="47"/>
      <c r="M115" s="225" t="s">
        <v>19</v>
      </c>
      <c r="N115" s="226" t="s">
        <v>41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155</v>
      </c>
      <c r="AT115" s="229" t="s">
        <v>151</v>
      </c>
      <c r="AU115" s="229" t="s">
        <v>79</v>
      </c>
      <c r="AY115" s="20" t="s">
        <v>148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77</v>
      </c>
      <c r="BK115" s="230">
        <f>ROUND(I115*H115,2)</f>
        <v>0</v>
      </c>
      <c r="BL115" s="20" t="s">
        <v>155</v>
      </c>
      <c r="BM115" s="229" t="s">
        <v>178</v>
      </c>
    </row>
    <row r="116" s="2" customFormat="1">
      <c r="A116" s="41"/>
      <c r="B116" s="42"/>
      <c r="C116" s="43"/>
      <c r="D116" s="231" t="s">
        <v>157</v>
      </c>
      <c r="E116" s="43"/>
      <c r="F116" s="232" t="s">
        <v>179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157</v>
      </c>
      <c r="AU116" s="20" t="s">
        <v>79</v>
      </c>
    </row>
    <row r="117" s="13" customFormat="1">
      <c r="A117" s="13"/>
      <c r="B117" s="236"/>
      <c r="C117" s="237"/>
      <c r="D117" s="238" t="s">
        <v>159</v>
      </c>
      <c r="E117" s="239" t="s">
        <v>19</v>
      </c>
      <c r="F117" s="240" t="s">
        <v>180</v>
      </c>
      <c r="G117" s="237"/>
      <c r="H117" s="239" t="s">
        <v>19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159</v>
      </c>
      <c r="AU117" s="246" t="s">
        <v>79</v>
      </c>
      <c r="AV117" s="13" t="s">
        <v>77</v>
      </c>
      <c r="AW117" s="13" t="s">
        <v>32</v>
      </c>
      <c r="AX117" s="13" t="s">
        <v>70</v>
      </c>
      <c r="AY117" s="246" t="s">
        <v>148</v>
      </c>
    </row>
    <row r="118" s="14" customFormat="1">
      <c r="A118" s="14"/>
      <c r="B118" s="247"/>
      <c r="C118" s="248"/>
      <c r="D118" s="238" t="s">
        <v>159</v>
      </c>
      <c r="E118" s="249" t="s">
        <v>19</v>
      </c>
      <c r="F118" s="250" t="s">
        <v>181</v>
      </c>
      <c r="G118" s="248"/>
      <c r="H118" s="251">
        <v>6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159</v>
      </c>
      <c r="AU118" s="257" t="s">
        <v>79</v>
      </c>
      <c r="AV118" s="14" t="s">
        <v>79</v>
      </c>
      <c r="AW118" s="14" t="s">
        <v>32</v>
      </c>
      <c r="AX118" s="14" t="s">
        <v>70</v>
      </c>
      <c r="AY118" s="257" t="s">
        <v>148</v>
      </c>
    </row>
    <row r="119" s="15" customFormat="1">
      <c r="A119" s="15"/>
      <c r="B119" s="258"/>
      <c r="C119" s="259"/>
      <c r="D119" s="238" t="s">
        <v>159</v>
      </c>
      <c r="E119" s="260" t="s">
        <v>19</v>
      </c>
      <c r="F119" s="261" t="s">
        <v>164</v>
      </c>
      <c r="G119" s="259"/>
      <c r="H119" s="262">
        <v>6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159</v>
      </c>
      <c r="AU119" s="268" t="s">
        <v>79</v>
      </c>
      <c r="AV119" s="15" t="s">
        <v>165</v>
      </c>
      <c r="AW119" s="15" t="s">
        <v>32</v>
      </c>
      <c r="AX119" s="15" t="s">
        <v>70</v>
      </c>
      <c r="AY119" s="268" t="s">
        <v>148</v>
      </c>
    </row>
    <row r="120" s="16" customFormat="1">
      <c r="A120" s="16"/>
      <c r="B120" s="269"/>
      <c r="C120" s="270"/>
      <c r="D120" s="238" t="s">
        <v>159</v>
      </c>
      <c r="E120" s="271" t="s">
        <v>104</v>
      </c>
      <c r="F120" s="272" t="s">
        <v>168</v>
      </c>
      <c r="G120" s="270"/>
      <c r="H120" s="273">
        <v>6</v>
      </c>
      <c r="I120" s="274"/>
      <c r="J120" s="270"/>
      <c r="K120" s="270"/>
      <c r="L120" s="275"/>
      <c r="M120" s="276"/>
      <c r="N120" s="277"/>
      <c r="O120" s="277"/>
      <c r="P120" s="277"/>
      <c r="Q120" s="277"/>
      <c r="R120" s="277"/>
      <c r="S120" s="277"/>
      <c r="T120" s="278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9" t="s">
        <v>159</v>
      </c>
      <c r="AU120" s="279" t="s">
        <v>79</v>
      </c>
      <c r="AV120" s="16" t="s">
        <v>155</v>
      </c>
      <c r="AW120" s="16" t="s">
        <v>32</v>
      </c>
      <c r="AX120" s="16" t="s">
        <v>77</v>
      </c>
      <c r="AY120" s="279" t="s">
        <v>148</v>
      </c>
    </row>
    <row r="121" s="2" customFormat="1" ht="24.15" customHeight="1">
      <c r="A121" s="41"/>
      <c r="B121" s="42"/>
      <c r="C121" s="217" t="s">
        <v>165</v>
      </c>
      <c r="D121" s="217" t="s">
        <v>151</v>
      </c>
      <c r="E121" s="218" t="s">
        <v>182</v>
      </c>
      <c r="F121" s="219" t="s">
        <v>183</v>
      </c>
      <c r="G121" s="220" t="s">
        <v>154</v>
      </c>
      <c r="H121" s="221">
        <v>85.290000000000006</v>
      </c>
      <c r="I121" s="222"/>
      <c r="J121" s="223">
        <f>ROUND(I121*H121,2)</f>
        <v>0</v>
      </c>
      <c r="K121" s="224"/>
      <c r="L121" s="47"/>
      <c r="M121" s="225" t="s">
        <v>19</v>
      </c>
      <c r="N121" s="226" t="s">
        <v>41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155</v>
      </c>
      <c r="AT121" s="229" t="s">
        <v>151</v>
      </c>
      <c r="AU121" s="229" t="s">
        <v>79</v>
      </c>
      <c r="AY121" s="20" t="s">
        <v>148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77</v>
      </c>
      <c r="BK121" s="230">
        <f>ROUND(I121*H121,2)</f>
        <v>0</v>
      </c>
      <c r="BL121" s="20" t="s">
        <v>155</v>
      </c>
      <c r="BM121" s="229" t="s">
        <v>184</v>
      </c>
    </row>
    <row r="122" s="2" customFormat="1">
      <c r="A122" s="41"/>
      <c r="B122" s="42"/>
      <c r="C122" s="43"/>
      <c r="D122" s="231" t="s">
        <v>157</v>
      </c>
      <c r="E122" s="43"/>
      <c r="F122" s="232" t="s">
        <v>185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157</v>
      </c>
      <c r="AU122" s="20" t="s">
        <v>79</v>
      </c>
    </row>
    <row r="123" s="13" customFormat="1">
      <c r="A123" s="13"/>
      <c r="B123" s="236"/>
      <c r="C123" s="237"/>
      <c r="D123" s="238" t="s">
        <v>159</v>
      </c>
      <c r="E123" s="239" t="s">
        <v>19</v>
      </c>
      <c r="F123" s="240" t="s">
        <v>186</v>
      </c>
      <c r="G123" s="237"/>
      <c r="H123" s="239" t="s">
        <v>19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159</v>
      </c>
      <c r="AU123" s="246" t="s">
        <v>79</v>
      </c>
      <c r="AV123" s="13" t="s">
        <v>77</v>
      </c>
      <c r="AW123" s="13" t="s">
        <v>32</v>
      </c>
      <c r="AX123" s="13" t="s">
        <v>70</v>
      </c>
      <c r="AY123" s="246" t="s">
        <v>148</v>
      </c>
    </row>
    <row r="124" s="14" customFormat="1">
      <c r="A124" s="14"/>
      <c r="B124" s="247"/>
      <c r="C124" s="248"/>
      <c r="D124" s="238" t="s">
        <v>159</v>
      </c>
      <c r="E124" s="249" t="s">
        <v>19</v>
      </c>
      <c r="F124" s="250" t="s">
        <v>187</v>
      </c>
      <c r="G124" s="248"/>
      <c r="H124" s="251">
        <v>40.921999999999997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159</v>
      </c>
      <c r="AU124" s="257" t="s">
        <v>79</v>
      </c>
      <c r="AV124" s="14" t="s">
        <v>79</v>
      </c>
      <c r="AW124" s="14" t="s">
        <v>32</v>
      </c>
      <c r="AX124" s="14" t="s">
        <v>70</v>
      </c>
      <c r="AY124" s="257" t="s">
        <v>148</v>
      </c>
    </row>
    <row r="125" s="14" customFormat="1">
      <c r="A125" s="14"/>
      <c r="B125" s="247"/>
      <c r="C125" s="248"/>
      <c r="D125" s="238" t="s">
        <v>159</v>
      </c>
      <c r="E125" s="249" t="s">
        <v>19</v>
      </c>
      <c r="F125" s="250" t="s">
        <v>188</v>
      </c>
      <c r="G125" s="248"/>
      <c r="H125" s="251">
        <v>42.768000000000001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159</v>
      </c>
      <c r="AU125" s="257" t="s">
        <v>79</v>
      </c>
      <c r="AV125" s="14" t="s">
        <v>79</v>
      </c>
      <c r="AW125" s="14" t="s">
        <v>32</v>
      </c>
      <c r="AX125" s="14" t="s">
        <v>70</v>
      </c>
      <c r="AY125" s="257" t="s">
        <v>148</v>
      </c>
    </row>
    <row r="126" s="15" customFormat="1">
      <c r="A126" s="15"/>
      <c r="B126" s="258"/>
      <c r="C126" s="259"/>
      <c r="D126" s="238" t="s">
        <v>159</v>
      </c>
      <c r="E126" s="260" t="s">
        <v>19</v>
      </c>
      <c r="F126" s="261" t="s">
        <v>164</v>
      </c>
      <c r="G126" s="259"/>
      <c r="H126" s="262">
        <v>83.689999999999998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159</v>
      </c>
      <c r="AU126" s="268" t="s">
        <v>79</v>
      </c>
      <c r="AV126" s="15" t="s">
        <v>165</v>
      </c>
      <c r="AW126" s="15" t="s">
        <v>32</v>
      </c>
      <c r="AX126" s="15" t="s">
        <v>70</v>
      </c>
      <c r="AY126" s="268" t="s">
        <v>148</v>
      </c>
    </row>
    <row r="127" s="13" customFormat="1">
      <c r="A127" s="13"/>
      <c r="B127" s="236"/>
      <c r="C127" s="237"/>
      <c r="D127" s="238" t="s">
        <v>159</v>
      </c>
      <c r="E127" s="239" t="s">
        <v>19</v>
      </c>
      <c r="F127" s="240" t="s">
        <v>189</v>
      </c>
      <c r="G127" s="237"/>
      <c r="H127" s="239" t="s">
        <v>19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159</v>
      </c>
      <c r="AU127" s="246" t="s">
        <v>79</v>
      </c>
      <c r="AV127" s="13" t="s">
        <v>77</v>
      </c>
      <c r="AW127" s="13" t="s">
        <v>32</v>
      </c>
      <c r="AX127" s="13" t="s">
        <v>70</v>
      </c>
      <c r="AY127" s="246" t="s">
        <v>148</v>
      </c>
    </row>
    <row r="128" s="14" customFormat="1">
      <c r="A128" s="14"/>
      <c r="B128" s="247"/>
      <c r="C128" s="248"/>
      <c r="D128" s="238" t="s">
        <v>159</v>
      </c>
      <c r="E128" s="249" t="s">
        <v>19</v>
      </c>
      <c r="F128" s="250" t="s">
        <v>190</v>
      </c>
      <c r="G128" s="248"/>
      <c r="H128" s="251">
        <v>1.6000000000000001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159</v>
      </c>
      <c r="AU128" s="257" t="s">
        <v>79</v>
      </c>
      <c r="AV128" s="14" t="s">
        <v>79</v>
      </c>
      <c r="AW128" s="14" t="s">
        <v>32</v>
      </c>
      <c r="AX128" s="14" t="s">
        <v>70</v>
      </c>
      <c r="AY128" s="257" t="s">
        <v>148</v>
      </c>
    </row>
    <row r="129" s="15" customFormat="1">
      <c r="A129" s="15"/>
      <c r="B129" s="258"/>
      <c r="C129" s="259"/>
      <c r="D129" s="238" t="s">
        <v>159</v>
      </c>
      <c r="E129" s="260" t="s">
        <v>19</v>
      </c>
      <c r="F129" s="261" t="s">
        <v>164</v>
      </c>
      <c r="G129" s="259"/>
      <c r="H129" s="262">
        <v>1.6000000000000001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159</v>
      </c>
      <c r="AU129" s="268" t="s">
        <v>79</v>
      </c>
      <c r="AV129" s="15" t="s">
        <v>165</v>
      </c>
      <c r="AW129" s="15" t="s">
        <v>32</v>
      </c>
      <c r="AX129" s="15" t="s">
        <v>70</v>
      </c>
      <c r="AY129" s="268" t="s">
        <v>148</v>
      </c>
    </row>
    <row r="130" s="16" customFormat="1">
      <c r="A130" s="16"/>
      <c r="B130" s="269"/>
      <c r="C130" s="270"/>
      <c r="D130" s="238" t="s">
        <v>159</v>
      </c>
      <c r="E130" s="271" t="s">
        <v>98</v>
      </c>
      <c r="F130" s="272" t="s">
        <v>168</v>
      </c>
      <c r="G130" s="270"/>
      <c r="H130" s="273">
        <v>85.289999999999992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9" t="s">
        <v>159</v>
      </c>
      <c r="AU130" s="279" t="s">
        <v>79</v>
      </c>
      <c r="AV130" s="16" t="s">
        <v>155</v>
      </c>
      <c r="AW130" s="16" t="s">
        <v>32</v>
      </c>
      <c r="AX130" s="16" t="s">
        <v>77</v>
      </c>
      <c r="AY130" s="279" t="s">
        <v>148</v>
      </c>
    </row>
    <row r="131" s="2" customFormat="1" ht="37.8" customHeight="1">
      <c r="A131" s="41"/>
      <c r="B131" s="42"/>
      <c r="C131" s="217" t="s">
        <v>155</v>
      </c>
      <c r="D131" s="217" t="s">
        <v>151</v>
      </c>
      <c r="E131" s="218" t="s">
        <v>191</v>
      </c>
      <c r="F131" s="219" t="s">
        <v>192</v>
      </c>
      <c r="G131" s="220" t="s">
        <v>154</v>
      </c>
      <c r="H131" s="221">
        <v>102.937</v>
      </c>
      <c r="I131" s="222"/>
      <c r="J131" s="223">
        <f>ROUND(I131*H131,2)</f>
        <v>0</v>
      </c>
      <c r="K131" s="224"/>
      <c r="L131" s="47"/>
      <c r="M131" s="225" t="s">
        <v>19</v>
      </c>
      <c r="N131" s="226" t="s">
        <v>41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155</v>
      </c>
      <c r="AT131" s="229" t="s">
        <v>151</v>
      </c>
      <c r="AU131" s="229" t="s">
        <v>79</v>
      </c>
      <c r="AY131" s="20" t="s">
        <v>148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77</v>
      </c>
      <c r="BK131" s="230">
        <f>ROUND(I131*H131,2)</f>
        <v>0</v>
      </c>
      <c r="BL131" s="20" t="s">
        <v>155</v>
      </c>
      <c r="BM131" s="229" t="s">
        <v>193</v>
      </c>
    </row>
    <row r="132" s="2" customFormat="1">
      <c r="A132" s="41"/>
      <c r="B132" s="42"/>
      <c r="C132" s="43"/>
      <c r="D132" s="231" t="s">
        <v>157</v>
      </c>
      <c r="E132" s="43"/>
      <c r="F132" s="232" t="s">
        <v>194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157</v>
      </c>
      <c r="AU132" s="20" t="s">
        <v>79</v>
      </c>
    </row>
    <row r="133" s="13" customFormat="1">
      <c r="A133" s="13"/>
      <c r="B133" s="236"/>
      <c r="C133" s="237"/>
      <c r="D133" s="238" t="s">
        <v>159</v>
      </c>
      <c r="E133" s="239" t="s">
        <v>19</v>
      </c>
      <c r="F133" s="240" t="s">
        <v>99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159</v>
      </c>
      <c r="AU133" s="246" t="s">
        <v>79</v>
      </c>
      <c r="AV133" s="13" t="s">
        <v>77</v>
      </c>
      <c r="AW133" s="13" t="s">
        <v>32</v>
      </c>
      <c r="AX133" s="13" t="s">
        <v>70</v>
      </c>
      <c r="AY133" s="246" t="s">
        <v>148</v>
      </c>
    </row>
    <row r="134" s="14" customFormat="1">
      <c r="A134" s="14"/>
      <c r="B134" s="247"/>
      <c r="C134" s="248"/>
      <c r="D134" s="238" t="s">
        <v>159</v>
      </c>
      <c r="E134" s="249" t="s">
        <v>19</v>
      </c>
      <c r="F134" s="250" t="s">
        <v>98</v>
      </c>
      <c r="G134" s="248"/>
      <c r="H134" s="251">
        <v>85.290000000000006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159</v>
      </c>
      <c r="AU134" s="257" t="s">
        <v>79</v>
      </c>
      <c r="AV134" s="14" t="s">
        <v>79</v>
      </c>
      <c r="AW134" s="14" t="s">
        <v>32</v>
      </c>
      <c r="AX134" s="14" t="s">
        <v>70</v>
      </c>
      <c r="AY134" s="257" t="s">
        <v>148</v>
      </c>
    </row>
    <row r="135" s="15" customFormat="1">
      <c r="A135" s="15"/>
      <c r="B135" s="258"/>
      <c r="C135" s="259"/>
      <c r="D135" s="238" t="s">
        <v>159</v>
      </c>
      <c r="E135" s="260" t="s">
        <v>19</v>
      </c>
      <c r="F135" s="261" t="s">
        <v>164</v>
      </c>
      <c r="G135" s="259"/>
      <c r="H135" s="262">
        <v>85.290000000000006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159</v>
      </c>
      <c r="AU135" s="268" t="s">
        <v>79</v>
      </c>
      <c r="AV135" s="15" t="s">
        <v>165</v>
      </c>
      <c r="AW135" s="15" t="s">
        <v>32</v>
      </c>
      <c r="AX135" s="15" t="s">
        <v>70</v>
      </c>
      <c r="AY135" s="268" t="s">
        <v>148</v>
      </c>
    </row>
    <row r="136" s="13" customFormat="1">
      <c r="A136" s="13"/>
      <c r="B136" s="236"/>
      <c r="C136" s="237"/>
      <c r="D136" s="238" t="s">
        <v>159</v>
      </c>
      <c r="E136" s="239" t="s">
        <v>19</v>
      </c>
      <c r="F136" s="240" t="s">
        <v>195</v>
      </c>
      <c r="G136" s="237"/>
      <c r="H136" s="239" t="s">
        <v>19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159</v>
      </c>
      <c r="AU136" s="246" t="s">
        <v>79</v>
      </c>
      <c r="AV136" s="13" t="s">
        <v>77</v>
      </c>
      <c r="AW136" s="13" t="s">
        <v>32</v>
      </c>
      <c r="AX136" s="13" t="s">
        <v>70</v>
      </c>
      <c r="AY136" s="246" t="s">
        <v>148</v>
      </c>
    </row>
    <row r="137" s="14" customFormat="1">
      <c r="A137" s="14"/>
      <c r="B137" s="247"/>
      <c r="C137" s="248"/>
      <c r="D137" s="238" t="s">
        <v>159</v>
      </c>
      <c r="E137" s="249" t="s">
        <v>19</v>
      </c>
      <c r="F137" s="250" t="s">
        <v>112</v>
      </c>
      <c r="G137" s="248"/>
      <c r="H137" s="251">
        <v>10.289999999999999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159</v>
      </c>
      <c r="AU137" s="257" t="s">
        <v>79</v>
      </c>
      <c r="AV137" s="14" t="s">
        <v>79</v>
      </c>
      <c r="AW137" s="14" t="s">
        <v>32</v>
      </c>
      <c r="AX137" s="14" t="s">
        <v>70</v>
      </c>
      <c r="AY137" s="257" t="s">
        <v>148</v>
      </c>
    </row>
    <row r="138" s="15" customFormat="1">
      <c r="A138" s="15"/>
      <c r="B138" s="258"/>
      <c r="C138" s="259"/>
      <c r="D138" s="238" t="s">
        <v>159</v>
      </c>
      <c r="E138" s="260" t="s">
        <v>19</v>
      </c>
      <c r="F138" s="261" t="s">
        <v>164</v>
      </c>
      <c r="G138" s="259"/>
      <c r="H138" s="262">
        <v>10.289999999999999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159</v>
      </c>
      <c r="AU138" s="268" t="s">
        <v>79</v>
      </c>
      <c r="AV138" s="15" t="s">
        <v>165</v>
      </c>
      <c r="AW138" s="15" t="s">
        <v>32</v>
      </c>
      <c r="AX138" s="15" t="s">
        <v>70</v>
      </c>
      <c r="AY138" s="268" t="s">
        <v>148</v>
      </c>
    </row>
    <row r="139" s="13" customFormat="1">
      <c r="A139" s="13"/>
      <c r="B139" s="236"/>
      <c r="C139" s="237"/>
      <c r="D139" s="238" t="s">
        <v>159</v>
      </c>
      <c r="E139" s="239" t="s">
        <v>19</v>
      </c>
      <c r="F139" s="240" t="s">
        <v>196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159</v>
      </c>
      <c r="AU139" s="246" t="s">
        <v>79</v>
      </c>
      <c r="AV139" s="13" t="s">
        <v>77</v>
      </c>
      <c r="AW139" s="13" t="s">
        <v>32</v>
      </c>
      <c r="AX139" s="13" t="s">
        <v>70</v>
      </c>
      <c r="AY139" s="246" t="s">
        <v>148</v>
      </c>
    </row>
    <row r="140" s="14" customFormat="1">
      <c r="A140" s="14"/>
      <c r="B140" s="247"/>
      <c r="C140" s="248"/>
      <c r="D140" s="238" t="s">
        <v>159</v>
      </c>
      <c r="E140" s="249" t="s">
        <v>19</v>
      </c>
      <c r="F140" s="250" t="s">
        <v>104</v>
      </c>
      <c r="G140" s="248"/>
      <c r="H140" s="251">
        <v>6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159</v>
      </c>
      <c r="AU140" s="257" t="s">
        <v>79</v>
      </c>
      <c r="AV140" s="14" t="s">
        <v>79</v>
      </c>
      <c r="AW140" s="14" t="s">
        <v>32</v>
      </c>
      <c r="AX140" s="14" t="s">
        <v>70</v>
      </c>
      <c r="AY140" s="257" t="s">
        <v>148</v>
      </c>
    </row>
    <row r="141" s="15" customFormat="1">
      <c r="A141" s="15"/>
      <c r="B141" s="258"/>
      <c r="C141" s="259"/>
      <c r="D141" s="238" t="s">
        <v>159</v>
      </c>
      <c r="E141" s="260" t="s">
        <v>19</v>
      </c>
      <c r="F141" s="261" t="s">
        <v>164</v>
      </c>
      <c r="G141" s="259"/>
      <c r="H141" s="262">
        <v>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159</v>
      </c>
      <c r="AU141" s="268" t="s">
        <v>79</v>
      </c>
      <c r="AV141" s="15" t="s">
        <v>165</v>
      </c>
      <c r="AW141" s="15" t="s">
        <v>32</v>
      </c>
      <c r="AX141" s="15" t="s">
        <v>70</v>
      </c>
      <c r="AY141" s="268" t="s">
        <v>148</v>
      </c>
    </row>
    <row r="142" s="13" customFormat="1">
      <c r="A142" s="13"/>
      <c r="B142" s="236"/>
      <c r="C142" s="237"/>
      <c r="D142" s="238" t="s">
        <v>159</v>
      </c>
      <c r="E142" s="239" t="s">
        <v>19</v>
      </c>
      <c r="F142" s="240" t="s">
        <v>197</v>
      </c>
      <c r="G142" s="237"/>
      <c r="H142" s="239" t="s">
        <v>19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159</v>
      </c>
      <c r="AU142" s="246" t="s">
        <v>79</v>
      </c>
      <c r="AV142" s="13" t="s">
        <v>77</v>
      </c>
      <c r="AW142" s="13" t="s">
        <v>32</v>
      </c>
      <c r="AX142" s="13" t="s">
        <v>70</v>
      </c>
      <c r="AY142" s="246" t="s">
        <v>148</v>
      </c>
    </row>
    <row r="143" s="14" customFormat="1">
      <c r="A143" s="14"/>
      <c r="B143" s="247"/>
      <c r="C143" s="248"/>
      <c r="D143" s="238" t="s">
        <v>159</v>
      </c>
      <c r="E143" s="249" t="s">
        <v>19</v>
      </c>
      <c r="F143" s="250" t="s">
        <v>198</v>
      </c>
      <c r="G143" s="248"/>
      <c r="H143" s="251">
        <v>1.272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159</v>
      </c>
      <c r="AU143" s="257" t="s">
        <v>79</v>
      </c>
      <c r="AV143" s="14" t="s">
        <v>79</v>
      </c>
      <c r="AW143" s="14" t="s">
        <v>32</v>
      </c>
      <c r="AX143" s="14" t="s">
        <v>70</v>
      </c>
      <c r="AY143" s="257" t="s">
        <v>148</v>
      </c>
    </row>
    <row r="144" s="14" customFormat="1">
      <c r="A144" s="14"/>
      <c r="B144" s="247"/>
      <c r="C144" s="248"/>
      <c r="D144" s="238" t="s">
        <v>159</v>
      </c>
      <c r="E144" s="249" t="s">
        <v>19</v>
      </c>
      <c r="F144" s="250" t="s">
        <v>199</v>
      </c>
      <c r="G144" s="248"/>
      <c r="H144" s="251">
        <v>0.085000000000000006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159</v>
      </c>
      <c r="AU144" s="257" t="s">
        <v>79</v>
      </c>
      <c r="AV144" s="14" t="s">
        <v>79</v>
      </c>
      <c r="AW144" s="14" t="s">
        <v>32</v>
      </c>
      <c r="AX144" s="14" t="s">
        <v>70</v>
      </c>
      <c r="AY144" s="257" t="s">
        <v>148</v>
      </c>
    </row>
    <row r="145" s="15" customFormat="1">
      <c r="A145" s="15"/>
      <c r="B145" s="258"/>
      <c r="C145" s="259"/>
      <c r="D145" s="238" t="s">
        <v>159</v>
      </c>
      <c r="E145" s="260" t="s">
        <v>19</v>
      </c>
      <c r="F145" s="261" t="s">
        <v>164</v>
      </c>
      <c r="G145" s="259"/>
      <c r="H145" s="262">
        <v>1.357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159</v>
      </c>
      <c r="AU145" s="268" t="s">
        <v>79</v>
      </c>
      <c r="AV145" s="15" t="s">
        <v>165</v>
      </c>
      <c r="AW145" s="15" t="s">
        <v>32</v>
      </c>
      <c r="AX145" s="15" t="s">
        <v>70</v>
      </c>
      <c r="AY145" s="268" t="s">
        <v>148</v>
      </c>
    </row>
    <row r="146" s="16" customFormat="1">
      <c r="A146" s="16"/>
      <c r="B146" s="269"/>
      <c r="C146" s="270"/>
      <c r="D146" s="238" t="s">
        <v>159</v>
      </c>
      <c r="E146" s="271" t="s">
        <v>101</v>
      </c>
      <c r="F146" s="272" t="s">
        <v>168</v>
      </c>
      <c r="G146" s="270"/>
      <c r="H146" s="273">
        <v>102.93700000000001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9" t="s">
        <v>159</v>
      </c>
      <c r="AU146" s="279" t="s">
        <v>79</v>
      </c>
      <c r="AV146" s="16" t="s">
        <v>155</v>
      </c>
      <c r="AW146" s="16" t="s">
        <v>32</v>
      </c>
      <c r="AX146" s="16" t="s">
        <v>77</v>
      </c>
      <c r="AY146" s="279" t="s">
        <v>148</v>
      </c>
    </row>
    <row r="147" s="2" customFormat="1" ht="24.15" customHeight="1">
      <c r="A147" s="41"/>
      <c r="B147" s="42"/>
      <c r="C147" s="217" t="s">
        <v>200</v>
      </c>
      <c r="D147" s="217" t="s">
        <v>151</v>
      </c>
      <c r="E147" s="218" t="s">
        <v>201</v>
      </c>
      <c r="F147" s="219" t="s">
        <v>202</v>
      </c>
      <c r="G147" s="220" t="s">
        <v>154</v>
      </c>
      <c r="H147" s="221">
        <v>102.937</v>
      </c>
      <c r="I147" s="222"/>
      <c r="J147" s="223">
        <f>ROUND(I147*H147,2)</f>
        <v>0</v>
      </c>
      <c r="K147" s="224"/>
      <c r="L147" s="47"/>
      <c r="M147" s="225" t="s">
        <v>19</v>
      </c>
      <c r="N147" s="226" t="s">
        <v>41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155</v>
      </c>
      <c r="AT147" s="229" t="s">
        <v>151</v>
      </c>
      <c r="AU147" s="229" t="s">
        <v>79</v>
      </c>
      <c r="AY147" s="20" t="s">
        <v>148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77</v>
      </c>
      <c r="BK147" s="230">
        <f>ROUND(I147*H147,2)</f>
        <v>0</v>
      </c>
      <c r="BL147" s="20" t="s">
        <v>155</v>
      </c>
      <c r="BM147" s="229" t="s">
        <v>203</v>
      </c>
    </row>
    <row r="148" s="2" customFormat="1">
      <c r="A148" s="41"/>
      <c r="B148" s="42"/>
      <c r="C148" s="43"/>
      <c r="D148" s="231" t="s">
        <v>157</v>
      </c>
      <c r="E148" s="43"/>
      <c r="F148" s="232" t="s">
        <v>204</v>
      </c>
      <c r="G148" s="43"/>
      <c r="H148" s="43"/>
      <c r="I148" s="233"/>
      <c r="J148" s="43"/>
      <c r="K148" s="43"/>
      <c r="L148" s="47"/>
      <c r="M148" s="234"/>
      <c r="N148" s="23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157</v>
      </c>
      <c r="AU148" s="20" t="s">
        <v>79</v>
      </c>
    </row>
    <row r="149" s="14" customFormat="1">
      <c r="A149" s="14"/>
      <c r="B149" s="247"/>
      <c r="C149" s="248"/>
      <c r="D149" s="238" t="s">
        <v>159</v>
      </c>
      <c r="E149" s="249" t="s">
        <v>19</v>
      </c>
      <c r="F149" s="250" t="s">
        <v>101</v>
      </c>
      <c r="G149" s="248"/>
      <c r="H149" s="251">
        <v>102.937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159</v>
      </c>
      <c r="AU149" s="257" t="s">
        <v>79</v>
      </c>
      <c r="AV149" s="14" t="s">
        <v>79</v>
      </c>
      <c r="AW149" s="14" t="s">
        <v>32</v>
      </c>
      <c r="AX149" s="14" t="s">
        <v>77</v>
      </c>
      <c r="AY149" s="257" t="s">
        <v>148</v>
      </c>
    </row>
    <row r="150" s="2" customFormat="1" ht="24.15" customHeight="1">
      <c r="A150" s="41"/>
      <c r="B150" s="42"/>
      <c r="C150" s="217" t="s">
        <v>106</v>
      </c>
      <c r="D150" s="217" t="s">
        <v>151</v>
      </c>
      <c r="E150" s="218" t="s">
        <v>205</v>
      </c>
      <c r="F150" s="219" t="s">
        <v>206</v>
      </c>
      <c r="G150" s="220" t="s">
        <v>154</v>
      </c>
      <c r="H150" s="221">
        <v>28.777999999999999</v>
      </c>
      <c r="I150" s="222"/>
      <c r="J150" s="223">
        <f>ROUND(I150*H150,2)</f>
        <v>0</v>
      </c>
      <c r="K150" s="224"/>
      <c r="L150" s="47"/>
      <c r="M150" s="225" t="s">
        <v>19</v>
      </c>
      <c r="N150" s="226" t="s">
        <v>41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155</v>
      </c>
      <c r="AT150" s="229" t="s">
        <v>151</v>
      </c>
      <c r="AU150" s="229" t="s">
        <v>79</v>
      </c>
      <c r="AY150" s="20" t="s">
        <v>148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77</v>
      </c>
      <c r="BK150" s="230">
        <f>ROUND(I150*H150,2)</f>
        <v>0</v>
      </c>
      <c r="BL150" s="20" t="s">
        <v>155</v>
      </c>
      <c r="BM150" s="229" t="s">
        <v>207</v>
      </c>
    </row>
    <row r="151" s="2" customFormat="1">
      <c r="A151" s="41"/>
      <c r="B151" s="42"/>
      <c r="C151" s="43"/>
      <c r="D151" s="231" t="s">
        <v>157</v>
      </c>
      <c r="E151" s="43"/>
      <c r="F151" s="232" t="s">
        <v>208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157</v>
      </c>
      <c r="AU151" s="20" t="s">
        <v>79</v>
      </c>
    </row>
    <row r="152" s="13" customFormat="1">
      <c r="A152" s="13"/>
      <c r="B152" s="236"/>
      <c r="C152" s="237"/>
      <c r="D152" s="238" t="s">
        <v>159</v>
      </c>
      <c r="E152" s="239" t="s">
        <v>19</v>
      </c>
      <c r="F152" s="240" t="s">
        <v>209</v>
      </c>
      <c r="G152" s="237"/>
      <c r="H152" s="239" t="s">
        <v>19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159</v>
      </c>
      <c r="AU152" s="246" t="s">
        <v>79</v>
      </c>
      <c r="AV152" s="13" t="s">
        <v>77</v>
      </c>
      <c r="AW152" s="13" t="s">
        <v>32</v>
      </c>
      <c r="AX152" s="13" t="s">
        <v>70</v>
      </c>
      <c r="AY152" s="246" t="s">
        <v>148</v>
      </c>
    </row>
    <row r="153" s="14" customFormat="1">
      <c r="A153" s="14"/>
      <c r="B153" s="247"/>
      <c r="C153" s="248"/>
      <c r="D153" s="238" t="s">
        <v>159</v>
      </c>
      <c r="E153" s="249" t="s">
        <v>19</v>
      </c>
      <c r="F153" s="250" t="s">
        <v>101</v>
      </c>
      <c r="G153" s="248"/>
      <c r="H153" s="251">
        <v>102.937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159</v>
      </c>
      <c r="AU153" s="257" t="s">
        <v>79</v>
      </c>
      <c r="AV153" s="14" t="s">
        <v>79</v>
      </c>
      <c r="AW153" s="14" t="s">
        <v>32</v>
      </c>
      <c r="AX153" s="14" t="s">
        <v>70</v>
      </c>
      <c r="AY153" s="257" t="s">
        <v>148</v>
      </c>
    </row>
    <row r="154" s="15" customFormat="1">
      <c r="A154" s="15"/>
      <c r="B154" s="258"/>
      <c r="C154" s="259"/>
      <c r="D154" s="238" t="s">
        <v>159</v>
      </c>
      <c r="E154" s="260" t="s">
        <v>19</v>
      </c>
      <c r="F154" s="261" t="s">
        <v>164</v>
      </c>
      <c r="G154" s="259"/>
      <c r="H154" s="262">
        <v>102.937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159</v>
      </c>
      <c r="AU154" s="268" t="s">
        <v>79</v>
      </c>
      <c r="AV154" s="15" t="s">
        <v>165</v>
      </c>
      <c r="AW154" s="15" t="s">
        <v>32</v>
      </c>
      <c r="AX154" s="15" t="s">
        <v>70</v>
      </c>
      <c r="AY154" s="268" t="s">
        <v>148</v>
      </c>
    </row>
    <row r="155" s="13" customFormat="1">
      <c r="A155" s="13"/>
      <c r="B155" s="236"/>
      <c r="C155" s="237"/>
      <c r="D155" s="238" t="s">
        <v>159</v>
      </c>
      <c r="E155" s="239" t="s">
        <v>19</v>
      </c>
      <c r="F155" s="240" t="s">
        <v>210</v>
      </c>
      <c r="G155" s="237"/>
      <c r="H155" s="239" t="s">
        <v>19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159</v>
      </c>
      <c r="AU155" s="246" t="s">
        <v>79</v>
      </c>
      <c r="AV155" s="13" t="s">
        <v>77</v>
      </c>
      <c r="AW155" s="13" t="s">
        <v>32</v>
      </c>
      <c r="AX155" s="13" t="s">
        <v>70</v>
      </c>
      <c r="AY155" s="246" t="s">
        <v>148</v>
      </c>
    </row>
    <row r="156" s="14" customFormat="1">
      <c r="A156" s="14"/>
      <c r="B156" s="247"/>
      <c r="C156" s="248"/>
      <c r="D156" s="238" t="s">
        <v>159</v>
      </c>
      <c r="E156" s="249" t="s">
        <v>19</v>
      </c>
      <c r="F156" s="250" t="s">
        <v>211</v>
      </c>
      <c r="G156" s="248"/>
      <c r="H156" s="251">
        <v>-74.159000000000006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159</v>
      </c>
      <c r="AU156" s="257" t="s">
        <v>79</v>
      </c>
      <c r="AV156" s="14" t="s">
        <v>79</v>
      </c>
      <c r="AW156" s="14" t="s">
        <v>32</v>
      </c>
      <c r="AX156" s="14" t="s">
        <v>70</v>
      </c>
      <c r="AY156" s="257" t="s">
        <v>148</v>
      </c>
    </row>
    <row r="157" s="15" customFormat="1">
      <c r="A157" s="15"/>
      <c r="B157" s="258"/>
      <c r="C157" s="259"/>
      <c r="D157" s="238" t="s">
        <v>159</v>
      </c>
      <c r="E157" s="260" t="s">
        <v>19</v>
      </c>
      <c r="F157" s="261" t="s">
        <v>164</v>
      </c>
      <c r="G157" s="259"/>
      <c r="H157" s="262">
        <v>-74.159000000000006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159</v>
      </c>
      <c r="AU157" s="268" t="s">
        <v>79</v>
      </c>
      <c r="AV157" s="15" t="s">
        <v>165</v>
      </c>
      <c r="AW157" s="15" t="s">
        <v>32</v>
      </c>
      <c r="AX157" s="15" t="s">
        <v>70</v>
      </c>
      <c r="AY157" s="268" t="s">
        <v>148</v>
      </c>
    </row>
    <row r="158" s="16" customFormat="1">
      <c r="A158" s="16"/>
      <c r="B158" s="269"/>
      <c r="C158" s="270"/>
      <c r="D158" s="238" t="s">
        <v>159</v>
      </c>
      <c r="E158" s="271" t="s">
        <v>19</v>
      </c>
      <c r="F158" s="272" t="s">
        <v>168</v>
      </c>
      <c r="G158" s="270"/>
      <c r="H158" s="273">
        <v>28.777999999999992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9" t="s">
        <v>159</v>
      </c>
      <c r="AU158" s="279" t="s">
        <v>79</v>
      </c>
      <c r="AV158" s="16" t="s">
        <v>155</v>
      </c>
      <c r="AW158" s="16" t="s">
        <v>32</v>
      </c>
      <c r="AX158" s="16" t="s">
        <v>77</v>
      </c>
      <c r="AY158" s="279" t="s">
        <v>148</v>
      </c>
    </row>
    <row r="159" s="2" customFormat="1" ht="37.8" customHeight="1">
      <c r="A159" s="41"/>
      <c r="B159" s="42"/>
      <c r="C159" s="217" t="s">
        <v>212</v>
      </c>
      <c r="D159" s="217" t="s">
        <v>151</v>
      </c>
      <c r="E159" s="218" t="s">
        <v>213</v>
      </c>
      <c r="F159" s="219" t="s">
        <v>214</v>
      </c>
      <c r="G159" s="220" t="s">
        <v>154</v>
      </c>
      <c r="H159" s="221">
        <v>74.159000000000006</v>
      </c>
      <c r="I159" s="222"/>
      <c r="J159" s="223">
        <f>ROUND(I159*H159,2)</f>
        <v>0</v>
      </c>
      <c r="K159" s="224"/>
      <c r="L159" s="47"/>
      <c r="M159" s="225" t="s">
        <v>19</v>
      </c>
      <c r="N159" s="226" t="s">
        <v>41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155</v>
      </c>
      <c r="AT159" s="229" t="s">
        <v>151</v>
      </c>
      <c r="AU159" s="229" t="s">
        <v>79</v>
      </c>
      <c r="AY159" s="20" t="s">
        <v>148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77</v>
      </c>
      <c r="BK159" s="230">
        <f>ROUND(I159*H159,2)</f>
        <v>0</v>
      </c>
      <c r="BL159" s="20" t="s">
        <v>155</v>
      </c>
      <c r="BM159" s="229" t="s">
        <v>215</v>
      </c>
    </row>
    <row r="160" s="2" customFormat="1">
      <c r="A160" s="41"/>
      <c r="B160" s="42"/>
      <c r="C160" s="43"/>
      <c r="D160" s="231" t="s">
        <v>157</v>
      </c>
      <c r="E160" s="43"/>
      <c r="F160" s="232" t="s">
        <v>216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157</v>
      </c>
      <c r="AU160" s="20" t="s">
        <v>79</v>
      </c>
    </row>
    <row r="161" s="13" customFormat="1">
      <c r="A161" s="13"/>
      <c r="B161" s="236"/>
      <c r="C161" s="237"/>
      <c r="D161" s="238" t="s">
        <v>159</v>
      </c>
      <c r="E161" s="239" t="s">
        <v>19</v>
      </c>
      <c r="F161" s="240" t="s">
        <v>217</v>
      </c>
      <c r="G161" s="237"/>
      <c r="H161" s="239" t="s">
        <v>19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159</v>
      </c>
      <c r="AU161" s="246" t="s">
        <v>79</v>
      </c>
      <c r="AV161" s="13" t="s">
        <v>77</v>
      </c>
      <c r="AW161" s="13" t="s">
        <v>32</v>
      </c>
      <c r="AX161" s="13" t="s">
        <v>70</v>
      </c>
      <c r="AY161" s="246" t="s">
        <v>148</v>
      </c>
    </row>
    <row r="162" s="14" customFormat="1">
      <c r="A162" s="14"/>
      <c r="B162" s="247"/>
      <c r="C162" s="248"/>
      <c r="D162" s="238" t="s">
        <v>159</v>
      </c>
      <c r="E162" s="249" t="s">
        <v>19</v>
      </c>
      <c r="F162" s="250" t="s">
        <v>108</v>
      </c>
      <c r="G162" s="248"/>
      <c r="H162" s="251">
        <v>33.192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159</v>
      </c>
      <c r="AU162" s="257" t="s">
        <v>79</v>
      </c>
      <c r="AV162" s="14" t="s">
        <v>79</v>
      </c>
      <c r="AW162" s="14" t="s">
        <v>32</v>
      </c>
      <c r="AX162" s="14" t="s">
        <v>70</v>
      </c>
      <c r="AY162" s="257" t="s">
        <v>148</v>
      </c>
    </row>
    <row r="163" s="15" customFormat="1">
      <c r="A163" s="15"/>
      <c r="B163" s="258"/>
      <c r="C163" s="259"/>
      <c r="D163" s="238" t="s">
        <v>159</v>
      </c>
      <c r="E163" s="260" t="s">
        <v>19</v>
      </c>
      <c r="F163" s="261" t="s">
        <v>164</v>
      </c>
      <c r="G163" s="259"/>
      <c r="H163" s="262">
        <v>33.192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159</v>
      </c>
      <c r="AU163" s="268" t="s">
        <v>79</v>
      </c>
      <c r="AV163" s="15" t="s">
        <v>165</v>
      </c>
      <c r="AW163" s="15" t="s">
        <v>32</v>
      </c>
      <c r="AX163" s="15" t="s">
        <v>70</v>
      </c>
      <c r="AY163" s="268" t="s">
        <v>148</v>
      </c>
    </row>
    <row r="164" s="13" customFormat="1">
      <c r="A164" s="13"/>
      <c r="B164" s="236"/>
      <c r="C164" s="237"/>
      <c r="D164" s="238" t="s">
        <v>159</v>
      </c>
      <c r="E164" s="239" t="s">
        <v>19</v>
      </c>
      <c r="F164" s="240" t="s">
        <v>218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159</v>
      </c>
      <c r="AU164" s="246" t="s">
        <v>79</v>
      </c>
      <c r="AV164" s="13" t="s">
        <v>77</v>
      </c>
      <c r="AW164" s="13" t="s">
        <v>32</v>
      </c>
      <c r="AX164" s="13" t="s">
        <v>70</v>
      </c>
      <c r="AY164" s="246" t="s">
        <v>148</v>
      </c>
    </row>
    <row r="165" s="13" customFormat="1">
      <c r="A165" s="13"/>
      <c r="B165" s="236"/>
      <c r="C165" s="237"/>
      <c r="D165" s="238" t="s">
        <v>159</v>
      </c>
      <c r="E165" s="239" t="s">
        <v>19</v>
      </c>
      <c r="F165" s="240" t="s">
        <v>219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159</v>
      </c>
      <c r="AU165" s="246" t="s">
        <v>79</v>
      </c>
      <c r="AV165" s="13" t="s">
        <v>77</v>
      </c>
      <c r="AW165" s="13" t="s">
        <v>32</v>
      </c>
      <c r="AX165" s="13" t="s">
        <v>70</v>
      </c>
      <c r="AY165" s="246" t="s">
        <v>148</v>
      </c>
    </row>
    <row r="166" s="14" customFormat="1">
      <c r="A166" s="14"/>
      <c r="B166" s="247"/>
      <c r="C166" s="248"/>
      <c r="D166" s="238" t="s">
        <v>159</v>
      </c>
      <c r="E166" s="249" t="s">
        <v>19</v>
      </c>
      <c r="F166" s="250" t="s">
        <v>220</v>
      </c>
      <c r="G166" s="248"/>
      <c r="H166" s="251">
        <v>0.90100000000000002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159</v>
      </c>
      <c r="AU166" s="257" t="s">
        <v>79</v>
      </c>
      <c r="AV166" s="14" t="s">
        <v>79</v>
      </c>
      <c r="AW166" s="14" t="s">
        <v>32</v>
      </c>
      <c r="AX166" s="14" t="s">
        <v>70</v>
      </c>
      <c r="AY166" s="257" t="s">
        <v>148</v>
      </c>
    </row>
    <row r="167" s="13" customFormat="1">
      <c r="A167" s="13"/>
      <c r="B167" s="236"/>
      <c r="C167" s="237"/>
      <c r="D167" s="238" t="s">
        <v>159</v>
      </c>
      <c r="E167" s="239" t="s">
        <v>19</v>
      </c>
      <c r="F167" s="240" t="s">
        <v>166</v>
      </c>
      <c r="G167" s="237"/>
      <c r="H167" s="239" t="s">
        <v>19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159</v>
      </c>
      <c r="AU167" s="246" t="s">
        <v>79</v>
      </c>
      <c r="AV167" s="13" t="s">
        <v>77</v>
      </c>
      <c r="AW167" s="13" t="s">
        <v>32</v>
      </c>
      <c r="AX167" s="13" t="s">
        <v>70</v>
      </c>
      <c r="AY167" s="246" t="s">
        <v>148</v>
      </c>
    </row>
    <row r="168" s="14" customFormat="1">
      <c r="A168" s="14"/>
      <c r="B168" s="247"/>
      <c r="C168" s="248"/>
      <c r="D168" s="238" t="s">
        <v>159</v>
      </c>
      <c r="E168" s="249" t="s">
        <v>19</v>
      </c>
      <c r="F168" s="250" t="s">
        <v>221</v>
      </c>
      <c r="G168" s="248"/>
      <c r="H168" s="251">
        <v>0.059999999999999998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159</v>
      </c>
      <c r="AU168" s="257" t="s">
        <v>79</v>
      </c>
      <c r="AV168" s="14" t="s">
        <v>79</v>
      </c>
      <c r="AW168" s="14" t="s">
        <v>32</v>
      </c>
      <c r="AX168" s="14" t="s">
        <v>70</v>
      </c>
      <c r="AY168" s="257" t="s">
        <v>148</v>
      </c>
    </row>
    <row r="169" s="15" customFormat="1">
      <c r="A169" s="15"/>
      <c r="B169" s="258"/>
      <c r="C169" s="259"/>
      <c r="D169" s="238" t="s">
        <v>159</v>
      </c>
      <c r="E169" s="260" t="s">
        <v>19</v>
      </c>
      <c r="F169" s="261" t="s">
        <v>164</v>
      </c>
      <c r="G169" s="259"/>
      <c r="H169" s="262">
        <v>0.96100000000000008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159</v>
      </c>
      <c r="AU169" s="268" t="s">
        <v>79</v>
      </c>
      <c r="AV169" s="15" t="s">
        <v>165</v>
      </c>
      <c r="AW169" s="15" t="s">
        <v>32</v>
      </c>
      <c r="AX169" s="15" t="s">
        <v>70</v>
      </c>
      <c r="AY169" s="268" t="s">
        <v>148</v>
      </c>
    </row>
    <row r="170" s="13" customFormat="1">
      <c r="A170" s="13"/>
      <c r="B170" s="236"/>
      <c r="C170" s="237"/>
      <c r="D170" s="238" t="s">
        <v>159</v>
      </c>
      <c r="E170" s="239" t="s">
        <v>19</v>
      </c>
      <c r="F170" s="240" t="s">
        <v>222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159</v>
      </c>
      <c r="AU170" s="246" t="s">
        <v>79</v>
      </c>
      <c r="AV170" s="13" t="s">
        <v>77</v>
      </c>
      <c r="AW170" s="13" t="s">
        <v>32</v>
      </c>
      <c r="AX170" s="13" t="s">
        <v>70</v>
      </c>
      <c r="AY170" s="246" t="s">
        <v>148</v>
      </c>
    </row>
    <row r="171" s="14" customFormat="1">
      <c r="A171" s="14"/>
      <c r="B171" s="247"/>
      <c r="C171" s="248"/>
      <c r="D171" s="238" t="s">
        <v>159</v>
      </c>
      <c r="E171" s="249" t="s">
        <v>19</v>
      </c>
      <c r="F171" s="250" t="s">
        <v>223</v>
      </c>
      <c r="G171" s="248"/>
      <c r="H171" s="251">
        <v>12.273999999999999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159</v>
      </c>
      <c r="AU171" s="257" t="s">
        <v>79</v>
      </c>
      <c r="AV171" s="14" t="s">
        <v>79</v>
      </c>
      <c r="AW171" s="14" t="s">
        <v>32</v>
      </c>
      <c r="AX171" s="14" t="s">
        <v>70</v>
      </c>
      <c r="AY171" s="257" t="s">
        <v>148</v>
      </c>
    </row>
    <row r="172" s="15" customFormat="1">
      <c r="A172" s="15"/>
      <c r="B172" s="258"/>
      <c r="C172" s="259"/>
      <c r="D172" s="238" t="s">
        <v>159</v>
      </c>
      <c r="E172" s="260" t="s">
        <v>19</v>
      </c>
      <c r="F172" s="261" t="s">
        <v>164</v>
      </c>
      <c r="G172" s="259"/>
      <c r="H172" s="262">
        <v>12.273999999999999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159</v>
      </c>
      <c r="AU172" s="268" t="s">
        <v>79</v>
      </c>
      <c r="AV172" s="15" t="s">
        <v>165</v>
      </c>
      <c r="AW172" s="15" t="s">
        <v>32</v>
      </c>
      <c r="AX172" s="15" t="s">
        <v>70</v>
      </c>
      <c r="AY172" s="268" t="s">
        <v>148</v>
      </c>
    </row>
    <row r="173" s="13" customFormat="1">
      <c r="A173" s="13"/>
      <c r="B173" s="236"/>
      <c r="C173" s="237"/>
      <c r="D173" s="238" t="s">
        <v>159</v>
      </c>
      <c r="E173" s="239" t="s">
        <v>19</v>
      </c>
      <c r="F173" s="240" t="s">
        <v>224</v>
      </c>
      <c r="G173" s="237"/>
      <c r="H173" s="239" t="s">
        <v>19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159</v>
      </c>
      <c r="AU173" s="246" t="s">
        <v>79</v>
      </c>
      <c r="AV173" s="13" t="s">
        <v>77</v>
      </c>
      <c r="AW173" s="13" t="s">
        <v>32</v>
      </c>
      <c r="AX173" s="13" t="s">
        <v>70</v>
      </c>
      <c r="AY173" s="246" t="s">
        <v>148</v>
      </c>
    </row>
    <row r="174" s="14" customFormat="1">
      <c r="A174" s="14"/>
      <c r="B174" s="247"/>
      <c r="C174" s="248"/>
      <c r="D174" s="238" t="s">
        <v>159</v>
      </c>
      <c r="E174" s="249" t="s">
        <v>19</v>
      </c>
      <c r="F174" s="250" t="s">
        <v>225</v>
      </c>
      <c r="G174" s="248"/>
      <c r="H174" s="251">
        <v>9.6899999999999995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159</v>
      </c>
      <c r="AU174" s="257" t="s">
        <v>79</v>
      </c>
      <c r="AV174" s="14" t="s">
        <v>79</v>
      </c>
      <c r="AW174" s="14" t="s">
        <v>32</v>
      </c>
      <c r="AX174" s="14" t="s">
        <v>70</v>
      </c>
      <c r="AY174" s="257" t="s">
        <v>148</v>
      </c>
    </row>
    <row r="175" s="15" customFormat="1">
      <c r="A175" s="15"/>
      <c r="B175" s="258"/>
      <c r="C175" s="259"/>
      <c r="D175" s="238" t="s">
        <v>159</v>
      </c>
      <c r="E175" s="260" t="s">
        <v>19</v>
      </c>
      <c r="F175" s="261" t="s">
        <v>164</v>
      </c>
      <c r="G175" s="259"/>
      <c r="H175" s="262">
        <v>9.6899999999999995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159</v>
      </c>
      <c r="AU175" s="268" t="s">
        <v>79</v>
      </c>
      <c r="AV175" s="15" t="s">
        <v>165</v>
      </c>
      <c r="AW175" s="15" t="s">
        <v>32</v>
      </c>
      <c r="AX175" s="15" t="s">
        <v>70</v>
      </c>
      <c r="AY175" s="268" t="s">
        <v>148</v>
      </c>
    </row>
    <row r="176" s="13" customFormat="1">
      <c r="A176" s="13"/>
      <c r="B176" s="236"/>
      <c r="C176" s="237"/>
      <c r="D176" s="238" t="s">
        <v>159</v>
      </c>
      <c r="E176" s="239" t="s">
        <v>19</v>
      </c>
      <c r="F176" s="240" t="s">
        <v>226</v>
      </c>
      <c r="G176" s="237"/>
      <c r="H176" s="239" t="s">
        <v>19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159</v>
      </c>
      <c r="AU176" s="246" t="s">
        <v>79</v>
      </c>
      <c r="AV176" s="13" t="s">
        <v>77</v>
      </c>
      <c r="AW176" s="13" t="s">
        <v>32</v>
      </c>
      <c r="AX176" s="13" t="s">
        <v>70</v>
      </c>
      <c r="AY176" s="246" t="s">
        <v>148</v>
      </c>
    </row>
    <row r="177" s="14" customFormat="1">
      <c r="A177" s="14"/>
      <c r="B177" s="247"/>
      <c r="C177" s="248"/>
      <c r="D177" s="238" t="s">
        <v>159</v>
      </c>
      <c r="E177" s="249" t="s">
        <v>19</v>
      </c>
      <c r="F177" s="250" t="s">
        <v>227</v>
      </c>
      <c r="G177" s="248"/>
      <c r="H177" s="251">
        <v>7.7519999999999998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159</v>
      </c>
      <c r="AU177" s="257" t="s">
        <v>79</v>
      </c>
      <c r="AV177" s="14" t="s">
        <v>79</v>
      </c>
      <c r="AW177" s="14" t="s">
        <v>32</v>
      </c>
      <c r="AX177" s="14" t="s">
        <v>70</v>
      </c>
      <c r="AY177" s="257" t="s">
        <v>148</v>
      </c>
    </row>
    <row r="178" s="15" customFormat="1">
      <c r="A178" s="15"/>
      <c r="B178" s="258"/>
      <c r="C178" s="259"/>
      <c r="D178" s="238" t="s">
        <v>159</v>
      </c>
      <c r="E178" s="260" t="s">
        <v>19</v>
      </c>
      <c r="F178" s="261" t="s">
        <v>164</v>
      </c>
      <c r="G178" s="259"/>
      <c r="H178" s="262">
        <v>7.7519999999999998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159</v>
      </c>
      <c r="AU178" s="268" t="s">
        <v>79</v>
      </c>
      <c r="AV178" s="15" t="s">
        <v>165</v>
      </c>
      <c r="AW178" s="15" t="s">
        <v>32</v>
      </c>
      <c r="AX178" s="15" t="s">
        <v>70</v>
      </c>
      <c r="AY178" s="268" t="s">
        <v>148</v>
      </c>
    </row>
    <row r="179" s="13" customFormat="1">
      <c r="A179" s="13"/>
      <c r="B179" s="236"/>
      <c r="C179" s="237"/>
      <c r="D179" s="238" t="s">
        <v>159</v>
      </c>
      <c r="E179" s="239" t="s">
        <v>19</v>
      </c>
      <c r="F179" s="240" t="s">
        <v>228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159</v>
      </c>
      <c r="AU179" s="246" t="s">
        <v>79</v>
      </c>
      <c r="AV179" s="13" t="s">
        <v>77</v>
      </c>
      <c r="AW179" s="13" t="s">
        <v>32</v>
      </c>
      <c r="AX179" s="13" t="s">
        <v>70</v>
      </c>
      <c r="AY179" s="246" t="s">
        <v>148</v>
      </c>
    </row>
    <row r="180" s="14" customFormat="1">
      <c r="A180" s="14"/>
      <c r="B180" s="247"/>
      <c r="C180" s="248"/>
      <c r="D180" s="238" t="s">
        <v>159</v>
      </c>
      <c r="E180" s="249" t="s">
        <v>19</v>
      </c>
      <c r="F180" s="250" t="s">
        <v>112</v>
      </c>
      <c r="G180" s="248"/>
      <c r="H180" s="251">
        <v>10.289999999999999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159</v>
      </c>
      <c r="AU180" s="257" t="s">
        <v>79</v>
      </c>
      <c r="AV180" s="14" t="s">
        <v>79</v>
      </c>
      <c r="AW180" s="14" t="s">
        <v>32</v>
      </c>
      <c r="AX180" s="14" t="s">
        <v>70</v>
      </c>
      <c r="AY180" s="257" t="s">
        <v>148</v>
      </c>
    </row>
    <row r="181" s="15" customFormat="1">
      <c r="A181" s="15"/>
      <c r="B181" s="258"/>
      <c r="C181" s="259"/>
      <c r="D181" s="238" t="s">
        <v>159</v>
      </c>
      <c r="E181" s="260" t="s">
        <v>19</v>
      </c>
      <c r="F181" s="261" t="s">
        <v>164</v>
      </c>
      <c r="G181" s="259"/>
      <c r="H181" s="262">
        <v>10.289999999999999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159</v>
      </c>
      <c r="AU181" s="268" t="s">
        <v>79</v>
      </c>
      <c r="AV181" s="15" t="s">
        <v>165</v>
      </c>
      <c r="AW181" s="15" t="s">
        <v>32</v>
      </c>
      <c r="AX181" s="15" t="s">
        <v>70</v>
      </c>
      <c r="AY181" s="268" t="s">
        <v>148</v>
      </c>
    </row>
    <row r="182" s="16" customFormat="1">
      <c r="A182" s="16"/>
      <c r="B182" s="269"/>
      <c r="C182" s="270"/>
      <c r="D182" s="238" t="s">
        <v>159</v>
      </c>
      <c r="E182" s="271" t="s">
        <v>95</v>
      </c>
      <c r="F182" s="272" t="s">
        <v>168</v>
      </c>
      <c r="G182" s="270"/>
      <c r="H182" s="273">
        <v>74.159000000000006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9" t="s">
        <v>159</v>
      </c>
      <c r="AU182" s="279" t="s">
        <v>79</v>
      </c>
      <c r="AV182" s="16" t="s">
        <v>155</v>
      </c>
      <c r="AW182" s="16" t="s">
        <v>32</v>
      </c>
      <c r="AX182" s="16" t="s">
        <v>77</v>
      </c>
      <c r="AY182" s="279" t="s">
        <v>148</v>
      </c>
    </row>
    <row r="183" s="2" customFormat="1" ht="24.15" customHeight="1">
      <c r="A183" s="41"/>
      <c r="B183" s="42"/>
      <c r="C183" s="217" t="s">
        <v>229</v>
      </c>
      <c r="D183" s="217" t="s">
        <v>151</v>
      </c>
      <c r="E183" s="218" t="s">
        <v>230</v>
      </c>
      <c r="F183" s="219" t="s">
        <v>231</v>
      </c>
      <c r="G183" s="220" t="s">
        <v>232</v>
      </c>
      <c r="H183" s="221">
        <v>126.06999999999999</v>
      </c>
      <c r="I183" s="222"/>
      <c r="J183" s="223">
        <f>ROUND(I183*H183,2)</f>
        <v>0</v>
      </c>
      <c r="K183" s="224"/>
      <c r="L183" s="47"/>
      <c r="M183" s="225" t="s">
        <v>19</v>
      </c>
      <c r="N183" s="226" t="s">
        <v>41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155</v>
      </c>
      <c r="AT183" s="229" t="s">
        <v>151</v>
      </c>
      <c r="AU183" s="229" t="s">
        <v>79</v>
      </c>
      <c r="AY183" s="20" t="s">
        <v>148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77</v>
      </c>
      <c r="BK183" s="230">
        <f>ROUND(I183*H183,2)</f>
        <v>0</v>
      </c>
      <c r="BL183" s="20" t="s">
        <v>155</v>
      </c>
      <c r="BM183" s="229" t="s">
        <v>233</v>
      </c>
    </row>
    <row r="184" s="2" customFormat="1">
      <c r="A184" s="41"/>
      <c r="B184" s="42"/>
      <c r="C184" s="43"/>
      <c r="D184" s="231" t="s">
        <v>157</v>
      </c>
      <c r="E184" s="43"/>
      <c r="F184" s="232" t="s">
        <v>234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157</v>
      </c>
      <c r="AU184" s="20" t="s">
        <v>79</v>
      </c>
    </row>
    <row r="185" s="14" customFormat="1">
      <c r="A185" s="14"/>
      <c r="B185" s="247"/>
      <c r="C185" s="248"/>
      <c r="D185" s="238" t="s">
        <v>159</v>
      </c>
      <c r="E185" s="249" t="s">
        <v>19</v>
      </c>
      <c r="F185" s="250" t="s">
        <v>235</v>
      </c>
      <c r="G185" s="248"/>
      <c r="H185" s="251">
        <v>126.06999999999999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159</v>
      </c>
      <c r="AU185" s="257" t="s">
        <v>79</v>
      </c>
      <c r="AV185" s="14" t="s">
        <v>79</v>
      </c>
      <c r="AW185" s="14" t="s">
        <v>32</v>
      </c>
      <c r="AX185" s="14" t="s">
        <v>70</v>
      </c>
      <c r="AY185" s="257" t="s">
        <v>148</v>
      </c>
    </row>
    <row r="186" s="16" customFormat="1">
      <c r="A186" s="16"/>
      <c r="B186" s="269"/>
      <c r="C186" s="270"/>
      <c r="D186" s="238" t="s">
        <v>159</v>
      </c>
      <c r="E186" s="271" t="s">
        <v>19</v>
      </c>
      <c r="F186" s="272" t="s">
        <v>168</v>
      </c>
      <c r="G186" s="270"/>
      <c r="H186" s="273">
        <v>126.06999999999999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9" t="s">
        <v>159</v>
      </c>
      <c r="AU186" s="279" t="s">
        <v>79</v>
      </c>
      <c r="AV186" s="16" t="s">
        <v>155</v>
      </c>
      <c r="AW186" s="16" t="s">
        <v>32</v>
      </c>
      <c r="AX186" s="16" t="s">
        <v>77</v>
      </c>
      <c r="AY186" s="279" t="s">
        <v>148</v>
      </c>
    </row>
    <row r="187" s="12" customFormat="1" ht="22.8" customHeight="1">
      <c r="A187" s="12"/>
      <c r="B187" s="201"/>
      <c r="C187" s="202"/>
      <c r="D187" s="203" t="s">
        <v>69</v>
      </c>
      <c r="E187" s="215" t="s">
        <v>79</v>
      </c>
      <c r="F187" s="215" t="s">
        <v>236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SUM(P188:P239)</f>
        <v>0</v>
      </c>
      <c r="Q187" s="209"/>
      <c r="R187" s="210">
        <f>SUM(R188:R239)</f>
        <v>117.53767509999999</v>
      </c>
      <c r="S187" s="209"/>
      <c r="T187" s="211">
        <f>SUM(T188:T239)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77</v>
      </c>
      <c r="AT187" s="213" t="s">
        <v>69</v>
      </c>
      <c r="AU187" s="213" t="s">
        <v>77</v>
      </c>
      <c r="AY187" s="212" t="s">
        <v>148</v>
      </c>
      <c r="BK187" s="214">
        <f>SUM(BK188:BK239)</f>
        <v>0</v>
      </c>
    </row>
    <row r="188" s="2" customFormat="1" ht="24.15" customHeight="1">
      <c r="A188" s="41"/>
      <c r="B188" s="42"/>
      <c r="C188" s="217" t="s">
        <v>237</v>
      </c>
      <c r="D188" s="217" t="s">
        <v>151</v>
      </c>
      <c r="E188" s="218" t="s">
        <v>238</v>
      </c>
      <c r="F188" s="219" t="s">
        <v>239</v>
      </c>
      <c r="G188" s="220" t="s">
        <v>154</v>
      </c>
      <c r="H188" s="221">
        <v>3.6000000000000001</v>
      </c>
      <c r="I188" s="222"/>
      <c r="J188" s="223">
        <f>ROUND(I188*H188,2)</f>
        <v>0</v>
      </c>
      <c r="K188" s="224"/>
      <c r="L188" s="47"/>
      <c r="M188" s="225" t="s">
        <v>19</v>
      </c>
      <c r="N188" s="226" t="s">
        <v>41</v>
      </c>
      <c r="O188" s="87"/>
      <c r="P188" s="227">
        <f>O188*H188</f>
        <v>0</v>
      </c>
      <c r="Q188" s="227">
        <v>1.6299999999999999</v>
      </c>
      <c r="R188" s="227">
        <f>Q188*H188</f>
        <v>5.8679999999999994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155</v>
      </c>
      <c r="AT188" s="229" t="s">
        <v>151</v>
      </c>
      <c r="AU188" s="229" t="s">
        <v>79</v>
      </c>
      <c r="AY188" s="20" t="s">
        <v>148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77</v>
      </c>
      <c r="BK188" s="230">
        <f>ROUND(I188*H188,2)</f>
        <v>0</v>
      </c>
      <c r="BL188" s="20" t="s">
        <v>155</v>
      </c>
      <c r="BM188" s="229" t="s">
        <v>240</v>
      </c>
    </row>
    <row r="189" s="2" customFormat="1">
      <c r="A189" s="41"/>
      <c r="B189" s="42"/>
      <c r="C189" s="43"/>
      <c r="D189" s="231" t="s">
        <v>157</v>
      </c>
      <c r="E189" s="43"/>
      <c r="F189" s="232" t="s">
        <v>241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157</v>
      </c>
      <c r="AU189" s="20" t="s">
        <v>79</v>
      </c>
    </row>
    <row r="190" s="13" customFormat="1">
      <c r="A190" s="13"/>
      <c r="B190" s="236"/>
      <c r="C190" s="237"/>
      <c r="D190" s="238" t="s">
        <v>159</v>
      </c>
      <c r="E190" s="239" t="s">
        <v>19</v>
      </c>
      <c r="F190" s="240" t="s">
        <v>242</v>
      </c>
      <c r="G190" s="237"/>
      <c r="H190" s="239" t="s">
        <v>19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159</v>
      </c>
      <c r="AU190" s="246" t="s">
        <v>79</v>
      </c>
      <c r="AV190" s="13" t="s">
        <v>77</v>
      </c>
      <c r="AW190" s="13" t="s">
        <v>32</v>
      </c>
      <c r="AX190" s="13" t="s">
        <v>70</v>
      </c>
      <c r="AY190" s="246" t="s">
        <v>148</v>
      </c>
    </row>
    <row r="191" s="14" customFormat="1">
      <c r="A191" s="14"/>
      <c r="B191" s="247"/>
      <c r="C191" s="248"/>
      <c r="D191" s="238" t="s">
        <v>159</v>
      </c>
      <c r="E191" s="249" t="s">
        <v>19</v>
      </c>
      <c r="F191" s="250" t="s">
        <v>243</v>
      </c>
      <c r="G191" s="248"/>
      <c r="H191" s="251">
        <v>3.6000000000000001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159</v>
      </c>
      <c r="AU191" s="257" t="s">
        <v>79</v>
      </c>
      <c r="AV191" s="14" t="s">
        <v>79</v>
      </c>
      <c r="AW191" s="14" t="s">
        <v>32</v>
      </c>
      <c r="AX191" s="14" t="s">
        <v>70</v>
      </c>
      <c r="AY191" s="257" t="s">
        <v>148</v>
      </c>
    </row>
    <row r="192" s="16" customFormat="1">
      <c r="A192" s="16"/>
      <c r="B192" s="269"/>
      <c r="C192" s="270"/>
      <c r="D192" s="238" t="s">
        <v>159</v>
      </c>
      <c r="E192" s="271" t="s">
        <v>19</v>
      </c>
      <c r="F192" s="272" t="s">
        <v>168</v>
      </c>
      <c r="G192" s="270"/>
      <c r="H192" s="273">
        <v>3.6000000000000001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9" t="s">
        <v>159</v>
      </c>
      <c r="AU192" s="279" t="s">
        <v>79</v>
      </c>
      <c r="AV192" s="16" t="s">
        <v>155</v>
      </c>
      <c r="AW192" s="16" t="s">
        <v>32</v>
      </c>
      <c r="AX192" s="16" t="s">
        <v>77</v>
      </c>
      <c r="AY192" s="279" t="s">
        <v>148</v>
      </c>
    </row>
    <row r="193" s="2" customFormat="1" ht="24.15" customHeight="1">
      <c r="A193" s="41"/>
      <c r="B193" s="42"/>
      <c r="C193" s="217" t="s">
        <v>244</v>
      </c>
      <c r="D193" s="217" t="s">
        <v>151</v>
      </c>
      <c r="E193" s="218" t="s">
        <v>245</v>
      </c>
      <c r="F193" s="219" t="s">
        <v>246</v>
      </c>
      <c r="G193" s="220" t="s">
        <v>247</v>
      </c>
      <c r="H193" s="221">
        <v>128.96000000000001</v>
      </c>
      <c r="I193" s="222"/>
      <c r="J193" s="223">
        <f>ROUND(I193*H193,2)</f>
        <v>0</v>
      </c>
      <c r="K193" s="224"/>
      <c r="L193" s="47"/>
      <c r="M193" s="225" t="s">
        <v>19</v>
      </c>
      <c r="N193" s="226" t="s">
        <v>41</v>
      </c>
      <c r="O193" s="87"/>
      <c r="P193" s="227">
        <f>O193*H193</f>
        <v>0</v>
      </c>
      <c r="Q193" s="227">
        <v>0.00017000000000000001</v>
      </c>
      <c r="R193" s="227">
        <f>Q193*H193</f>
        <v>0.021923200000000004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155</v>
      </c>
      <c r="AT193" s="229" t="s">
        <v>151</v>
      </c>
      <c r="AU193" s="229" t="s">
        <v>79</v>
      </c>
      <c r="AY193" s="20" t="s">
        <v>148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77</v>
      </c>
      <c r="BK193" s="230">
        <f>ROUND(I193*H193,2)</f>
        <v>0</v>
      </c>
      <c r="BL193" s="20" t="s">
        <v>155</v>
      </c>
      <c r="BM193" s="229" t="s">
        <v>248</v>
      </c>
    </row>
    <row r="194" s="2" customFormat="1">
      <c r="A194" s="41"/>
      <c r="B194" s="42"/>
      <c r="C194" s="43"/>
      <c r="D194" s="231" t="s">
        <v>157</v>
      </c>
      <c r="E194" s="43"/>
      <c r="F194" s="232" t="s">
        <v>249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157</v>
      </c>
      <c r="AU194" s="20" t="s">
        <v>79</v>
      </c>
    </row>
    <row r="195" s="13" customFormat="1">
      <c r="A195" s="13"/>
      <c r="B195" s="236"/>
      <c r="C195" s="237"/>
      <c r="D195" s="238" t="s">
        <v>159</v>
      </c>
      <c r="E195" s="239" t="s">
        <v>19</v>
      </c>
      <c r="F195" s="240" t="s">
        <v>250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159</v>
      </c>
      <c r="AU195" s="246" t="s">
        <v>79</v>
      </c>
      <c r="AV195" s="13" t="s">
        <v>77</v>
      </c>
      <c r="AW195" s="13" t="s">
        <v>32</v>
      </c>
      <c r="AX195" s="13" t="s">
        <v>70</v>
      </c>
      <c r="AY195" s="246" t="s">
        <v>148</v>
      </c>
    </row>
    <row r="196" s="14" customFormat="1">
      <c r="A196" s="14"/>
      <c r="B196" s="247"/>
      <c r="C196" s="248"/>
      <c r="D196" s="238" t="s">
        <v>159</v>
      </c>
      <c r="E196" s="249" t="s">
        <v>19</v>
      </c>
      <c r="F196" s="250" t="s">
        <v>251</v>
      </c>
      <c r="G196" s="248"/>
      <c r="H196" s="251">
        <v>104.95999999999999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159</v>
      </c>
      <c r="AU196" s="257" t="s">
        <v>79</v>
      </c>
      <c r="AV196" s="14" t="s">
        <v>79</v>
      </c>
      <c r="AW196" s="14" t="s">
        <v>32</v>
      </c>
      <c r="AX196" s="14" t="s">
        <v>70</v>
      </c>
      <c r="AY196" s="257" t="s">
        <v>148</v>
      </c>
    </row>
    <row r="197" s="13" customFormat="1">
      <c r="A197" s="13"/>
      <c r="B197" s="236"/>
      <c r="C197" s="237"/>
      <c r="D197" s="238" t="s">
        <v>159</v>
      </c>
      <c r="E197" s="239" t="s">
        <v>19</v>
      </c>
      <c r="F197" s="240" t="s">
        <v>252</v>
      </c>
      <c r="G197" s="237"/>
      <c r="H197" s="239" t="s">
        <v>19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159</v>
      </c>
      <c r="AU197" s="246" t="s">
        <v>79</v>
      </c>
      <c r="AV197" s="13" t="s">
        <v>77</v>
      </c>
      <c r="AW197" s="13" t="s">
        <v>32</v>
      </c>
      <c r="AX197" s="13" t="s">
        <v>70</v>
      </c>
      <c r="AY197" s="246" t="s">
        <v>148</v>
      </c>
    </row>
    <row r="198" s="14" customFormat="1">
      <c r="A198" s="14"/>
      <c r="B198" s="247"/>
      <c r="C198" s="248"/>
      <c r="D198" s="238" t="s">
        <v>159</v>
      </c>
      <c r="E198" s="249" t="s">
        <v>19</v>
      </c>
      <c r="F198" s="250" t="s">
        <v>253</v>
      </c>
      <c r="G198" s="248"/>
      <c r="H198" s="251">
        <v>24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159</v>
      </c>
      <c r="AU198" s="257" t="s">
        <v>79</v>
      </c>
      <c r="AV198" s="14" t="s">
        <v>79</v>
      </c>
      <c r="AW198" s="14" t="s">
        <v>32</v>
      </c>
      <c r="AX198" s="14" t="s">
        <v>70</v>
      </c>
      <c r="AY198" s="257" t="s">
        <v>148</v>
      </c>
    </row>
    <row r="199" s="16" customFormat="1">
      <c r="A199" s="16"/>
      <c r="B199" s="269"/>
      <c r="C199" s="270"/>
      <c r="D199" s="238" t="s">
        <v>159</v>
      </c>
      <c r="E199" s="271" t="s">
        <v>19</v>
      </c>
      <c r="F199" s="272" t="s">
        <v>168</v>
      </c>
      <c r="G199" s="270"/>
      <c r="H199" s="273">
        <v>128.95999999999998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9" t="s">
        <v>159</v>
      </c>
      <c r="AU199" s="279" t="s">
        <v>79</v>
      </c>
      <c r="AV199" s="16" t="s">
        <v>155</v>
      </c>
      <c r="AW199" s="16" t="s">
        <v>32</v>
      </c>
      <c r="AX199" s="16" t="s">
        <v>77</v>
      </c>
      <c r="AY199" s="279" t="s">
        <v>148</v>
      </c>
    </row>
    <row r="200" s="2" customFormat="1" ht="16.5" customHeight="1">
      <c r="A200" s="41"/>
      <c r="B200" s="42"/>
      <c r="C200" s="280" t="s">
        <v>254</v>
      </c>
      <c r="D200" s="280" t="s">
        <v>255</v>
      </c>
      <c r="E200" s="281" t="s">
        <v>256</v>
      </c>
      <c r="F200" s="282" t="s">
        <v>257</v>
      </c>
      <c r="G200" s="283" t="s">
        <v>247</v>
      </c>
      <c r="H200" s="284">
        <v>152.75299999999999</v>
      </c>
      <c r="I200" s="285"/>
      <c r="J200" s="286">
        <f>ROUND(I200*H200,2)</f>
        <v>0</v>
      </c>
      <c r="K200" s="287"/>
      <c r="L200" s="288"/>
      <c r="M200" s="289" t="s">
        <v>19</v>
      </c>
      <c r="N200" s="290" t="s">
        <v>41</v>
      </c>
      <c r="O200" s="87"/>
      <c r="P200" s="227">
        <f>O200*H200</f>
        <v>0</v>
      </c>
      <c r="Q200" s="227">
        <v>0.00029999999999999997</v>
      </c>
      <c r="R200" s="227">
        <f>Q200*H200</f>
        <v>0.045825899999999989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229</v>
      </c>
      <c r="AT200" s="229" t="s">
        <v>255</v>
      </c>
      <c r="AU200" s="229" t="s">
        <v>79</v>
      </c>
      <c r="AY200" s="20" t="s">
        <v>148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77</v>
      </c>
      <c r="BK200" s="230">
        <f>ROUND(I200*H200,2)</f>
        <v>0</v>
      </c>
      <c r="BL200" s="20" t="s">
        <v>155</v>
      </c>
      <c r="BM200" s="229" t="s">
        <v>258</v>
      </c>
    </row>
    <row r="201" s="14" customFormat="1">
      <c r="A201" s="14"/>
      <c r="B201" s="247"/>
      <c r="C201" s="248"/>
      <c r="D201" s="238" t="s">
        <v>159</v>
      </c>
      <c r="E201" s="249" t="s">
        <v>19</v>
      </c>
      <c r="F201" s="250" t="s">
        <v>259</v>
      </c>
      <c r="G201" s="248"/>
      <c r="H201" s="251">
        <v>152.75299999999999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159</v>
      </c>
      <c r="AU201" s="257" t="s">
        <v>79</v>
      </c>
      <c r="AV201" s="14" t="s">
        <v>79</v>
      </c>
      <c r="AW201" s="14" t="s">
        <v>32</v>
      </c>
      <c r="AX201" s="14" t="s">
        <v>77</v>
      </c>
      <c r="AY201" s="257" t="s">
        <v>148</v>
      </c>
    </row>
    <row r="202" s="2" customFormat="1" ht="16.5" customHeight="1">
      <c r="A202" s="41"/>
      <c r="B202" s="42"/>
      <c r="C202" s="217" t="s">
        <v>8</v>
      </c>
      <c r="D202" s="217" t="s">
        <v>151</v>
      </c>
      <c r="E202" s="218" t="s">
        <v>260</v>
      </c>
      <c r="F202" s="219" t="s">
        <v>261</v>
      </c>
      <c r="G202" s="220" t="s">
        <v>154</v>
      </c>
      <c r="H202" s="221">
        <v>3.8759999999999999</v>
      </c>
      <c r="I202" s="222"/>
      <c r="J202" s="223">
        <f>ROUND(I202*H202,2)</f>
        <v>0</v>
      </c>
      <c r="K202" s="224"/>
      <c r="L202" s="47"/>
      <c r="M202" s="225" t="s">
        <v>19</v>
      </c>
      <c r="N202" s="226" t="s">
        <v>41</v>
      </c>
      <c r="O202" s="87"/>
      <c r="P202" s="227">
        <f>O202*H202</f>
        <v>0</v>
      </c>
      <c r="Q202" s="227">
        <v>2.3010199999999998</v>
      </c>
      <c r="R202" s="227">
        <f>Q202*H202</f>
        <v>8.9187535199999992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155</v>
      </c>
      <c r="AT202" s="229" t="s">
        <v>151</v>
      </c>
      <c r="AU202" s="229" t="s">
        <v>79</v>
      </c>
      <c r="AY202" s="20" t="s">
        <v>148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77</v>
      </c>
      <c r="BK202" s="230">
        <f>ROUND(I202*H202,2)</f>
        <v>0</v>
      </c>
      <c r="BL202" s="20" t="s">
        <v>155</v>
      </c>
      <c r="BM202" s="229" t="s">
        <v>262</v>
      </c>
    </row>
    <row r="203" s="2" customFormat="1">
      <c r="A203" s="41"/>
      <c r="B203" s="42"/>
      <c r="C203" s="43"/>
      <c r="D203" s="231" t="s">
        <v>157</v>
      </c>
      <c r="E203" s="43"/>
      <c r="F203" s="232" t="s">
        <v>263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157</v>
      </c>
      <c r="AU203" s="20" t="s">
        <v>79</v>
      </c>
    </row>
    <row r="204" s="13" customFormat="1">
      <c r="A204" s="13"/>
      <c r="B204" s="236"/>
      <c r="C204" s="237"/>
      <c r="D204" s="238" t="s">
        <v>159</v>
      </c>
      <c r="E204" s="239" t="s">
        <v>19</v>
      </c>
      <c r="F204" s="240" t="s">
        <v>250</v>
      </c>
      <c r="G204" s="237"/>
      <c r="H204" s="239" t="s">
        <v>19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159</v>
      </c>
      <c r="AU204" s="246" t="s">
        <v>79</v>
      </c>
      <c r="AV204" s="13" t="s">
        <v>77</v>
      </c>
      <c r="AW204" s="13" t="s">
        <v>32</v>
      </c>
      <c r="AX204" s="13" t="s">
        <v>70</v>
      </c>
      <c r="AY204" s="246" t="s">
        <v>148</v>
      </c>
    </row>
    <row r="205" s="14" customFormat="1">
      <c r="A205" s="14"/>
      <c r="B205" s="247"/>
      <c r="C205" s="248"/>
      <c r="D205" s="238" t="s">
        <v>159</v>
      </c>
      <c r="E205" s="249" t="s">
        <v>19</v>
      </c>
      <c r="F205" s="250" t="s">
        <v>264</v>
      </c>
      <c r="G205" s="248"/>
      <c r="H205" s="251">
        <v>3.8759999999999999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159</v>
      </c>
      <c r="AU205" s="257" t="s">
        <v>79</v>
      </c>
      <c r="AV205" s="14" t="s">
        <v>79</v>
      </c>
      <c r="AW205" s="14" t="s">
        <v>32</v>
      </c>
      <c r="AX205" s="14" t="s">
        <v>70</v>
      </c>
      <c r="AY205" s="257" t="s">
        <v>148</v>
      </c>
    </row>
    <row r="206" s="16" customFormat="1">
      <c r="A206" s="16"/>
      <c r="B206" s="269"/>
      <c r="C206" s="270"/>
      <c r="D206" s="238" t="s">
        <v>159</v>
      </c>
      <c r="E206" s="271" t="s">
        <v>19</v>
      </c>
      <c r="F206" s="272" t="s">
        <v>168</v>
      </c>
      <c r="G206" s="270"/>
      <c r="H206" s="273">
        <v>3.8759999999999999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9" t="s">
        <v>159</v>
      </c>
      <c r="AU206" s="279" t="s">
        <v>79</v>
      </c>
      <c r="AV206" s="16" t="s">
        <v>155</v>
      </c>
      <c r="AW206" s="16" t="s">
        <v>32</v>
      </c>
      <c r="AX206" s="16" t="s">
        <v>77</v>
      </c>
      <c r="AY206" s="279" t="s">
        <v>148</v>
      </c>
    </row>
    <row r="207" s="2" customFormat="1" ht="24.15" customHeight="1">
      <c r="A207" s="41"/>
      <c r="B207" s="42"/>
      <c r="C207" s="217" t="s">
        <v>265</v>
      </c>
      <c r="D207" s="217" t="s">
        <v>151</v>
      </c>
      <c r="E207" s="218" t="s">
        <v>266</v>
      </c>
      <c r="F207" s="219" t="s">
        <v>267</v>
      </c>
      <c r="G207" s="220" t="s">
        <v>171</v>
      </c>
      <c r="H207" s="221">
        <v>75.599999999999994</v>
      </c>
      <c r="I207" s="222"/>
      <c r="J207" s="223">
        <f>ROUND(I207*H207,2)</f>
        <v>0</v>
      </c>
      <c r="K207" s="224"/>
      <c r="L207" s="47"/>
      <c r="M207" s="225" t="s">
        <v>19</v>
      </c>
      <c r="N207" s="226" t="s">
        <v>41</v>
      </c>
      <c r="O207" s="87"/>
      <c r="P207" s="227">
        <f>O207*H207</f>
        <v>0</v>
      </c>
      <c r="Q207" s="227">
        <v>0.20469000000000001</v>
      </c>
      <c r="R207" s="227">
        <f>Q207*H207</f>
        <v>15.474563999999999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155</v>
      </c>
      <c r="AT207" s="229" t="s">
        <v>151</v>
      </c>
      <c r="AU207" s="229" t="s">
        <v>79</v>
      </c>
      <c r="AY207" s="20" t="s">
        <v>148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77</v>
      </c>
      <c r="BK207" s="230">
        <f>ROUND(I207*H207,2)</f>
        <v>0</v>
      </c>
      <c r="BL207" s="20" t="s">
        <v>155</v>
      </c>
      <c r="BM207" s="229" t="s">
        <v>268</v>
      </c>
    </row>
    <row r="208" s="13" customFormat="1">
      <c r="A208" s="13"/>
      <c r="B208" s="236"/>
      <c r="C208" s="237"/>
      <c r="D208" s="238" t="s">
        <v>159</v>
      </c>
      <c r="E208" s="239" t="s">
        <v>19</v>
      </c>
      <c r="F208" s="240" t="s">
        <v>250</v>
      </c>
      <c r="G208" s="237"/>
      <c r="H208" s="239" t="s">
        <v>19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159</v>
      </c>
      <c r="AU208" s="246" t="s">
        <v>79</v>
      </c>
      <c r="AV208" s="13" t="s">
        <v>77</v>
      </c>
      <c r="AW208" s="13" t="s">
        <v>32</v>
      </c>
      <c r="AX208" s="13" t="s">
        <v>70</v>
      </c>
      <c r="AY208" s="246" t="s">
        <v>148</v>
      </c>
    </row>
    <row r="209" s="14" customFormat="1">
      <c r="A209" s="14"/>
      <c r="B209" s="247"/>
      <c r="C209" s="248"/>
      <c r="D209" s="238" t="s">
        <v>159</v>
      </c>
      <c r="E209" s="249" t="s">
        <v>19</v>
      </c>
      <c r="F209" s="250" t="s">
        <v>269</v>
      </c>
      <c r="G209" s="248"/>
      <c r="H209" s="251">
        <v>65.599999999999994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159</v>
      </c>
      <c r="AU209" s="257" t="s">
        <v>79</v>
      </c>
      <c r="AV209" s="14" t="s">
        <v>79</v>
      </c>
      <c r="AW209" s="14" t="s">
        <v>32</v>
      </c>
      <c r="AX209" s="14" t="s">
        <v>70</v>
      </c>
      <c r="AY209" s="257" t="s">
        <v>148</v>
      </c>
    </row>
    <row r="210" s="13" customFormat="1">
      <c r="A210" s="13"/>
      <c r="B210" s="236"/>
      <c r="C210" s="237"/>
      <c r="D210" s="238" t="s">
        <v>159</v>
      </c>
      <c r="E210" s="239" t="s">
        <v>19</v>
      </c>
      <c r="F210" s="240" t="s">
        <v>252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159</v>
      </c>
      <c r="AU210" s="246" t="s">
        <v>79</v>
      </c>
      <c r="AV210" s="13" t="s">
        <v>77</v>
      </c>
      <c r="AW210" s="13" t="s">
        <v>32</v>
      </c>
      <c r="AX210" s="13" t="s">
        <v>70</v>
      </c>
      <c r="AY210" s="246" t="s">
        <v>148</v>
      </c>
    </row>
    <row r="211" s="14" customFormat="1">
      <c r="A211" s="14"/>
      <c r="B211" s="247"/>
      <c r="C211" s="248"/>
      <c r="D211" s="238" t="s">
        <v>159</v>
      </c>
      <c r="E211" s="249" t="s">
        <v>19</v>
      </c>
      <c r="F211" s="250" t="s">
        <v>244</v>
      </c>
      <c r="G211" s="248"/>
      <c r="H211" s="251">
        <v>10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159</v>
      </c>
      <c r="AU211" s="257" t="s">
        <v>79</v>
      </c>
      <c r="AV211" s="14" t="s">
        <v>79</v>
      </c>
      <c r="AW211" s="14" t="s">
        <v>32</v>
      </c>
      <c r="AX211" s="14" t="s">
        <v>70</v>
      </c>
      <c r="AY211" s="257" t="s">
        <v>148</v>
      </c>
    </row>
    <row r="212" s="16" customFormat="1">
      <c r="A212" s="16"/>
      <c r="B212" s="269"/>
      <c r="C212" s="270"/>
      <c r="D212" s="238" t="s">
        <v>159</v>
      </c>
      <c r="E212" s="271" t="s">
        <v>19</v>
      </c>
      <c r="F212" s="272" t="s">
        <v>168</v>
      </c>
      <c r="G212" s="270"/>
      <c r="H212" s="273">
        <v>75.599999999999994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9" t="s">
        <v>159</v>
      </c>
      <c r="AU212" s="279" t="s">
        <v>79</v>
      </c>
      <c r="AV212" s="16" t="s">
        <v>155</v>
      </c>
      <c r="AW212" s="16" t="s">
        <v>32</v>
      </c>
      <c r="AX212" s="16" t="s">
        <v>77</v>
      </c>
      <c r="AY212" s="279" t="s">
        <v>148</v>
      </c>
    </row>
    <row r="213" s="2" customFormat="1" ht="21.75" customHeight="1">
      <c r="A213" s="41"/>
      <c r="B213" s="42"/>
      <c r="C213" s="217" t="s">
        <v>270</v>
      </c>
      <c r="D213" s="217" t="s">
        <v>151</v>
      </c>
      <c r="E213" s="218" t="s">
        <v>271</v>
      </c>
      <c r="F213" s="219" t="s">
        <v>272</v>
      </c>
      <c r="G213" s="220" t="s">
        <v>154</v>
      </c>
      <c r="H213" s="221">
        <v>33.192</v>
      </c>
      <c r="I213" s="222"/>
      <c r="J213" s="223">
        <f>ROUND(I213*H213,2)</f>
        <v>0</v>
      </c>
      <c r="K213" s="224"/>
      <c r="L213" s="47"/>
      <c r="M213" s="225" t="s">
        <v>19</v>
      </c>
      <c r="N213" s="226" t="s">
        <v>41</v>
      </c>
      <c r="O213" s="87"/>
      <c r="P213" s="227">
        <f>O213*H213</f>
        <v>0</v>
      </c>
      <c r="Q213" s="227">
        <v>2.3010199999999998</v>
      </c>
      <c r="R213" s="227">
        <f>Q213*H213</f>
        <v>76.375455840000001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155</v>
      </c>
      <c r="AT213" s="229" t="s">
        <v>151</v>
      </c>
      <c r="AU213" s="229" t="s">
        <v>79</v>
      </c>
      <c r="AY213" s="20" t="s">
        <v>148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77</v>
      </c>
      <c r="BK213" s="230">
        <f>ROUND(I213*H213,2)</f>
        <v>0</v>
      </c>
      <c r="BL213" s="20" t="s">
        <v>155</v>
      </c>
      <c r="BM213" s="229" t="s">
        <v>273</v>
      </c>
    </row>
    <row r="214" s="2" customFormat="1">
      <c r="A214" s="41"/>
      <c r="B214" s="42"/>
      <c r="C214" s="43"/>
      <c r="D214" s="231" t="s">
        <v>157</v>
      </c>
      <c r="E214" s="43"/>
      <c r="F214" s="232" t="s">
        <v>274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157</v>
      </c>
      <c r="AU214" s="20" t="s">
        <v>79</v>
      </c>
    </row>
    <row r="215" s="13" customFormat="1">
      <c r="A215" s="13"/>
      <c r="B215" s="236"/>
      <c r="C215" s="237"/>
      <c r="D215" s="238" t="s">
        <v>159</v>
      </c>
      <c r="E215" s="239" t="s">
        <v>19</v>
      </c>
      <c r="F215" s="240" t="s">
        <v>275</v>
      </c>
      <c r="G215" s="237"/>
      <c r="H215" s="239" t="s">
        <v>19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159</v>
      </c>
      <c r="AU215" s="246" t="s">
        <v>79</v>
      </c>
      <c r="AV215" s="13" t="s">
        <v>77</v>
      </c>
      <c r="AW215" s="13" t="s">
        <v>32</v>
      </c>
      <c r="AX215" s="13" t="s">
        <v>70</v>
      </c>
      <c r="AY215" s="246" t="s">
        <v>148</v>
      </c>
    </row>
    <row r="216" s="14" customFormat="1">
      <c r="A216" s="14"/>
      <c r="B216" s="247"/>
      <c r="C216" s="248"/>
      <c r="D216" s="238" t="s">
        <v>159</v>
      </c>
      <c r="E216" s="249" t="s">
        <v>19</v>
      </c>
      <c r="F216" s="250" t="s">
        <v>276</v>
      </c>
      <c r="G216" s="248"/>
      <c r="H216" s="251">
        <v>25.248000000000001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159</v>
      </c>
      <c r="AU216" s="257" t="s">
        <v>79</v>
      </c>
      <c r="AV216" s="14" t="s">
        <v>79</v>
      </c>
      <c r="AW216" s="14" t="s">
        <v>32</v>
      </c>
      <c r="AX216" s="14" t="s">
        <v>70</v>
      </c>
      <c r="AY216" s="257" t="s">
        <v>148</v>
      </c>
    </row>
    <row r="217" s="14" customFormat="1">
      <c r="A217" s="14"/>
      <c r="B217" s="247"/>
      <c r="C217" s="248"/>
      <c r="D217" s="238" t="s">
        <v>159</v>
      </c>
      <c r="E217" s="249" t="s">
        <v>19</v>
      </c>
      <c r="F217" s="250" t="s">
        <v>277</v>
      </c>
      <c r="G217" s="248"/>
      <c r="H217" s="251">
        <v>6.3440000000000003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159</v>
      </c>
      <c r="AU217" s="257" t="s">
        <v>79</v>
      </c>
      <c r="AV217" s="14" t="s">
        <v>79</v>
      </c>
      <c r="AW217" s="14" t="s">
        <v>32</v>
      </c>
      <c r="AX217" s="14" t="s">
        <v>70</v>
      </c>
      <c r="AY217" s="257" t="s">
        <v>148</v>
      </c>
    </row>
    <row r="218" s="15" customFormat="1">
      <c r="A218" s="15"/>
      <c r="B218" s="258"/>
      <c r="C218" s="259"/>
      <c r="D218" s="238" t="s">
        <v>159</v>
      </c>
      <c r="E218" s="260" t="s">
        <v>19</v>
      </c>
      <c r="F218" s="261" t="s">
        <v>164</v>
      </c>
      <c r="G218" s="259"/>
      <c r="H218" s="262">
        <v>31.592000000000002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159</v>
      </c>
      <c r="AU218" s="268" t="s">
        <v>79</v>
      </c>
      <c r="AV218" s="15" t="s">
        <v>165</v>
      </c>
      <c r="AW218" s="15" t="s">
        <v>32</v>
      </c>
      <c r="AX218" s="15" t="s">
        <v>70</v>
      </c>
      <c r="AY218" s="268" t="s">
        <v>148</v>
      </c>
    </row>
    <row r="219" s="13" customFormat="1">
      <c r="A219" s="13"/>
      <c r="B219" s="236"/>
      <c r="C219" s="237"/>
      <c r="D219" s="238" t="s">
        <v>159</v>
      </c>
      <c r="E219" s="239" t="s">
        <v>19</v>
      </c>
      <c r="F219" s="240" t="s">
        <v>278</v>
      </c>
      <c r="G219" s="237"/>
      <c r="H219" s="239" t="s">
        <v>19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159</v>
      </c>
      <c r="AU219" s="246" t="s">
        <v>79</v>
      </c>
      <c r="AV219" s="13" t="s">
        <v>77</v>
      </c>
      <c r="AW219" s="13" t="s">
        <v>32</v>
      </c>
      <c r="AX219" s="13" t="s">
        <v>70</v>
      </c>
      <c r="AY219" s="246" t="s">
        <v>148</v>
      </c>
    </row>
    <row r="220" s="14" customFormat="1">
      <c r="A220" s="14"/>
      <c r="B220" s="247"/>
      <c r="C220" s="248"/>
      <c r="D220" s="238" t="s">
        <v>159</v>
      </c>
      <c r="E220" s="249" t="s">
        <v>19</v>
      </c>
      <c r="F220" s="250" t="s">
        <v>190</v>
      </c>
      <c r="G220" s="248"/>
      <c r="H220" s="251">
        <v>1.6000000000000001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159</v>
      </c>
      <c r="AU220" s="257" t="s">
        <v>79</v>
      </c>
      <c r="AV220" s="14" t="s">
        <v>79</v>
      </c>
      <c r="AW220" s="14" t="s">
        <v>32</v>
      </c>
      <c r="AX220" s="14" t="s">
        <v>70</v>
      </c>
      <c r="AY220" s="257" t="s">
        <v>148</v>
      </c>
    </row>
    <row r="221" s="15" customFormat="1">
      <c r="A221" s="15"/>
      <c r="B221" s="258"/>
      <c r="C221" s="259"/>
      <c r="D221" s="238" t="s">
        <v>159</v>
      </c>
      <c r="E221" s="260" t="s">
        <v>19</v>
      </c>
      <c r="F221" s="261" t="s">
        <v>164</v>
      </c>
      <c r="G221" s="259"/>
      <c r="H221" s="262">
        <v>1.6000000000000001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159</v>
      </c>
      <c r="AU221" s="268" t="s">
        <v>79</v>
      </c>
      <c r="AV221" s="15" t="s">
        <v>165</v>
      </c>
      <c r="AW221" s="15" t="s">
        <v>32</v>
      </c>
      <c r="AX221" s="15" t="s">
        <v>70</v>
      </c>
      <c r="AY221" s="268" t="s">
        <v>148</v>
      </c>
    </row>
    <row r="222" s="16" customFormat="1">
      <c r="A222" s="16"/>
      <c r="B222" s="269"/>
      <c r="C222" s="270"/>
      <c r="D222" s="238" t="s">
        <v>159</v>
      </c>
      <c r="E222" s="271" t="s">
        <v>108</v>
      </c>
      <c r="F222" s="272" t="s">
        <v>168</v>
      </c>
      <c r="G222" s="270"/>
      <c r="H222" s="273">
        <v>33.192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9" t="s">
        <v>159</v>
      </c>
      <c r="AU222" s="279" t="s">
        <v>79</v>
      </c>
      <c r="AV222" s="16" t="s">
        <v>155</v>
      </c>
      <c r="AW222" s="16" t="s">
        <v>32</v>
      </c>
      <c r="AX222" s="16" t="s">
        <v>77</v>
      </c>
      <c r="AY222" s="279" t="s">
        <v>148</v>
      </c>
    </row>
    <row r="223" s="2" customFormat="1" ht="33" customHeight="1">
      <c r="A223" s="41"/>
      <c r="B223" s="42"/>
      <c r="C223" s="217" t="s">
        <v>279</v>
      </c>
      <c r="D223" s="217" t="s">
        <v>151</v>
      </c>
      <c r="E223" s="218" t="s">
        <v>280</v>
      </c>
      <c r="F223" s="219" t="s">
        <v>281</v>
      </c>
      <c r="G223" s="220" t="s">
        <v>282</v>
      </c>
      <c r="H223" s="221">
        <v>10</v>
      </c>
      <c r="I223" s="222"/>
      <c r="J223" s="223">
        <f>ROUND(I223*H223,2)</f>
        <v>0</v>
      </c>
      <c r="K223" s="224"/>
      <c r="L223" s="47"/>
      <c r="M223" s="225" t="s">
        <v>19</v>
      </c>
      <c r="N223" s="226" t="s">
        <v>41</v>
      </c>
      <c r="O223" s="87"/>
      <c r="P223" s="227">
        <f>O223*H223</f>
        <v>0</v>
      </c>
      <c r="Q223" s="227">
        <v>0.0030799999999999998</v>
      </c>
      <c r="R223" s="227">
        <f>Q223*H223</f>
        <v>0.030799999999999998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155</v>
      </c>
      <c r="AT223" s="229" t="s">
        <v>151</v>
      </c>
      <c r="AU223" s="229" t="s">
        <v>79</v>
      </c>
      <c r="AY223" s="20" t="s">
        <v>148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77</v>
      </c>
      <c r="BK223" s="230">
        <f>ROUND(I223*H223,2)</f>
        <v>0</v>
      </c>
      <c r="BL223" s="20" t="s">
        <v>155</v>
      </c>
      <c r="BM223" s="229" t="s">
        <v>283</v>
      </c>
    </row>
    <row r="224" s="2" customFormat="1">
      <c r="A224" s="41"/>
      <c r="B224" s="42"/>
      <c r="C224" s="43"/>
      <c r="D224" s="231" t="s">
        <v>157</v>
      </c>
      <c r="E224" s="43"/>
      <c r="F224" s="232" t="s">
        <v>284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157</v>
      </c>
      <c r="AU224" s="20" t="s">
        <v>79</v>
      </c>
    </row>
    <row r="225" s="13" customFormat="1">
      <c r="A225" s="13"/>
      <c r="B225" s="236"/>
      <c r="C225" s="237"/>
      <c r="D225" s="238" t="s">
        <v>159</v>
      </c>
      <c r="E225" s="239" t="s">
        <v>19</v>
      </c>
      <c r="F225" s="240" t="s">
        <v>161</v>
      </c>
      <c r="G225" s="237"/>
      <c r="H225" s="239" t="s">
        <v>19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159</v>
      </c>
      <c r="AU225" s="246" t="s">
        <v>79</v>
      </c>
      <c r="AV225" s="13" t="s">
        <v>77</v>
      </c>
      <c r="AW225" s="13" t="s">
        <v>32</v>
      </c>
      <c r="AX225" s="13" t="s">
        <v>70</v>
      </c>
      <c r="AY225" s="246" t="s">
        <v>148</v>
      </c>
    </row>
    <row r="226" s="14" customFormat="1">
      <c r="A226" s="14"/>
      <c r="B226" s="247"/>
      <c r="C226" s="248"/>
      <c r="D226" s="238" t="s">
        <v>159</v>
      </c>
      <c r="E226" s="249" t="s">
        <v>19</v>
      </c>
      <c r="F226" s="250" t="s">
        <v>244</v>
      </c>
      <c r="G226" s="248"/>
      <c r="H226" s="251">
        <v>10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159</v>
      </c>
      <c r="AU226" s="257" t="s">
        <v>79</v>
      </c>
      <c r="AV226" s="14" t="s">
        <v>79</v>
      </c>
      <c r="AW226" s="14" t="s">
        <v>32</v>
      </c>
      <c r="AX226" s="14" t="s">
        <v>70</v>
      </c>
      <c r="AY226" s="257" t="s">
        <v>148</v>
      </c>
    </row>
    <row r="227" s="16" customFormat="1">
      <c r="A227" s="16"/>
      <c r="B227" s="269"/>
      <c r="C227" s="270"/>
      <c r="D227" s="238" t="s">
        <v>159</v>
      </c>
      <c r="E227" s="271" t="s">
        <v>19</v>
      </c>
      <c r="F227" s="272" t="s">
        <v>168</v>
      </c>
      <c r="G227" s="270"/>
      <c r="H227" s="273">
        <v>10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9" t="s">
        <v>159</v>
      </c>
      <c r="AU227" s="279" t="s">
        <v>79</v>
      </c>
      <c r="AV227" s="16" t="s">
        <v>155</v>
      </c>
      <c r="AW227" s="16" t="s">
        <v>32</v>
      </c>
      <c r="AX227" s="16" t="s">
        <v>77</v>
      </c>
      <c r="AY227" s="279" t="s">
        <v>148</v>
      </c>
    </row>
    <row r="228" s="2" customFormat="1" ht="24.15" customHeight="1">
      <c r="A228" s="41"/>
      <c r="B228" s="42"/>
      <c r="C228" s="217" t="s">
        <v>285</v>
      </c>
      <c r="D228" s="217" t="s">
        <v>151</v>
      </c>
      <c r="E228" s="218" t="s">
        <v>286</v>
      </c>
      <c r="F228" s="219" t="s">
        <v>287</v>
      </c>
      <c r="G228" s="220" t="s">
        <v>247</v>
      </c>
      <c r="H228" s="221">
        <v>18.858000000000001</v>
      </c>
      <c r="I228" s="222"/>
      <c r="J228" s="223">
        <f>ROUND(I228*H228,2)</f>
        <v>0</v>
      </c>
      <c r="K228" s="224"/>
      <c r="L228" s="47"/>
      <c r="M228" s="225" t="s">
        <v>19</v>
      </c>
      <c r="N228" s="226" t="s">
        <v>41</v>
      </c>
      <c r="O228" s="87"/>
      <c r="P228" s="227">
        <f>O228*H228</f>
        <v>0</v>
      </c>
      <c r="Q228" s="227">
        <v>0.47738000000000003</v>
      </c>
      <c r="R228" s="227">
        <f>Q228*H228</f>
        <v>9.0024320400000004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155</v>
      </c>
      <c r="AT228" s="229" t="s">
        <v>151</v>
      </c>
      <c r="AU228" s="229" t="s">
        <v>79</v>
      </c>
      <c r="AY228" s="20" t="s">
        <v>148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77</v>
      </c>
      <c r="BK228" s="230">
        <f>ROUND(I228*H228,2)</f>
        <v>0</v>
      </c>
      <c r="BL228" s="20" t="s">
        <v>155</v>
      </c>
      <c r="BM228" s="229" t="s">
        <v>288</v>
      </c>
    </row>
    <row r="229" s="2" customFormat="1">
      <c r="A229" s="41"/>
      <c r="B229" s="42"/>
      <c r="C229" s="43"/>
      <c r="D229" s="231" t="s">
        <v>157</v>
      </c>
      <c r="E229" s="43"/>
      <c r="F229" s="232" t="s">
        <v>289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157</v>
      </c>
      <c r="AU229" s="20" t="s">
        <v>79</v>
      </c>
    </row>
    <row r="230" s="13" customFormat="1">
      <c r="A230" s="13"/>
      <c r="B230" s="236"/>
      <c r="C230" s="237"/>
      <c r="D230" s="238" t="s">
        <v>159</v>
      </c>
      <c r="E230" s="239" t="s">
        <v>19</v>
      </c>
      <c r="F230" s="240" t="s">
        <v>161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159</v>
      </c>
      <c r="AU230" s="246" t="s">
        <v>79</v>
      </c>
      <c r="AV230" s="13" t="s">
        <v>77</v>
      </c>
      <c r="AW230" s="13" t="s">
        <v>32</v>
      </c>
      <c r="AX230" s="13" t="s">
        <v>70</v>
      </c>
      <c r="AY230" s="246" t="s">
        <v>148</v>
      </c>
    </row>
    <row r="231" s="14" customFormat="1">
      <c r="A231" s="14"/>
      <c r="B231" s="247"/>
      <c r="C231" s="248"/>
      <c r="D231" s="238" t="s">
        <v>159</v>
      </c>
      <c r="E231" s="249" t="s">
        <v>19</v>
      </c>
      <c r="F231" s="250" t="s">
        <v>290</v>
      </c>
      <c r="G231" s="248"/>
      <c r="H231" s="251">
        <v>14.858000000000001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159</v>
      </c>
      <c r="AU231" s="257" t="s">
        <v>79</v>
      </c>
      <c r="AV231" s="14" t="s">
        <v>79</v>
      </c>
      <c r="AW231" s="14" t="s">
        <v>32</v>
      </c>
      <c r="AX231" s="14" t="s">
        <v>70</v>
      </c>
      <c r="AY231" s="257" t="s">
        <v>148</v>
      </c>
    </row>
    <row r="232" s="14" customFormat="1">
      <c r="A232" s="14"/>
      <c r="B232" s="247"/>
      <c r="C232" s="248"/>
      <c r="D232" s="238" t="s">
        <v>159</v>
      </c>
      <c r="E232" s="249" t="s">
        <v>19</v>
      </c>
      <c r="F232" s="250" t="s">
        <v>291</v>
      </c>
      <c r="G232" s="248"/>
      <c r="H232" s="251">
        <v>4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159</v>
      </c>
      <c r="AU232" s="257" t="s">
        <v>79</v>
      </c>
      <c r="AV232" s="14" t="s">
        <v>79</v>
      </c>
      <c r="AW232" s="14" t="s">
        <v>32</v>
      </c>
      <c r="AX232" s="14" t="s">
        <v>70</v>
      </c>
      <c r="AY232" s="257" t="s">
        <v>148</v>
      </c>
    </row>
    <row r="233" s="15" customFormat="1">
      <c r="A233" s="15"/>
      <c r="B233" s="258"/>
      <c r="C233" s="259"/>
      <c r="D233" s="238" t="s">
        <v>159</v>
      </c>
      <c r="E233" s="260" t="s">
        <v>19</v>
      </c>
      <c r="F233" s="261" t="s">
        <v>164</v>
      </c>
      <c r="G233" s="259"/>
      <c r="H233" s="262">
        <v>18.858000000000001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159</v>
      </c>
      <c r="AU233" s="268" t="s">
        <v>79</v>
      </c>
      <c r="AV233" s="15" t="s">
        <v>165</v>
      </c>
      <c r="AW233" s="15" t="s">
        <v>32</v>
      </c>
      <c r="AX233" s="15" t="s">
        <v>70</v>
      </c>
      <c r="AY233" s="268" t="s">
        <v>148</v>
      </c>
    </row>
    <row r="234" s="16" customFormat="1">
      <c r="A234" s="16"/>
      <c r="B234" s="269"/>
      <c r="C234" s="270"/>
      <c r="D234" s="238" t="s">
        <v>159</v>
      </c>
      <c r="E234" s="271" t="s">
        <v>19</v>
      </c>
      <c r="F234" s="272" t="s">
        <v>168</v>
      </c>
      <c r="G234" s="270"/>
      <c r="H234" s="273">
        <v>18.858000000000001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9" t="s">
        <v>159</v>
      </c>
      <c r="AU234" s="279" t="s">
        <v>79</v>
      </c>
      <c r="AV234" s="16" t="s">
        <v>155</v>
      </c>
      <c r="AW234" s="16" t="s">
        <v>32</v>
      </c>
      <c r="AX234" s="16" t="s">
        <v>77</v>
      </c>
      <c r="AY234" s="279" t="s">
        <v>148</v>
      </c>
    </row>
    <row r="235" s="2" customFormat="1" ht="33" customHeight="1">
      <c r="A235" s="41"/>
      <c r="B235" s="42"/>
      <c r="C235" s="217" t="s">
        <v>292</v>
      </c>
      <c r="D235" s="217" t="s">
        <v>151</v>
      </c>
      <c r="E235" s="218" t="s">
        <v>293</v>
      </c>
      <c r="F235" s="219" t="s">
        <v>294</v>
      </c>
      <c r="G235" s="220" t="s">
        <v>232</v>
      </c>
      <c r="H235" s="221">
        <v>1.6990000000000001</v>
      </c>
      <c r="I235" s="222"/>
      <c r="J235" s="223">
        <f>ROUND(I235*H235,2)</f>
        <v>0</v>
      </c>
      <c r="K235" s="224"/>
      <c r="L235" s="47"/>
      <c r="M235" s="225" t="s">
        <v>19</v>
      </c>
      <c r="N235" s="226" t="s">
        <v>41</v>
      </c>
      <c r="O235" s="87"/>
      <c r="P235" s="227">
        <f>O235*H235</f>
        <v>0</v>
      </c>
      <c r="Q235" s="227">
        <v>1.0593999999999999</v>
      </c>
      <c r="R235" s="227">
        <f>Q235*H235</f>
        <v>1.7999205999999999</v>
      </c>
      <c r="S235" s="227">
        <v>0</v>
      </c>
      <c r="T235" s="22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9" t="s">
        <v>155</v>
      </c>
      <c r="AT235" s="229" t="s">
        <v>151</v>
      </c>
      <c r="AU235" s="229" t="s">
        <v>79</v>
      </c>
      <c r="AY235" s="20" t="s">
        <v>148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0" t="s">
        <v>77</v>
      </c>
      <c r="BK235" s="230">
        <f>ROUND(I235*H235,2)</f>
        <v>0</v>
      </c>
      <c r="BL235" s="20" t="s">
        <v>155</v>
      </c>
      <c r="BM235" s="229" t="s">
        <v>295</v>
      </c>
    </row>
    <row r="236" s="2" customFormat="1">
      <c r="A236" s="41"/>
      <c r="B236" s="42"/>
      <c r="C236" s="43"/>
      <c r="D236" s="231" t="s">
        <v>157</v>
      </c>
      <c r="E236" s="43"/>
      <c r="F236" s="232" t="s">
        <v>296</v>
      </c>
      <c r="G236" s="43"/>
      <c r="H236" s="43"/>
      <c r="I236" s="233"/>
      <c r="J236" s="43"/>
      <c r="K236" s="43"/>
      <c r="L236" s="47"/>
      <c r="M236" s="234"/>
      <c r="N236" s="235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157</v>
      </c>
      <c r="AU236" s="20" t="s">
        <v>79</v>
      </c>
    </row>
    <row r="237" s="13" customFormat="1">
      <c r="A237" s="13"/>
      <c r="B237" s="236"/>
      <c r="C237" s="237"/>
      <c r="D237" s="238" t="s">
        <v>159</v>
      </c>
      <c r="E237" s="239" t="s">
        <v>19</v>
      </c>
      <c r="F237" s="240" t="s">
        <v>161</v>
      </c>
      <c r="G237" s="237"/>
      <c r="H237" s="239" t="s">
        <v>19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159</v>
      </c>
      <c r="AU237" s="246" t="s">
        <v>79</v>
      </c>
      <c r="AV237" s="13" t="s">
        <v>77</v>
      </c>
      <c r="AW237" s="13" t="s">
        <v>32</v>
      </c>
      <c r="AX237" s="13" t="s">
        <v>70</v>
      </c>
      <c r="AY237" s="246" t="s">
        <v>148</v>
      </c>
    </row>
    <row r="238" s="14" customFormat="1">
      <c r="A238" s="14"/>
      <c r="B238" s="247"/>
      <c r="C238" s="248"/>
      <c r="D238" s="238" t="s">
        <v>159</v>
      </c>
      <c r="E238" s="249" t="s">
        <v>19</v>
      </c>
      <c r="F238" s="250" t="s">
        <v>297</v>
      </c>
      <c r="G238" s="248"/>
      <c r="H238" s="251">
        <v>1.6990000000000001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159</v>
      </c>
      <c r="AU238" s="257" t="s">
        <v>79</v>
      </c>
      <c r="AV238" s="14" t="s">
        <v>79</v>
      </c>
      <c r="AW238" s="14" t="s">
        <v>32</v>
      </c>
      <c r="AX238" s="14" t="s">
        <v>70</v>
      </c>
      <c r="AY238" s="257" t="s">
        <v>148</v>
      </c>
    </row>
    <row r="239" s="16" customFormat="1">
      <c r="A239" s="16"/>
      <c r="B239" s="269"/>
      <c r="C239" s="270"/>
      <c r="D239" s="238" t="s">
        <v>159</v>
      </c>
      <c r="E239" s="271" t="s">
        <v>19</v>
      </c>
      <c r="F239" s="272" t="s">
        <v>168</v>
      </c>
      <c r="G239" s="270"/>
      <c r="H239" s="273">
        <v>1.6990000000000001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9" t="s">
        <v>159</v>
      </c>
      <c r="AU239" s="279" t="s">
        <v>79</v>
      </c>
      <c r="AV239" s="16" t="s">
        <v>155</v>
      </c>
      <c r="AW239" s="16" t="s">
        <v>32</v>
      </c>
      <c r="AX239" s="16" t="s">
        <v>77</v>
      </c>
      <c r="AY239" s="279" t="s">
        <v>148</v>
      </c>
    </row>
    <row r="240" s="12" customFormat="1" ht="22.8" customHeight="1">
      <c r="A240" s="12"/>
      <c r="B240" s="201"/>
      <c r="C240" s="202"/>
      <c r="D240" s="203" t="s">
        <v>69</v>
      </c>
      <c r="E240" s="215" t="s">
        <v>165</v>
      </c>
      <c r="F240" s="215" t="s">
        <v>298</v>
      </c>
      <c r="G240" s="202"/>
      <c r="H240" s="202"/>
      <c r="I240" s="205"/>
      <c r="J240" s="216">
        <f>BK240</f>
        <v>0</v>
      </c>
      <c r="K240" s="202"/>
      <c r="L240" s="207"/>
      <c r="M240" s="208"/>
      <c r="N240" s="209"/>
      <c r="O240" s="209"/>
      <c r="P240" s="210">
        <f>SUM(P241:P377)</f>
        <v>0</v>
      </c>
      <c r="Q240" s="209"/>
      <c r="R240" s="210">
        <f>SUM(R241:R377)</f>
        <v>53.43148458000001</v>
      </c>
      <c r="S240" s="209"/>
      <c r="T240" s="211">
        <f>SUM(T241:T377)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2" t="s">
        <v>77</v>
      </c>
      <c r="AT240" s="213" t="s">
        <v>69</v>
      </c>
      <c r="AU240" s="213" t="s">
        <v>77</v>
      </c>
      <c r="AY240" s="212" t="s">
        <v>148</v>
      </c>
      <c r="BK240" s="214">
        <f>SUM(BK241:BK377)</f>
        <v>0</v>
      </c>
    </row>
    <row r="241" s="2" customFormat="1" ht="16.5" customHeight="1">
      <c r="A241" s="41"/>
      <c r="B241" s="42"/>
      <c r="C241" s="217" t="s">
        <v>299</v>
      </c>
      <c r="D241" s="217" t="s">
        <v>151</v>
      </c>
      <c r="E241" s="218" t="s">
        <v>300</v>
      </c>
      <c r="F241" s="219" t="s">
        <v>301</v>
      </c>
      <c r="G241" s="220" t="s">
        <v>282</v>
      </c>
      <c r="H241" s="221">
        <v>27</v>
      </c>
      <c r="I241" s="222"/>
      <c r="J241" s="223">
        <f>ROUND(I241*H241,2)</f>
        <v>0</v>
      </c>
      <c r="K241" s="224"/>
      <c r="L241" s="47"/>
      <c r="M241" s="225" t="s">
        <v>19</v>
      </c>
      <c r="N241" s="226" t="s">
        <v>41</v>
      </c>
      <c r="O241" s="87"/>
      <c r="P241" s="227">
        <f>O241*H241</f>
        <v>0</v>
      </c>
      <c r="Q241" s="227">
        <v>0.0070200000000000002</v>
      </c>
      <c r="R241" s="227">
        <f>Q241*H241</f>
        <v>0.18954000000000001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155</v>
      </c>
      <c r="AT241" s="229" t="s">
        <v>151</v>
      </c>
      <c r="AU241" s="229" t="s">
        <v>79</v>
      </c>
      <c r="AY241" s="20" t="s">
        <v>148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77</v>
      </c>
      <c r="BK241" s="230">
        <f>ROUND(I241*H241,2)</f>
        <v>0</v>
      </c>
      <c r="BL241" s="20" t="s">
        <v>155</v>
      </c>
      <c r="BM241" s="229" t="s">
        <v>302</v>
      </c>
    </row>
    <row r="242" s="13" customFormat="1">
      <c r="A242" s="13"/>
      <c r="B242" s="236"/>
      <c r="C242" s="237"/>
      <c r="D242" s="238" t="s">
        <v>159</v>
      </c>
      <c r="E242" s="239" t="s">
        <v>19</v>
      </c>
      <c r="F242" s="240" t="s">
        <v>161</v>
      </c>
      <c r="G242" s="237"/>
      <c r="H242" s="239" t="s">
        <v>19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159</v>
      </c>
      <c r="AU242" s="246" t="s">
        <v>79</v>
      </c>
      <c r="AV242" s="13" t="s">
        <v>77</v>
      </c>
      <c r="AW242" s="13" t="s">
        <v>32</v>
      </c>
      <c r="AX242" s="13" t="s">
        <v>70</v>
      </c>
      <c r="AY242" s="246" t="s">
        <v>148</v>
      </c>
    </row>
    <row r="243" s="14" customFormat="1">
      <c r="A243" s="14"/>
      <c r="B243" s="247"/>
      <c r="C243" s="248"/>
      <c r="D243" s="238" t="s">
        <v>159</v>
      </c>
      <c r="E243" s="249" t="s">
        <v>19</v>
      </c>
      <c r="F243" s="250" t="s">
        <v>303</v>
      </c>
      <c r="G243" s="248"/>
      <c r="H243" s="251">
        <v>27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159</v>
      </c>
      <c r="AU243" s="257" t="s">
        <v>79</v>
      </c>
      <c r="AV243" s="14" t="s">
        <v>79</v>
      </c>
      <c r="AW243" s="14" t="s">
        <v>32</v>
      </c>
      <c r="AX243" s="14" t="s">
        <v>70</v>
      </c>
      <c r="AY243" s="257" t="s">
        <v>148</v>
      </c>
    </row>
    <row r="244" s="16" customFormat="1">
      <c r="A244" s="16"/>
      <c r="B244" s="269"/>
      <c r="C244" s="270"/>
      <c r="D244" s="238" t="s">
        <v>159</v>
      </c>
      <c r="E244" s="271" t="s">
        <v>19</v>
      </c>
      <c r="F244" s="272" t="s">
        <v>168</v>
      </c>
      <c r="G244" s="270"/>
      <c r="H244" s="273">
        <v>27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9" t="s">
        <v>159</v>
      </c>
      <c r="AU244" s="279" t="s">
        <v>79</v>
      </c>
      <c r="AV244" s="16" t="s">
        <v>155</v>
      </c>
      <c r="AW244" s="16" t="s">
        <v>32</v>
      </c>
      <c r="AX244" s="16" t="s">
        <v>77</v>
      </c>
      <c r="AY244" s="279" t="s">
        <v>148</v>
      </c>
    </row>
    <row r="245" s="2" customFormat="1" ht="21.75" customHeight="1">
      <c r="A245" s="41"/>
      <c r="B245" s="42"/>
      <c r="C245" s="280" t="s">
        <v>304</v>
      </c>
      <c r="D245" s="280" t="s">
        <v>255</v>
      </c>
      <c r="E245" s="281" t="s">
        <v>305</v>
      </c>
      <c r="F245" s="282" t="s">
        <v>306</v>
      </c>
      <c r="G245" s="283" t="s">
        <v>282</v>
      </c>
      <c r="H245" s="284">
        <v>27</v>
      </c>
      <c r="I245" s="285"/>
      <c r="J245" s="286">
        <f>ROUND(I245*H245,2)</f>
        <v>0</v>
      </c>
      <c r="K245" s="287"/>
      <c r="L245" s="288"/>
      <c r="M245" s="289" t="s">
        <v>19</v>
      </c>
      <c r="N245" s="290" t="s">
        <v>41</v>
      </c>
      <c r="O245" s="87"/>
      <c r="P245" s="227">
        <f>O245*H245</f>
        <v>0</v>
      </c>
      <c r="Q245" s="227">
        <v>0.0044999999999999997</v>
      </c>
      <c r="R245" s="227">
        <f>Q245*H245</f>
        <v>0.1215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229</v>
      </c>
      <c r="AT245" s="229" t="s">
        <v>255</v>
      </c>
      <c r="AU245" s="229" t="s">
        <v>79</v>
      </c>
      <c r="AY245" s="20" t="s">
        <v>148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77</v>
      </c>
      <c r="BK245" s="230">
        <f>ROUND(I245*H245,2)</f>
        <v>0</v>
      </c>
      <c r="BL245" s="20" t="s">
        <v>155</v>
      </c>
      <c r="BM245" s="229" t="s">
        <v>307</v>
      </c>
    </row>
    <row r="246" s="2" customFormat="1" ht="21.75" customHeight="1">
      <c r="A246" s="41"/>
      <c r="B246" s="42"/>
      <c r="C246" s="217" t="s">
        <v>308</v>
      </c>
      <c r="D246" s="217" t="s">
        <v>151</v>
      </c>
      <c r="E246" s="218" t="s">
        <v>309</v>
      </c>
      <c r="F246" s="219" t="s">
        <v>310</v>
      </c>
      <c r="G246" s="220" t="s">
        <v>282</v>
      </c>
      <c r="H246" s="221">
        <v>16</v>
      </c>
      <c r="I246" s="222"/>
      <c r="J246" s="223">
        <f>ROUND(I246*H246,2)</f>
        <v>0</v>
      </c>
      <c r="K246" s="224"/>
      <c r="L246" s="47"/>
      <c r="M246" s="225" t="s">
        <v>19</v>
      </c>
      <c r="N246" s="226" t="s">
        <v>41</v>
      </c>
      <c r="O246" s="87"/>
      <c r="P246" s="227">
        <f>O246*H246</f>
        <v>0</v>
      </c>
      <c r="Q246" s="227">
        <v>0.17488999999999999</v>
      </c>
      <c r="R246" s="227">
        <f>Q246*H246</f>
        <v>2.7982399999999998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155</v>
      </c>
      <c r="AT246" s="229" t="s">
        <v>151</v>
      </c>
      <c r="AU246" s="229" t="s">
        <v>79</v>
      </c>
      <c r="AY246" s="20" t="s">
        <v>148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77</v>
      </c>
      <c r="BK246" s="230">
        <f>ROUND(I246*H246,2)</f>
        <v>0</v>
      </c>
      <c r="BL246" s="20" t="s">
        <v>155</v>
      </c>
      <c r="BM246" s="229" t="s">
        <v>311</v>
      </c>
    </row>
    <row r="247" s="13" customFormat="1">
      <c r="A247" s="13"/>
      <c r="B247" s="236"/>
      <c r="C247" s="237"/>
      <c r="D247" s="238" t="s">
        <v>159</v>
      </c>
      <c r="E247" s="239" t="s">
        <v>19</v>
      </c>
      <c r="F247" s="240" t="s">
        <v>161</v>
      </c>
      <c r="G247" s="237"/>
      <c r="H247" s="239" t="s">
        <v>19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159</v>
      </c>
      <c r="AU247" s="246" t="s">
        <v>79</v>
      </c>
      <c r="AV247" s="13" t="s">
        <v>77</v>
      </c>
      <c r="AW247" s="13" t="s">
        <v>32</v>
      </c>
      <c r="AX247" s="13" t="s">
        <v>70</v>
      </c>
      <c r="AY247" s="246" t="s">
        <v>148</v>
      </c>
    </row>
    <row r="248" s="14" customFormat="1">
      <c r="A248" s="14"/>
      <c r="B248" s="247"/>
      <c r="C248" s="248"/>
      <c r="D248" s="238" t="s">
        <v>159</v>
      </c>
      <c r="E248" s="249" t="s">
        <v>19</v>
      </c>
      <c r="F248" s="250" t="s">
        <v>279</v>
      </c>
      <c r="G248" s="248"/>
      <c r="H248" s="251">
        <v>15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159</v>
      </c>
      <c r="AU248" s="257" t="s">
        <v>79</v>
      </c>
      <c r="AV248" s="14" t="s">
        <v>79</v>
      </c>
      <c r="AW248" s="14" t="s">
        <v>32</v>
      </c>
      <c r="AX248" s="14" t="s">
        <v>70</v>
      </c>
      <c r="AY248" s="257" t="s">
        <v>148</v>
      </c>
    </row>
    <row r="249" s="13" customFormat="1">
      <c r="A249" s="13"/>
      <c r="B249" s="236"/>
      <c r="C249" s="237"/>
      <c r="D249" s="238" t="s">
        <v>159</v>
      </c>
      <c r="E249" s="239" t="s">
        <v>19</v>
      </c>
      <c r="F249" s="240" t="s">
        <v>166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159</v>
      </c>
      <c r="AU249" s="246" t="s">
        <v>79</v>
      </c>
      <c r="AV249" s="13" t="s">
        <v>77</v>
      </c>
      <c r="AW249" s="13" t="s">
        <v>32</v>
      </c>
      <c r="AX249" s="13" t="s">
        <v>70</v>
      </c>
      <c r="AY249" s="246" t="s">
        <v>148</v>
      </c>
    </row>
    <row r="250" s="14" customFormat="1">
      <c r="A250" s="14"/>
      <c r="B250" s="247"/>
      <c r="C250" s="248"/>
      <c r="D250" s="238" t="s">
        <v>159</v>
      </c>
      <c r="E250" s="249" t="s">
        <v>19</v>
      </c>
      <c r="F250" s="250" t="s">
        <v>77</v>
      </c>
      <c r="G250" s="248"/>
      <c r="H250" s="251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159</v>
      </c>
      <c r="AU250" s="257" t="s">
        <v>79</v>
      </c>
      <c r="AV250" s="14" t="s">
        <v>79</v>
      </c>
      <c r="AW250" s="14" t="s">
        <v>32</v>
      </c>
      <c r="AX250" s="14" t="s">
        <v>70</v>
      </c>
      <c r="AY250" s="257" t="s">
        <v>148</v>
      </c>
    </row>
    <row r="251" s="16" customFormat="1">
      <c r="A251" s="16"/>
      <c r="B251" s="269"/>
      <c r="C251" s="270"/>
      <c r="D251" s="238" t="s">
        <v>159</v>
      </c>
      <c r="E251" s="271" t="s">
        <v>19</v>
      </c>
      <c r="F251" s="272" t="s">
        <v>168</v>
      </c>
      <c r="G251" s="270"/>
      <c r="H251" s="273">
        <v>16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9" t="s">
        <v>159</v>
      </c>
      <c r="AU251" s="279" t="s">
        <v>79</v>
      </c>
      <c r="AV251" s="16" t="s">
        <v>155</v>
      </c>
      <c r="AW251" s="16" t="s">
        <v>32</v>
      </c>
      <c r="AX251" s="16" t="s">
        <v>77</v>
      </c>
      <c r="AY251" s="279" t="s">
        <v>148</v>
      </c>
    </row>
    <row r="252" s="2" customFormat="1" ht="21.75" customHeight="1">
      <c r="A252" s="41"/>
      <c r="B252" s="42"/>
      <c r="C252" s="280" t="s">
        <v>7</v>
      </c>
      <c r="D252" s="280" t="s">
        <v>255</v>
      </c>
      <c r="E252" s="281" t="s">
        <v>305</v>
      </c>
      <c r="F252" s="282" t="s">
        <v>306</v>
      </c>
      <c r="G252" s="283" t="s">
        <v>282</v>
      </c>
      <c r="H252" s="284">
        <v>16</v>
      </c>
      <c r="I252" s="285"/>
      <c r="J252" s="286">
        <f>ROUND(I252*H252,2)</f>
        <v>0</v>
      </c>
      <c r="K252" s="287"/>
      <c r="L252" s="288"/>
      <c r="M252" s="289" t="s">
        <v>19</v>
      </c>
      <c r="N252" s="290" t="s">
        <v>41</v>
      </c>
      <c r="O252" s="87"/>
      <c r="P252" s="227">
        <f>O252*H252</f>
        <v>0</v>
      </c>
      <c r="Q252" s="227">
        <v>0.0044999999999999997</v>
      </c>
      <c r="R252" s="227">
        <f>Q252*H252</f>
        <v>0.071999999999999995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229</v>
      </c>
      <c r="AT252" s="229" t="s">
        <v>255</v>
      </c>
      <c r="AU252" s="229" t="s">
        <v>79</v>
      </c>
      <c r="AY252" s="20" t="s">
        <v>148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77</v>
      </c>
      <c r="BK252" s="230">
        <f>ROUND(I252*H252,2)</f>
        <v>0</v>
      </c>
      <c r="BL252" s="20" t="s">
        <v>155</v>
      </c>
      <c r="BM252" s="229" t="s">
        <v>312</v>
      </c>
    </row>
    <row r="253" s="2" customFormat="1" ht="16.5" customHeight="1">
      <c r="A253" s="41"/>
      <c r="B253" s="42"/>
      <c r="C253" s="280" t="s">
        <v>313</v>
      </c>
      <c r="D253" s="280" t="s">
        <v>255</v>
      </c>
      <c r="E253" s="281" t="s">
        <v>314</v>
      </c>
      <c r="F253" s="282" t="s">
        <v>315</v>
      </c>
      <c r="G253" s="283" t="s">
        <v>282</v>
      </c>
      <c r="H253" s="284">
        <v>43</v>
      </c>
      <c r="I253" s="285"/>
      <c r="J253" s="286">
        <f>ROUND(I253*H253,2)</f>
        <v>0</v>
      </c>
      <c r="K253" s="287"/>
      <c r="L253" s="288"/>
      <c r="M253" s="289" t="s">
        <v>19</v>
      </c>
      <c r="N253" s="290" t="s">
        <v>41</v>
      </c>
      <c r="O253" s="87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9" t="s">
        <v>229</v>
      </c>
      <c r="AT253" s="229" t="s">
        <v>255</v>
      </c>
      <c r="AU253" s="229" t="s">
        <v>79</v>
      </c>
      <c r="AY253" s="20" t="s">
        <v>148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0" t="s">
        <v>77</v>
      </c>
      <c r="BK253" s="230">
        <f>ROUND(I253*H253,2)</f>
        <v>0</v>
      </c>
      <c r="BL253" s="20" t="s">
        <v>155</v>
      </c>
      <c r="BM253" s="229" t="s">
        <v>316</v>
      </c>
    </row>
    <row r="254" s="13" customFormat="1">
      <c r="A254" s="13"/>
      <c r="B254" s="236"/>
      <c r="C254" s="237"/>
      <c r="D254" s="238" t="s">
        <v>159</v>
      </c>
      <c r="E254" s="239" t="s">
        <v>19</v>
      </c>
      <c r="F254" s="240" t="s">
        <v>161</v>
      </c>
      <c r="G254" s="237"/>
      <c r="H254" s="239" t="s">
        <v>19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159</v>
      </c>
      <c r="AU254" s="246" t="s">
        <v>79</v>
      </c>
      <c r="AV254" s="13" t="s">
        <v>77</v>
      </c>
      <c r="AW254" s="13" t="s">
        <v>32</v>
      </c>
      <c r="AX254" s="13" t="s">
        <v>70</v>
      </c>
      <c r="AY254" s="246" t="s">
        <v>148</v>
      </c>
    </row>
    <row r="255" s="14" customFormat="1">
      <c r="A255" s="14"/>
      <c r="B255" s="247"/>
      <c r="C255" s="248"/>
      <c r="D255" s="238" t="s">
        <v>159</v>
      </c>
      <c r="E255" s="249" t="s">
        <v>19</v>
      </c>
      <c r="F255" s="250" t="s">
        <v>317</v>
      </c>
      <c r="G255" s="248"/>
      <c r="H255" s="251">
        <v>42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159</v>
      </c>
      <c r="AU255" s="257" t="s">
        <v>79</v>
      </c>
      <c r="AV255" s="14" t="s">
        <v>79</v>
      </c>
      <c r="AW255" s="14" t="s">
        <v>32</v>
      </c>
      <c r="AX255" s="14" t="s">
        <v>70</v>
      </c>
      <c r="AY255" s="257" t="s">
        <v>148</v>
      </c>
    </row>
    <row r="256" s="13" customFormat="1">
      <c r="A256" s="13"/>
      <c r="B256" s="236"/>
      <c r="C256" s="237"/>
      <c r="D256" s="238" t="s">
        <v>159</v>
      </c>
      <c r="E256" s="239" t="s">
        <v>19</v>
      </c>
      <c r="F256" s="240" t="s">
        <v>166</v>
      </c>
      <c r="G256" s="237"/>
      <c r="H256" s="239" t="s">
        <v>19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159</v>
      </c>
      <c r="AU256" s="246" t="s">
        <v>79</v>
      </c>
      <c r="AV256" s="13" t="s">
        <v>77</v>
      </c>
      <c r="AW256" s="13" t="s">
        <v>32</v>
      </c>
      <c r="AX256" s="13" t="s">
        <v>70</v>
      </c>
      <c r="AY256" s="246" t="s">
        <v>148</v>
      </c>
    </row>
    <row r="257" s="14" customFormat="1">
      <c r="A257" s="14"/>
      <c r="B257" s="247"/>
      <c r="C257" s="248"/>
      <c r="D257" s="238" t="s">
        <v>159</v>
      </c>
      <c r="E257" s="249" t="s">
        <v>19</v>
      </c>
      <c r="F257" s="250" t="s">
        <v>77</v>
      </c>
      <c r="G257" s="248"/>
      <c r="H257" s="251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159</v>
      </c>
      <c r="AU257" s="257" t="s">
        <v>79</v>
      </c>
      <c r="AV257" s="14" t="s">
        <v>79</v>
      </c>
      <c r="AW257" s="14" t="s">
        <v>32</v>
      </c>
      <c r="AX257" s="14" t="s">
        <v>70</v>
      </c>
      <c r="AY257" s="257" t="s">
        <v>148</v>
      </c>
    </row>
    <row r="258" s="16" customFormat="1">
      <c r="A258" s="16"/>
      <c r="B258" s="269"/>
      <c r="C258" s="270"/>
      <c r="D258" s="238" t="s">
        <v>159</v>
      </c>
      <c r="E258" s="271" t="s">
        <v>19</v>
      </c>
      <c r="F258" s="272" t="s">
        <v>168</v>
      </c>
      <c r="G258" s="270"/>
      <c r="H258" s="273">
        <v>43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9" t="s">
        <v>159</v>
      </c>
      <c r="AU258" s="279" t="s">
        <v>79</v>
      </c>
      <c r="AV258" s="16" t="s">
        <v>155</v>
      </c>
      <c r="AW258" s="16" t="s">
        <v>32</v>
      </c>
      <c r="AX258" s="16" t="s">
        <v>77</v>
      </c>
      <c r="AY258" s="279" t="s">
        <v>148</v>
      </c>
    </row>
    <row r="259" s="2" customFormat="1" ht="24.15" customHeight="1">
      <c r="A259" s="41"/>
      <c r="B259" s="42"/>
      <c r="C259" s="217" t="s">
        <v>318</v>
      </c>
      <c r="D259" s="217" t="s">
        <v>151</v>
      </c>
      <c r="E259" s="218" t="s">
        <v>319</v>
      </c>
      <c r="F259" s="219" t="s">
        <v>320</v>
      </c>
      <c r="G259" s="220" t="s">
        <v>282</v>
      </c>
      <c r="H259" s="221">
        <v>5</v>
      </c>
      <c r="I259" s="222"/>
      <c r="J259" s="223">
        <f>ROUND(I259*H259,2)</f>
        <v>0</v>
      </c>
      <c r="K259" s="224"/>
      <c r="L259" s="47"/>
      <c r="M259" s="225" t="s">
        <v>19</v>
      </c>
      <c r="N259" s="226" t="s">
        <v>41</v>
      </c>
      <c r="O259" s="87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9" t="s">
        <v>155</v>
      </c>
      <c r="AT259" s="229" t="s">
        <v>151</v>
      </c>
      <c r="AU259" s="229" t="s">
        <v>79</v>
      </c>
      <c r="AY259" s="20" t="s">
        <v>148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0" t="s">
        <v>77</v>
      </c>
      <c r="BK259" s="230">
        <f>ROUND(I259*H259,2)</f>
        <v>0</v>
      </c>
      <c r="BL259" s="20" t="s">
        <v>155</v>
      </c>
      <c r="BM259" s="229" t="s">
        <v>321</v>
      </c>
    </row>
    <row r="260" s="2" customFormat="1">
      <c r="A260" s="41"/>
      <c r="B260" s="42"/>
      <c r="C260" s="43"/>
      <c r="D260" s="231" t="s">
        <v>157</v>
      </c>
      <c r="E260" s="43"/>
      <c r="F260" s="232" t="s">
        <v>322</v>
      </c>
      <c r="G260" s="43"/>
      <c r="H260" s="43"/>
      <c r="I260" s="233"/>
      <c r="J260" s="43"/>
      <c r="K260" s="43"/>
      <c r="L260" s="47"/>
      <c r="M260" s="234"/>
      <c r="N260" s="23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157</v>
      </c>
      <c r="AU260" s="20" t="s">
        <v>79</v>
      </c>
    </row>
    <row r="261" s="13" customFormat="1">
      <c r="A261" s="13"/>
      <c r="B261" s="236"/>
      <c r="C261" s="237"/>
      <c r="D261" s="238" t="s">
        <v>159</v>
      </c>
      <c r="E261" s="239" t="s">
        <v>19</v>
      </c>
      <c r="F261" s="240" t="s">
        <v>161</v>
      </c>
      <c r="G261" s="237"/>
      <c r="H261" s="239" t="s">
        <v>19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159</v>
      </c>
      <c r="AU261" s="246" t="s">
        <v>79</v>
      </c>
      <c r="AV261" s="13" t="s">
        <v>77</v>
      </c>
      <c r="AW261" s="13" t="s">
        <v>32</v>
      </c>
      <c r="AX261" s="13" t="s">
        <v>70</v>
      </c>
      <c r="AY261" s="246" t="s">
        <v>148</v>
      </c>
    </row>
    <row r="262" s="14" customFormat="1">
      <c r="A262" s="14"/>
      <c r="B262" s="247"/>
      <c r="C262" s="248"/>
      <c r="D262" s="238" t="s">
        <v>159</v>
      </c>
      <c r="E262" s="249" t="s">
        <v>19</v>
      </c>
      <c r="F262" s="250" t="s">
        <v>155</v>
      </c>
      <c r="G262" s="248"/>
      <c r="H262" s="251">
        <v>4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159</v>
      </c>
      <c r="AU262" s="257" t="s">
        <v>79</v>
      </c>
      <c r="AV262" s="14" t="s">
        <v>79</v>
      </c>
      <c r="AW262" s="14" t="s">
        <v>32</v>
      </c>
      <c r="AX262" s="14" t="s">
        <v>70</v>
      </c>
      <c r="AY262" s="257" t="s">
        <v>148</v>
      </c>
    </row>
    <row r="263" s="13" customFormat="1">
      <c r="A263" s="13"/>
      <c r="B263" s="236"/>
      <c r="C263" s="237"/>
      <c r="D263" s="238" t="s">
        <v>159</v>
      </c>
      <c r="E263" s="239" t="s">
        <v>19</v>
      </c>
      <c r="F263" s="240" t="s">
        <v>166</v>
      </c>
      <c r="G263" s="237"/>
      <c r="H263" s="239" t="s">
        <v>19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159</v>
      </c>
      <c r="AU263" s="246" t="s">
        <v>79</v>
      </c>
      <c r="AV263" s="13" t="s">
        <v>77</v>
      </c>
      <c r="AW263" s="13" t="s">
        <v>32</v>
      </c>
      <c r="AX263" s="13" t="s">
        <v>70</v>
      </c>
      <c r="AY263" s="246" t="s">
        <v>148</v>
      </c>
    </row>
    <row r="264" s="14" customFormat="1">
      <c r="A264" s="14"/>
      <c r="B264" s="247"/>
      <c r="C264" s="248"/>
      <c r="D264" s="238" t="s">
        <v>159</v>
      </c>
      <c r="E264" s="249" t="s">
        <v>19</v>
      </c>
      <c r="F264" s="250" t="s">
        <v>77</v>
      </c>
      <c r="G264" s="248"/>
      <c r="H264" s="251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159</v>
      </c>
      <c r="AU264" s="257" t="s">
        <v>79</v>
      </c>
      <c r="AV264" s="14" t="s">
        <v>79</v>
      </c>
      <c r="AW264" s="14" t="s">
        <v>32</v>
      </c>
      <c r="AX264" s="14" t="s">
        <v>70</v>
      </c>
      <c r="AY264" s="257" t="s">
        <v>148</v>
      </c>
    </row>
    <row r="265" s="16" customFormat="1">
      <c r="A265" s="16"/>
      <c r="B265" s="269"/>
      <c r="C265" s="270"/>
      <c r="D265" s="238" t="s">
        <v>159</v>
      </c>
      <c r="E265" s="271" t="s">
        <v>19</v>
      </c>
      <c r="F265" s="272" t="s">
        <v>168</v>
      </c>
      <c r="G265" s="270"/>
      <c r="H265" s="273">
        <v>5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9" t="s">
        <v>159</v>
      </c>
      <c r="AU265" s="279" t="s">
        <v>79</v>
      </c>
      <c r="AV265" s="16" t="s">
        <v>155</v>
      </c>
      <c r="AW265" s="16" t="s">
        <v>32</v>
      </c>
      <c r="AX265" s="16" t="s">
        <v>77</v>
      </c>
      <c r="AY265" s="279" t="s">
        <v>148</v>
      </c>
    </row>
    <row r="266" s="2" customFormat="1" ht="16.5" customHeight="1">
      <c r="A266" s="41"/>
      <c r="B266" s="42"/>
      <c r="C266" s="280" t="s">
        <v>323</v>
      </c>
      <c r="D266" s="280" t="s">
        <v>255</v>
      </c>
      <c r="E266" s="281" t="s">
        <v>324</v>
      </c>
      <c r="F266" s="282" t="s">
        <v>325</v>
      </c>
      <c r="G266" s="283" t="s">
        <v>282</v>
      </c>
      <c r="H266" s="284">
        <v>5</v>
      </c>
      <c r="I266" s="285"/>
      <c r="J266" s="286">
        <f>ROUND(I266*H266,2)</f>
        <v>0</v>
      </c>
      <c r="K266" s="287"/>
      <c r="L266" s="288"/>
      <c r="M266" s="289" t="s">
        <v>19</v>
      </c>
      <c r="N266" s="290" t="s">
        <v>41</v>
      </c>
      <c r="O266" s="87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229</v>
      </c>
      <c r="AT266" s="229" t="s">
        <v>255</v>
      </c>
      <c r="AU266" s="229" t="s">
        <v>79</v>
      </c>
      <c r="AY266" s="20" t="s">
        <v>148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77</v>
      </c>
      <c r="BK266" s="230">
        <f>ROUND(I266*H266,2)</f>
        <v>0</v>
      </c>
      <c r="BL266" s="20" t="s">
        <v>155</v>
      </c>
      <c r="BM266" s="229" t="s">
        <v>326</v>
      </c>
    </row>
    <row r="267" s="2" customFormat="1" ht="16.5" customHeight="1">
      <c r="A267" s="41"/>
      <c r="B267" s="42"/>
      <c r="C267" s="217" t="s">
        <v>327</v>
      </c>
      <c r="D267" s="217" t="s">
        <v>151</v>
      </c>
      <c r="E267" s="218" t="s">
        <v>328</v>
      </c>
      <c r="F267" s="219" t="s">
        <v>329</v>
      </c>
      <c r="G267" s="220" t="s">
        <v>282</v>
      </c>
      <c r="H267" s="221">
        <v>17</v>
      </c>
      <c r="I267" s="222"/>
      <c r="J267" s="223">
        <f>ROUND(I267*H267,2)</f>
        <v>0</v>
      </c>
      <c r="K267" s="224"/>
      <c r="L267" s="47"/>
      <c r="M267" s="225" t="s">
        <v>19</v>
      </c>
      <c r="N267" s="226" t="s">
        <v>41</v>
      </c>
      <c r="O267" s="87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155</v>
      </c>
      <c r="AT267" s="229" t="s">
        <v>151</v>
      </c>
      <c r="AU267" s="229" t="s">
        <v>79</v>
      </c>
      <c r="AY267" s="20" t="s">
        <v>148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77</v>
      </c>
      <c r="BK267" s="230">
        <f>ROUND(I267*H267,2)</f>
        <v>0</v>
      </c>
      <c r="BL267" s="20" t="s">
        <v>155</v>
      </c>
      <c r="BM267" s="229" t="s">
        <v>330</v>
      </c>
    </row>
    <row r="268" s="13" customFormat="1">
      <c r="A268" s="13"/>
      <c r="B268" s="236"/>
      <c r="C268" s="237"/>
      <c r="D268" s="238" t="s">
        <v>159</v>
      </c>
      <c r="E268" s="239" t="s">
        <v>19</v>
      </c>
      <c r="F268" s="240" t="s">
        <v>161</v>
      </c>
      <c r="G268" s="237"/>
      <c r="H268" s="239" t="s">
        <v>19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159</v>
      </c>
      <c r="AU268" s="246" t="s">
        <v>79</v>
      </c>
      <c r="AV268" s="13" t="s">
        <v>77</v>
      </c>
      <c r="AW268" s="13" t="s">
        <v>32</v>
      </c>
      <c r="AX268" s="13" t="s">
        <v>70</v>
      </c>
      <c r="AY268" s="246" t="s">
        <v>148</v>
      </c>
    </row>
    <row r="269" s="14" customFormat="1">
      <c r="A269" s="14"/>
      <c r="B269" s="247"/>
      <c r="C269" s="248"/>
      <c r="D269" s="238" t="s">
        <v>159</v>
      </c>
      <c r="E269" s="249" t="s">
        <v>19</v>
      </c>
      <c r="F269" s="250" t="s">
        <v>292</v>
      </c>
      <c r="G269" s="248"/>
      <c r="H269" s="251">
        <v>17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159</v>
      </c>
      <c r="AU269" s="257" t="s">
        <v>79</v>
      </c>
      <c r="AV269" s="14" t="s">
        <v>79</v>
      </c>
      <c r="AW269" s="14" t="s">
        <v>32</v>
      </c>
      <c r="AX269" s="14" t="s">
        <v>70</v>
      </c>
      <c r="AY269" s="257" t="s">
        <v>148</v>
      </c>
    </row>
    <row r="270" s="16" customFormat="1">
      <c r="A270" s="16"/>
      <c r="B270" s="269"/>
      <c r="C270" s="270"/>
      <c r="D270" s="238" t="s">
        <v>159</v>
      </c>
      <c r="E270" s="271" t="s">
        <v>19</v>
      </c>
      <c r="F270" s="272" t="s">
        <v>168</v>
      </c>
      <c r="G270" s="270"/>
      <c r="H270" s="273">
        <v>17</v>
      </c>
      <c r="I270" s="274"/>
      <c r="J270" s="270"/>
      <c r="K270" s="270"/>
      <c r="L270" s="275"/>
      <c r="M270" s="276"/>
      <c r="N270" s="277"/>
      <c r="O270" s="277"/>
      <c r="P270" s="277"/>
      <c r="Q270" s="277"/>
      <c r="R270" s="277"/>
      <c r="S270" s="277"/>
      <c r="T270" s="278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79" t="s">
        <v>159</v>
      </c>
      <c r="AU270" s="279" t="s">
        <v>79</v>
      </c>
      <c r="AV270" s="16" t="s">
        <v>155</v>
      </c>
      <c r="AW270" s="16" t="s">
        <v>32</v>
      </c>
      <c r="AX270" s="16" t="s">
        <v>77</v>
      </c>
      <c r="AY270" s="279" t="s">
        <v>148</v>
      </c>
    </row>
    <row r="271" s="2" customFormat="1" ht="21.75" customHeight="1">
      <c r="A271" s="41"/>
      <c r="B271" s="42"/>
      <c r="C271" s="280" t="s">
        <v>331</v>
      </c>
      <c r="D271" s="280" t="s">
        <v>255</v>
      </c>
      <c r="E271" s="281" t="s">
        <v>332</v>
      </c>
      <c r="F271" s="282" t="s">
        <v>333</v>
      </c>
      <c r="G271" s="283" t="s">
        <v>282</v>
      </c>
      <c r="H271" s="284">
        <v>17</v>
      </c>
      <c r="I271" s="285"/>
      <c r="J271" s="286">
        <f>ROUND(I271*H271,2)</f>
        <v>0</v>
      </c>
      <c r="K271" s="287"/>
      <c r="L271" s="288"/>
      <c r="M271" s="289" t="s">
        <v>19</v>
      </c>
      <c r="N271" s="290" t="s">
        <v>41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229</v>
      </c>
      <c r="AT271" s="229" t="s">
        <v>255</v>
      </c>
      <c r="AU271" s="229" t="s">
        <v>79</v>
      </c>
      <c r="AY271" s="20" t="s">
        <v>148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0" t="s">
        <v>77</v>
      </c>
      <c r="BK271" s="230">
        <f>ROUND(I271*H271,2)</f>
        <v>0</v>
      </c>
      <c r="BL271" s="20" t="s">
        <v>155</v>
      </c>
      <c r="BM271" s="229" t="s">
        <v>334</v>
      </c>
    </row>
    <row r="272" s="2" customFormat="1" ht="16.5" customHeight="1">
      <c r="A272" s="41"/>
      <c r="B272" s="42"/>
      <c r="C272" s="280" t="s">
        <v>303</v>
      </c>
      <c r="D272" s="280" t="s">
        <v>255</v>
      </c>
      <c r="E272" s="281" t="s">
        <v>335</v>
      </c>
      <c r="F272" s="282" t="s">
        <v>336</v>
      </c>
      <c r="G272" s="283" t="s">
        <v>282</v>
      </c>
      <c r="H272" s="284">
        <v>23</v>
      </c>
      <c r="I272" s="285"/>
      <c r="J272" s="286">
        <f>ROUND(I272*H272,2)</f>
        <v>0</v>
      </c>
      <c r="K272" s="287"/>
      <c r="L272" s="288"/>
      <c r="M272" s="289" t="s">
        <v>19</v>
      </c>
      <c r="N272" s="290" t="s">
        <v>41</v>
      </c>
      <c r="O272" s="87"/>
      <c r="P272" s="227">
        <f>O272*H272</f>
        <v>0</v>
      </c>
      <c r="Q272" s="227">
        <v>0.00010000000000000001</v>
      </c>
      <c r="R272" s="227">
        <f>Q272*H272</f>
        <v>0.0023</v>
      </c>
      <c r="S272" s="227">
        <v>0</v>
      </c>
      <c r="T272" s="22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9" t="s">
        <v>229</v>
      </c>
      <c r="AT272" s="229" t="s">
        <v>255</v>
      </c>
      <c r="AU272" s="229" t="s">
        <v>79</v>
      </c>
      <c r="AY272" s="20" t="s">
        <v>148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77</v>
      </c>
      <c r="BK272" s="230">
        <f>ROUND(I272*H272,2)</f>
        <v>0</v>
      </c>
      <c r="BL272" s="20" t="s">
        <v>155</v>
      </c>
      <c r="BM272" s="229" t="s">
        <v>337</v>
      </c>
    </row>
    <row r="273" s="2" customFormat="1" ht="16.5" customHeight="1">
      <c r="A273" s="41"/>
      <c r="B273" s="42"/>
      <c r="C273" s="280" t="s">
        <v>338</v>
      </c>
      <c r="D273" s="280" t="s">
        <v>255</v>
      </c>
      <c r="E273" s="281" t="s">
        <v>339</v>
      </c>
      <c r="F273" s="282" t="s">
        <v>340</v>
      </c>
      <c r="G273" s="283" t="s">
        <v>282</v>
      </c>
      <c r="H273" s="284">
        <v>23</v>
      </c>
      <c r="I273" s="285"/>
      <c r="J273" s="286">
        <f>ROUND(I273*H273,2)</f>
        <v>0</v>
      </c>
      <c r="K273" s="287"/>
      <c r="L273" s="288"/>
      <c r="M273" s="289" t="s">
        <v>19</v>
      </c>
      <c r="N273" s="290" t="s">
        <v>41</v>
      </c>
      <c r="O273" s="87"/>
      <c r="P273" s="227">
        <f>O273*H273</f>
        <v>0</v>
      </c>
      <c r="Q273" s="227">
        <v>0.00020000000000000001</v>
      </c>
      <c r="R273" s="227">
        <f>Q273*H273</f>
        <v>0.0045999999999999999</v>
      </c>
      <c r="S273" s="227">
        <v>0</v>
      </c>
      <c r="T273" s="22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9" t="s">
        <v>229</v>
      </c>
      <c r="AT273" s="229" t="s">
        <v>255</v>
      </c>
      <c r="AU273" s="229" t="s">
        <v>79</v>
      </c>
      <c r="AY273" s="20" t="s">
        <v>148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77</v>
      </c>
      <c r="BK273" s="230">
        <f>ROUND(I273*H273,2)</f>
        <v>0</v>
      </c>
      <c r="BL273" s="20" t="s">
        <v>155</v>
      </c>
      <c r="BM273" s="229" t="s">
        <v>341</v>
      </c>
    </row>
    <row r="274" s="2" customFormat="1" ht="16.5" customHeight="1">
      <c r="A274" s="41"/>
      <c r="B274" s="42"/>
      <c r="C274" s="280" t="s">
        <v>342</v>
      </c>
      <c r="D274" s="280" t="s">
        <v>255</v>
      </c>
      <c r="E274" s="281" t="s">
        <v>343</v>
      </c>
      <c r="F274" s="282" t="s">
        <v>344</v>
      </c>
      <c r="G274" s="283" t="s">
        <v>282</v>
      </c>
      <c r="H274" s="284">
        <v>21</v>
      </c>
      <c r="I274" s="285"/>
      <c r="J274" s="286">
        <f>ROUND(I274*H274,2)</f>
        <v>0</v>
      </c>
      <c r="K274" s="287"/>
      <c r="L274" s="288"/>
      <c r="M274" s="289" t="s">
        <v>19</v>
      </c>
      <c r="N274" s="290" t="s">
        <v>41</v>
      </c>
      <c r="O274" s="87"/>
      <c r="P274" s="227">
        <f>O274*H274</f>
        <v>0</v>
      </c>
      <c r="Q274" s="227">
        <v>0.0015</v>
      </c>
      <c r="R274" s="227">
        <f>Q274*H274</f>
        <v>0.0315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229</v>
      </c>
      <c r="AT274" s="229" t="s">
        <v>255</v>
      </c>
      <c r="AU274" s="229" t="s">
        <v>79</v>
      </c>
      <c r="AY274" s="20" t="s">
        <v>148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77</v>
      </c>
      <c r="BK274" s="230">
        <f>ROUND(I274*H274,2)</f>
        <v>0</v>
      </c>
      <c r="BL274" s="20" t="s">
        <v>155</v>
      </c>
      <c r="BM274" s="229" t="s">
        <v>345</v>
      </c>
    </row>
    <row r="275" s="2" customFormat="1" ht="16.5" customHeight="1">
      <c r="A275" s="41"/>
      <c r="B275" s="42"/>
      <c r="C275" s="217" t="s">
        <v>346</v>
      </c>
      <c r="D275" s="217" t="s">
        <v>151</v>
      </c>
      <c r="E275" s="218" t="s">
        <v>347</v>
      </c>
      <c r="F275" s="219" t="s">
        <v>348</v>
      </c>
      <c r="G275" s="220" t="s">
        <v>282</v>
      </c>
      <c r="H275" s="221">
        <v>3</v>
      </c>
      <c r="I275" s="222"/>
      <c r="J275" s="223">
        <f>ROUND(I275*H275,2)</f>
        <v>0</v>
      </c>
      <c r="K275" s="224"/>
      <c r="L275" s="47"/>
      <c r="M275" s="225" t="s">
        <v>19</v>
      </c>
      <c r="N275" s="226" t="s">
        <v>41</v>
      </c>
      <c r="O275" s="87"/>
      <c r="P275" s="227">
        <f>O275*H275</f>
        <v>0</v>
      </c>
      <c r="Q275" s="227">
        <v>0.0011999999999999999</v>
      </c>
      <c r="R275" s="227">
        <f>Q275*H275</f>
        <v>0.0035999999999999999</v>
      </c>
      <c r="S275" s="227">
        <v>0</v>
      </c>
      <c r="T275" s="22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9" t="s">
        <v>155</v>
      </c>
      <c r="AT275" s="229" t="s">
        <v>151</v>
      </c>
      <c r="AU275" s="229" t="s">
        <v>79</v>
      </c>
      <c r="AY275" s="20" t="s">
        <v>148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0" t="s">
        <v>77</v>
      </c>
      <c r="BK275" s="230">
        <f>ROUND(I275*H275,2)</f>
        <v>0</v>
      </c>
      <c r="BL275" s="20" t="s">
        <v>155</v>
      </c>
      <c r="BM275" s="229" t="s">
        <v>349</v>
      </c>
    </row>
    <row r="276" s="2" customFormat="1">
      <c r="A276" s="41"/>
      <c r="B276" s="42"/>
      <c r="C276" s="43"/>
      <c r="D276" s="231" t="s">
        <v>157</v>
      </c>
      <c r="E276" s="43"/>
      <c r="F276" s="232" t="s">
        <v>350</v>
      </c>
      <c r="G276" s="43"/>
      <c r="H276" s="43"/>
      <c r="I276" s="233"/>
      <c r="J276" s="43"/>
      <c r="K276" s="43"/>
      <c r="L276" s="47"/>
      <c r="M276" s="234"/>
      <c r="N276" s="235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157</v>
      </c>
      <c r="AU276" s="20" t="s">
        <v>79</v>
      </c>
    </row>
    <row r="277" s="13" customFormat="1">
      <c r="A277" s="13"/>
      <c r="B277" s="236"/>
      <c r="C277" s="237"/>
      <c r="D277" s="238" t="s">
        <v>159</v>
      </c>
      <c r="E277" s="239" t="s">
        <v>19</v>
      </c>
      <c r="F277" s="240" t="s">
        <v>161</v>
      </c>
      <c r="G277" s="237"/>
      <c r="H277" s="239" t="s">
        <v>19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159</v>
      </c>
      <c r="AU277" s="246" t="s">
        <v>79</v>
      </c>
      <c r="AV277" s="13" t="s">
        <v>77</v>
      </c>
      <c r="AW277" s="13" t="s">
        <v>32</v>
      </c>
      <c r="AX277" s="13" t="s">
        <v>70</v>
      </c>
      <c r="AY277" s="246" t="s">
        <v>148</v>
      </c>
    </row>
    <row r="278" s="14" customFormat="1">
      <c r="A278" s="14"/>
      <c r="B278" s="247"/>
      <c r="C278" s="248"/>
      <c r="D278" s="238" t="s">
        <v>159</v>
      </c>
      <c r="E278" s="249" t="s">
        <v>19</v>
      </c>
      <c r="F278" s="250" t="s">
        <v>79</v>
      </c>
      <c r="G278" s="248"/>
      <c r="H278" s="251">
        <v>2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159</v>
      </c>
      <c r="AU278" s="257" t="s">
        <v>79</v>
      </c>
      <c r="AV278" s="14" t="s">
        <v>79</v>
      </c>
      <c r="AW278" s="14" t="s">
        <v>32</v>
      </c>
      <c r="AX278" s="14" t="s">
        <v>70</v>
      </c>
      <c r="AY278" s="257" t="s">
        <v>148</v>
      </c>
    </row>
    <row r="279" s="13" customFormat="1">
      <c r="A279" s="13"/>
      <c r="B279" s="236"/>
      <c r="C279" s="237"/>
      <c r="D279" s="238" t="s">
        <v>159</v>
      </c>
      <c r="E279" s="239" t="s">
        <v>19</v>
      </c>
      <c r="F279" s="240" t="s">
        <v>166</v>
      </c>
      <c r="G279" s="237"/>
      <c r="H279" s="239" t="s">
        <v>19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159</v>
      </c>
      <c r="AU279" s="246" t="s">
        <v>79</v>
      </c>
      <c r="AV279" s="13" t="s">
        <v>77</v>
      </c>
      <c r="AW279" s="13" t="s">
        <v>32</v>
      </c>
      <c r="AX279" s="13" t="s">
        <v>70</v>
      </c>
      <c r="AY279" s="246" t="s">
        <v>148</v>
      </c>
    </row>
    <row r="280" s="14" customFormat="1">
      <c r="A280" s="14"/>
      <c r="B280" s="247"/>
      <c r="C280" s="248"/>
      <c r="D280" s="238" t="s">
        <v>159</v>
      </c>
      <c r="E280" s="249" t="s">
        <v>19</v>
      </c>
      <c r="F280" s="250" t="s">
        <v>77</v>
      </c>
      <c r="G280" s="248"/>
      <c r="H280" s="251">
        <v>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159</v>
      </c>
      <c r="AU280" s="257" t="s">
        <v>79</v>
      </c>
      <c r="AV280" s="14" t="s">
        <v>79</v>
      </c>
      <c r="AW280" s="14" t="s">
        <v>32</v>
      </c>
      <c r="AX280" s="14" t="s">
        <v>70</v>
      </c>
      <c r="AY280" s="257" t="s">
        <v>148</v>
      </c>
    </row>
    <row r="281" s="16" customFormat="1">
      <c r="A281" s="16"/>
      <c r="B281" s="269"/>
      <c r="C281" s="270"/>
      <c r="D281" s="238" t="s">
        <v>159</v>
      </c>
      <c r="E281" s="271" t="s">
        <v>19</v>
      </c>
      <c r="F281" s="272" t="s">
        <v>168</v>
      </c>
      <c r="G281" s="270"/>
      <c r="H281" s="273">
        <v>3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9" t="s">
        <v>159</v>
      </c>
      <c r="AU281" s="279" t="s">
        <v>79</v>
      </c>
      <c r="AV281" s="16" t="s">
        <v>155</v>
      </c>
      <c r="AW281" s="16" t="s">
        <v>32</v>
      </c>
      <c r="AX281" s="16" t="s">
        <v>77</v>
      </c>
      <c r="AY281" s="279" t="s">
        <v>148</v>
      </c>
    </row>
    <row r="282" s="2" customFormat="1" ht="16.5" customHeight="1">
      <c r="A282" s="41"/>
      <c r="B282" s="42"/>
      <c r="C282" s="280" t="s">
        <v>351</v>
      </c>
      <c r="D282" s="280" t="s">
        <v>255</v>
      </c>
      <c r="E282" s="281" t="s">
        <v>352</v>
      </c>
      <c r="F282" s="282" t="s">
        <v>353</v>
      </c>
      <c r="G282" s="283" t="s">
        <v>282</v>
      </c>
      <c r="H282" s="284">
        <v>3</v>
      </c>
      <c r="I282" s="285"/>
      <c r="J282" s="286">
        <f>ROUND(I282*H282,2)</f>
        <v>0</v>
      </c>
      <c r="K282" s="287"/>
      <c r="L282" s="288"/>
      <c r="M282" s="289" t="s">
        <v>19</v>
      </c>
      <c r="N282" s="290" t="s">
        <v>41</v>
      </c>
      <c r="O282" s="87"/>
      <c r="P282" s="227">
        <f>O282*H282</f>
        <v>0</v>
      </c>
      <c r="Q282" s="227">
        <v>0.066000000000000003</v>
      </c>
      <c r="R282" s="227">
        <f>Q282*H282</f>
        <v>0.19800000000000001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229</v>
      </c>
      <c r="AT282" s="229" t="s">
        <v>255</v>
      </c>
      <c r="AU282" s="229" t="s">
        <v>79</v>
      </c>
      <c r="AY282" s="20" t="s">
        <v>148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77</v>
      </c>
      <c r="BK282" s="230">
        <f>ROUND(I282*H282,2)</f>
        <v>0</v>
      </c>
      <c r="BL282" s="20" t="s">
        <v>155</v>
      </c>
      <c r="BM282" s="229" t="s">
        <v>354</v>
      </c>
    </row>
    <row r="283" s="2" customFormat="1" ht="16.5" customHeight="1">
      <c r="A283" s="41"/>
      <c r="B283" s="42"/>
      <c r="C283" s="217" t="s">
        <v>355</v>
      </c>
      <c r="D283" s="217" t="s">
        <v>151</v>
      </c>
      <c r="E283" s="218" t="s">
        <v>356</v>
      </c>
      <c r="F283" s="219" t="s">
        <v>357</v>
      </c>
      <c r="G283" s="220" t="s">
        <v>282</v>
      </c>
      <c r="H283" s="221">
        <v>13</v>
      </c>
      <c r="I283" s="222"/>
      <c r="J283" s="223">
        <f>ROUND(I283*H283,2)</f>
        <v>0</v>
      </c>
      <c r="K283" s="224"/>
      <c r="L283" s="47"/>
      <c r="M283" s="225" t="s">
        <v>19</v>
      </c>
      <c r="N283" s="226" t="s">
        <v>41</v>
      </c>
      <c r="O283" s="87"/>
      <c r="P283" s="227">
        <f>O283*H283</f>
        <v>0</v>
      </c>
      <c r="Q283" s="227">
        <v>0.0011999999999999999</v>
      </c>
      <c r="R283" s="227">
        <f>Q283*H283</f>
        <v>0.015599999999999999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155</v>
      </c>
      <c r="AT283" s="229" t="s">
        <v>151</v>
      </c>
      <c r="AU283" s="229" t="s">
        <v>79</v>
      </c>
      <c r="AY283" s="20" t="s">
        <v>148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77</v>
      </c>
      <c r="BK283" s="230">
        <f>ROUND(I283*H283,2)</f>
        <v>0</v>
      </c>
      <c r="BL283" s="20" t="s">
        <v>155</v>
      </c>
      <c r="BM283" s="229" t="s">
        <v>358</v>
      </c>
    </row>
    <row r="284" s="2" customFormat="1">
      <c r="A284" s="41"/>
      <c r="B284" s="42"/>
      <c r="C284" s="43"/>
      <c r="D284" s="231" t="s">
        <v>157</v>
      </c>
      <c r="E284" s="43"/>
      <c r="F284" s="232" t="s">
        <v>359</v>
      </c>
      <c r="G284" s="43"/>
      <c r="H284" s="43"/>
      <c r="I284" s="233"/>
      <c r="J284" s="43"/>
      <c r="K284" s="43"/>
      <c r="L284" s="47"/>
      <c r="M284" s="234"/>
      <c r="N284" s="23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157</v>
      </c>
      <c r="AU284" s="20" t="s">
        <v>79</v>
      </c>
    </row>
    <row r="285" s="13" customFormat="1">
      <c r="A285" s="13"/>
      <c r="B285" s="236"/>
      <c r="C285" s="237"/>
      <c r="D285" s="238" t="s">
        <v>159</v>
      </c>
      <c r="E285" s="239" t="s">
        <v>19</v>
      </c>
      <c r="F285" s="240" t="s">
        <v>161</v>
      </c>
      <c r="G285" s="237"/>
      <c r="H285" s="239" t="s">
        <v>19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159</v>
      </c>
      <c r="AU285" s="246" t="s">
        <v>79</v>
      </c>
      <c r="AV285" s="13" t="s">
        <v>77</v>
      </c>
      <c r="AW285" s="13" t="s">
        <v>32</v>
      </c>
      <c r="AX285" s="13" t="s">
        <v>70</v>
      </c>
      <c r="AY285" s="246" t="s">
        <v>148</v>
      </c>
    </row>
    <row r="286" s="14" customFormat="1">
      <c r="A286" s="14"/>
      <c r="B286" s="247"/>
      <c r="C286" s="248"/>
      <c r="D286" s="238" t="s">
        <v>159</v>
      </c>
      <c r="E286" s="249" t="s">
        <v>19</v>
      </c>
      <c r="F286" s="250" t="s">
        <v>265</v>
      </c>
      <c r="G286" s="248"/>
      <c r="H286" s="251">
        <v>13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159</v>
      </c>
      <c r="AU286" s="257" t="s">
        <v>79</v>
      </c>
      <c r="AV286" s="14" t="s">
        <v>79</v>
      </c>
      <c r="AW286" s="14" t="s">
        <v>32</v>
      </c>
      <c r="AX286" s="14" t="s">
        <v>70</v>
      </c>
      <c r="AY286" s="257" t="s">
        <v>148</v>
      </c>
    </row>
    <row r="287" s="16" customFormat="1">
      <c r="A287" s="16"/>
      <c r="B287" s="269"/>
      <c r="C287" s="270"/>
      <c r="D287" s="238" t="s">
        <v>159</v>
      </c>
      <c r="E287" s="271" t="s">
        <v>19</v>
      </c>
      <c r="F287" s="272" t="s">
        <v>168</v>
      </c>
      <c r="G287" s="270"/>
      <c r="H287" s="273">
        <v>13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9" t="s">
        <v>159</v>
      </c>
      <c r="AU287" s="279" t="s">
        <v>79</v>
      </c>
      <c r="AV287" s="16" t="s">
        <v>155</v>
      </c>
      <c r="AW287" s="16" t="s">
        <v>32</v>
      </c>
      <c r="AX287" s="16" t="s">
        <v>77</v>
      </c>
      <c r="AY287" s="279" t="s">
        <v>148</v>
      </c>
    </row>
    <row r="288" s="2" customFormat="1" ht="16.5" customHeight="1">
      <c r="A288" s="41"/>
      <c r="B288" s="42"/>
      <c r="C288" s="280" t="s">
        <v>360</v>
      </c>
      <c r="D288" s="280" t="s">
        <v>255</v>
      </c>
      <c r="E288" s="281" t="s">
        <v>361</v>
      </c>
      <c r="F288" s="282" t="s">
        <v>362</v>
      </c>
      <c r="G288" s="283" t="s">
        <v>282</v>
      </c>
      <c r="H288" s="284">
        <v>13</v>
      </c>
      <c r="I288" s="285"/>
      <c r="J288" s="286">
        <f>ROUND(I288*H288,2)</f>
        <v>0</v>
      </c>
      <c r="K288" s="287"/>
      <c r="L288" s="288"/>
      <c r="M288" s="289" t="s">
        <v>19</v>
      </c>
      <c r="N288" s="290" t="s">
        <v>41</v>
      </c>
      <c r="O288" s="87"/>
      <c r="P288" s="227">
        <f>O288*H288</f>
        <v>0</v>
      </c>
      <c r="Q288" s="227">
        <v>0.070000000000000007</v>
      </c>
      <c r="R288" s="227">
        <f>Q288*H288</f>
        <v>0.91000000000000014</v>
      </c>
      <c r="S288" s="227">
        <v>0</v>
      </c>
      <c r="T288" s="22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9" t="s">
        <v>229</v>
      </c>
      <c r="AT288" s="229" t="s">
        <v>255</v>
      </c>
      <c r="AU288" s="229" t="s">
        <v>79</v>
      </c>
      <c r="AY288" s="20" t="s">
        <v>148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77</v>
      </c>
      <c r="BK288" s="230">
        <f>ROUND(I288*H288,2)</f>
        <v>0</v>
      </c>
      <c r="BL288" s="20" t="s">
        <v>155</v>
      </c>
      <c r="BM288" s="229" t="s">
        <v>363</v>
      </c>
    </row>
    <row r="289" s="2" customFormat="1" ht="33" customHeight="1">
      <c r="A289" s="41"/>
      <c r="B289" s="42"/>
      <c r="C289" s="217" t="s">
        <v>364</v>
      </c>
      <c r="D289" s="217" t="s">
        <v>151</v>
      </c>
      <c r="E289" s="218" t="s">
        <v>365</v>
      </c>
      <c r="F289" s="219" t="s">
        <v>366</v>
      </c>
      <c r="G289" s="220" t="s">
        <v>247</v>
      </c>
      <c r="H289" s="221">
        <v>64.200000000000003</v>
      </c>
      <c r="I289" s="222"/>
      <c r="J289" s="223">
        <f>ROUND(I289*H289,2)</f>
        <v>0</v>
      </c>
      <c r="K289" s="224"/>
      <c r="L289" s="47"/>
      <c r="M289" s="225" t="s">
        <v>19</v>
      </c>
      <c r="N289" s="226" t="s">
        <v>41</v>
      </c>
      <c r="O289" s="87"/>
      <c r="P289" s="227">
        <f>O289*H289</f>
        <v>0</v>
      </c>
      <c r="Q289" s="227">
        <v>0.35249999999999998</v>
      </c>
      <c r="R289" s="227">
        <f>Q289*H289</f>
        <v>22.630500000000001</v>
      </c>
      <c r="S289" s="227">
        <v>0</v>
      </c>
      <c r="T289" s="22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9" t="s">
        <v>155</v>
      </c>
      <c r="AT289" s="229" t="s">
        <v>151</v>
      </c>
      <c r="AU289" s="229" t="s">
        <v>79</v>
      </c>
      <c r="AY289" s="20" t="s">
        <v>148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0" t="s">
        <v>77</v>
      </c>
      <c r="BK289" s="230">
        <f>ROUND(I289*H289,2)</f>
        <v>0</v>
      </c>
      <c r="BL289" s="20" t="s">
        <v>155</v>
      </c>
      <c r="BM289" s="229" t="s">
        <v>367</v>
      </c>
    </row>
    <row r="290" s="2" customFormat="1">
      <c r="A290" s="41"/>
      <c r="B290" s="42"/>
      <c r="C290" s="43"/>
      <c r="D290" s="231" t="s">
        <v>157</v>
      </c>
      <c r="E290" s="43"/>
      <c r="F290" s="232" t="s">
        <v>368</v>
      </c>
      <c r="G290" s="43"/>
      <c r="H290" s="43"/>
      <c r="I290" s="233"/>
      <c r="J290" s="43"/>
      <c r="K290" s="43"/>
      <c r="L290" s="47"/>
      <c r="M290" s="234"/>
      <c r="N290" s="23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157</v>
      </c>
      <c r="AU290" s="20" t="s">
        <v>79</v>
      </c>
    </row>
    <row r="291" s="13" customFormat="1">
      <c r="A291" s="13"/>
      <c r="B291" s="236"/>
      <c r="C291" s="237"/>
      <c r="D291" s="238" t="s">
        <v>159</v>
      </c>
      <c r="E291" s="239" t="s">
        <v>19</v>
      </c>
      <c r="F291" s="240" t="s">
        <v>161</v>
      </c>
      <c r="G291" s="237"/>
      <c r="H291" s="239" t="s">
        <v>19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159</v>
      </c>
      <c r="AU291" s="246" t="s">
        <v>79</v>
      </c>
      <c r="AV291" s="13" t="s">
        <v>77</v>
      </c>
      <c r="AW291" s="13" t="s">
        <v>32</v>
      </c>
      <c r="AX291" s="13" t="s">
        <v>70</v>
      </c>
      <c r="AY291" s="246" t="s">
        <v>148</v>
      </c>
    </row>
    <row r="292" s="14" customFormat="1">
      <c r="A292" s="14"/>
      <c r="B292" s="247"/>
      <c r="C292" s="248"/>
      <c r="D292" s="238" t="s">
        <v>159</v>
      </c>
      <c r="E292" s="249" t="s">
        <v>19</v>
      </c>
      <c r="F292" s="250" t="s">
        <v>369</v>
      </c>
      <c r="G292" s="248"/>
      <c r="H292" s="251">
        <v>3.8399999999999999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159</v>
      </c>
      <c r="AU292" s="257" t="s">
        <v>79</v>
      </c>
      <c r="AV292" s="14" t="s">
        <v>79</v>
      </c>
      <c r="AW292" s="14" t="s">
        <v>32</v>
      </c>
      <c r="AX292" s="14" t="s">
        <v>70</v>
      </c>
      <c r="AY292" s="257" t="s">
        <v>148</v>
      </c>
    </row>
    <row r="293" s="14" customFormat="1">
      <c r="A293" s="14"/>
      <c r="B293" s="247"/>
      <c r="C293" s="248"/>
      <c r="D293" s="238" t="s">
        <v>159</v>
      </c>
      <c r="E293" s="249" t="s">
        <v>19</v>
      </c>
      <c r="F293" s="250" t="s">
        <v>370</v>
      </c>
      <c r="G293" s="248"/>
      <c r="H293" s="251">
        <v>4.3200000000000003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159</v>
      </c>
      <c r="AU293" s="257" t="s">
        <v>79</v>
      </c>
      <c r="AV293" s="14" t="s">
        <v>79</v>
      </c>
      <c r="AW293" s="14" t="s">
        <v>32</v>
      </c>
      <c r="AX293" s="14" t="s">
        <v>70</v>
      </c>
      <c r="AY293" s="257" t="s">
        <v>148</v>
      </c>
    </row>
    <row r="294" s="14" customFormat="1">
      <c r="A294" s="14"/>
      <c r="B294" s="247"/>
      <c r="C294" s="248"/>
      <c r="D294" s="238" t="s">
        <v>159</v>
      </c>
      <c r="E294" s="249" t="s">
        <v>19</v>
      </c>
      <c r="F294" s="250" t="s">
        <v>371</v>
      </c>
      <c r="G294" s="248"/>
      <c r="H294" s="251">
        <v>8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159</v>
      </c>
      <c r="AU294" s="257" t="s">
        <v>79</v>
      </c>
      <c r="AV294" s="14" t="s">
        <v>79</v>
      </c>
      <c r="AW294" s="14" t="s">
        <v>32</v>
      </c>
      <c r="AX294" s="14" t="s">
        <v>70</v>
      </c>
      <c r="AY294" s="257" t="s">
        <v>148</v>
      </c>
    </row>
    <row r="295" s="14" customFormat="1">
      <c r="A295" s="14"/>
      <c r="B295" s="247"/>
      <c r="C295" s="248"/>
      <c r="D295" s="238" t="s">
        <v>159</v>
      </c>
      <c r="E295" s="249" t="s">
        <v>19</v>
      </c>
      <c r="F295" s="250" t="s">
        <v>372</v>
      </c>
      <c r="G295" s="248"/>
      <c r="H295" s="251">
        <v>2.8799999999999999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159</v>
      </c>
      <c r="AU295" s="257" t="s">
        <v>79</v>
      </c>
      <c r="AV295" s="14" t="s">
        <v>79</v>
      </c>
      <c r="AW295" s="14" t="s">
        <v>32</v>
      </c>
      <c r="AX295" s="14" t="s">
        <v>70</v>
      </c>
      <c r="AY295" s="257" t="s">
        <v>148</v>
      </c>
    </row>
    <row r="296" s="14" customFormat="1">
      <c r="A296" s="14"/>
      <c r="B296" s="247"/>
      <c r="C296" s="248"/>
      <c r="D296" s="238" t="s">
        <v>159</v>
      </c>
      <c r="E296" s="249" t="s">
        <v>19</v>
      </c>
      <c r="F296" s="250" t="s">
        <v>373</v>
      </c>
      <c r="G296" s="248"/>
      <c r="H296" s="251">
        <v>2.6000000000000001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159</v>
      </c>
      <c r="AU296" s="257" t="s">
        <v>79</v>
      </c>
      <c r="AV296" s="14" t="s">
        <v>79</v>
      </c>
      <c r="AW296" s="14" t="s">
        <v>32</v>
      </c>
      <c r="AX296" s="14" t="s">
        <v>70</v>
      </c>
      <c r="AY296" s="257" t="s">
        <v>148</v>
      </c>
    </row>
    <row r="297" s="14" customFormat="1">
      <c r="A297" s="14"/>
      <c r="B297" s="247"/>
      <c r="C297" s="248"/>
      <c r="D297" s="238" t="s">
        <v>159</v>
      </c>
      <c r="E297" s="249" t="s">
        <v>19</v>
      </c>
      <c r="F297" s="250" t="s">
        <v>374</v>
      </c>
      <c r="G297" s="248"/>
      <c r="H297" s="251">
        <v>4.5599999999999996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159</v>
      </c>
      <c r="AU297" s="257" t="s">
        <v>79</v>
      </c>
      <c r="AV297" s="14" t="s">
        <v>79</v>
      </c>
      <c r="AW297" s="14" t="s">
        <v>32</v>
      </c>
      <c r="AX297" s="14" t="s">
        <v>70</v>
      </c>
      <c r="AY297" s="257" t="s">
        <v>148</v>
      </c>
    </row>
    <row r="298" s="14" customFormat="1">
      <c r="A298" s="14"/>
      <c r="B298" s="247"/>
      <c r="C298" s="248"/>
      <c r="D298" s="238" t="s">
        <v>159</v>
      </c>
      <c r="E298" s="249" t="s">
        <v>19</v>
      </c>
      <c r="F298" s="250" t="s">
        <v>375</v>
      </c>
      <c r="G298" s="248"/>
      <c r="H298" s="251">
        <v>10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159</v>
      </c>
      <c r="AU298" s="257" t="s">
        <v>79</v>
      </c>
      <c r="AV298" s="14" t="s">
        <v>79</v>
      </c>
      <c r="AW298" s="14" t="s">
        <v>32</v>
      </c>
      <c r="AX298" s="14" t="s">
        <v>70</v>
      </c>
      <c r="AY298" s="257" t="s">
        <v>148</v>
      </c>
    </row>
    <row r="299" s="14" customFormat="1">
      <c r="A299" s="14"/>
      <c r="B299" s="247"/>
      <c r="C299" s="248"/>
      <c r="D299" s="238" t="s">
        <v>159</v>
      </c>
      <c r="E299" s="249" t="s">
        <v>19</v>
      </c>
      <c r="F299" s="250" t="s">
        <v>376</v>
      </c>
      <c r="G299" s="248"/>
      <c r="H299" s="251">
        <v>12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159</v>
      </c>
      <c r="AU299" s="257" t="s">
        <v>79</v>
      </c>
      <c r="AV299" s="14" t="s">
        <v>79</v>
      </c>
      <c r="AW299" s="14" t="s">
        <v>32</v>
      </c>
      <c r="AX299" s="14" t="s">
        <v>70</v>
      </c>
      <c r="AY299" s="257" t="s">
        <v>148</v>
      </c>
    </row>
    <row r="300" s="14" customFormat="1">
      <c r="A300" s="14"/>
      <c r="B300" s="247"/>
      <c r="C300" s="248"/>
      <c r="D300" s="238" t="s">
        <v>159</v>
      </c>
      <c r="E300" s="249" t="s">
        <v>19</v>
      </c>
      <c r="F300" s="250" t="s">
        <v>377</v>
      </c>
      <c r="G300" s="248"/>
      <c r="H300" s="251">
        <v>16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159</v>
      </c>
      <c r="AU300" s="257" t="s">
        <v>79</v>
      </c>
      <c r="AV300" s="14" t="s">
        <v>79</v>
      </c>
      <c r="AW300" s="14" t="s">
        <v>32</v>
      </c>
      <c r="AX300" s="14" t="s">
        <v>70</v>
      </c>
      <c r="AY300" s="257" t="s">
        <v>148</v>
      </c>
    </row>
    <row r="301" s="15" customFormat="1">
      <c r="A301" s="15"/>
      <c r="B301" s="258"/>
      <c r="C301" s="259"/>
      <c r="D301" s="238" t="s">
        <v>159</v>
      </c>
      <c r="E301" s="260" t="s">
        <v>19</v>
      </c>
      <c r="F301" s="261" t="s">
        <v>164</v>
      </c>
      <c r="G301" s="259"/>
      <c r="H301" s="262">
        <v>64.200000000000003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159</v>
      </c>
      <c r="AU301" s="268" t="s">
        <v>79</v>
      </c>
      <c r="AV301" s="15" t="s">
        <v>165</v>
      </c>
      <c r="AW301" s="15" t="s">
        <v>32</v>
      </c>
      <c r="AX301" s="15" t="s">
        <v>70</v>
      </c>
      <c r="AY301" s="268" t="s">
        <v>148</v>
      </c>
    </row>
    <row r="302" s="16" customFormat="1">
      <c r="A302" s="16"/>
      <c r="B302" s="269"/>
      <c r="C302" s="270"/>
      <c r="D302" s="238" t="s">
        <v>159</v>
      </c>
      <c r="E302" s="271" t="s">
        <v>91</v>
      </c>
      <c r="F302" s="272" t="s">
        <v>168</v>
      </c>
      <c r="G302" s="270"/>
      <c r="H302" s="273">
        <v>64.200000000000003</v>
      </c>
      <c r="I302" s="274"/>
      <c r="J302" s="270"/>
      <c r="K302" s="270"/>
      <c r="L302" s="275"/>
      <c r="M302" s="276"/>
      <c r="N302" s="277"/>
      <c r="O302" s="277"/>
      <c r="P302" s="277"/>
      <c r="Q302" s="277"/>
      <c r="R302" s="277"/>
      <c r="S302" s="277"/>
      <c r="T302" s="27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9" t="s">
        <v>159</v>
      </c>
      <c r="AU302" s="279" t="s">
        <v>79</v>
      </c>
      <c r="AV302" s="16" t="s">
        <v>155</v>
      </c>
      <c r="AW302" s="16" t="s">
        <v>32</v>
      </c>
      <c r="AX302" s="16" t="s">
        <v>77</v>
      </c>
      <c r="AY302" s="279" t="s">
        <v>148</v>
      </c>
    </row>
    <row r="303" s="2" customFormat="1" ht="24.15" customHeight="1">
      <c r="A303" s="41"/>
      <c r="B303" s="42"/>
      <c r="C303" s="217" t="s">
        <v>378</v>
      </c>
      <c r="D303" s="217" t="s">
        <v>151</v>
      </c>
      <c r="E303" s="218" t="s">
        <v>379</v>
      </c>
      <c r="F303" s="219" t="s">
        <v>380</v>
      </c>
      <c r="G303" s="220" t="s">
        <v>171</v>
      </c>
      <c r="H303" s="221">
        <v>64.599999999999994</v>
      </c>
      <c r="I303" s="222"/>
      <c r="J303" s="223">
        <f>ROUND(I303*H303,2)</f>
        <v>0</v>
      </c>
      <c r="K303" s="224"/>
      <c r="L303" s="47"/>
      <c r="M303" s="225" t="s">
        <v>19</v>
      </c>
      <c r="N303" s="226" t="s">
        <v>41</v>
      </c>
      <c r="O303" s="87"/>
      <c r="P303" s="227">
        <f>O303*H303</f>
        <v>0</v>
      </c>
      <c r="Q303" s="227">
        <v>0.049500000000000002</v>
      </c>
      <c r="R303" s="227">
        <f>Q303*H303</f>
        <v>3.1976999999999998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155</v>
      </c>
      <c r="AT303" s="229" t="s">
        <v>151</v>
      </c>
      <c r="AU303" s="229" t="s">
        <v>79</v>
      </c>
      <c r="AY303" s="20" t="s">
        <v>148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77</v>
      </c>
      <c r="BK303" s="230">
        <f>ROUND(I303*H303,2)</f>
        <v>0</v>
      </c>
      <c r="BL303" s="20" t="s">
        <v>155</v>
      </c>
      <c r="BM303" s="229" t="s">
        <v>381</v>
      </c>
    </row>
    <row r="304" s="2" customFormat="1">
      <c r="A304" s="41"/>
      <c r="B304" s="42"/>
      <c r="C304" s="43"/>
      <c r="D304" s="231" t="s">
        <v>157</v>
      </c>
      <c r="E304" s="43"/>
      <c r="F304" s="232" t="s">
        <v>382</v>
      </c>
      <c r="G304" s="43"/>
      <c r="H304" s="43"/>
      <c r="I304" s="233"/>
      <c r="J304" s="43"/>
      <c r="K304" s="43"/>
      <c r="L304" s="47"/>
      <c r="M304" s="234"/>
      <c r="N304" s="23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157</v>
      </c>
      <c r="AU304" s="20" t="s">
        <v>79</v>
      </c>
    </row>
    <row r="305" s="13" customFormat="1">
      <c r="A305" s="13"/>
      <c r="B305" s="236"/>
      <c r="C305" s="237"/>
      <c r="D305" s="238" t="s">
        <v>159</v>
      </c>
      <c r="E305" s="239" t="s">
        <v>19</v>
      </c>
      <c r="F305" s="240" t="s">
        <v>161</v>
      </c>
      <c r="G305" s="237"/>
      <c r="H305" s="239" t="s">
        <v>19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159</v>
      </c>
      <c r="AU305" s="246" t="s">
        <v>79</v>
      </c>
      <c r="AV305" s="13" t="s">
        <v>77</v>
      </c>
      <c r="AW305" s="13" t="s">
        <v>32</v>
      </c>
      <c r="AX305" s="13" t="s">
        <v>70</v>
      </c>
      <c r="AY305" s="246" t="s">
        <v>148</v>
      </c>
    </row>
    <row r="306" s="14" customFormat="1">
      <c r="A306" s="14"/>
      <c r="B306" s="247"/>
      <c r="C306" s="248"/>
      <c r="D306" s="238" t="s">
        <v>159</v>
      </c>
      <c r="E306" s="249" t="s">
        <v>19</v>
      </c>
      <c r="F306" s="250" t="s">
        <v>383</v>
      </c>
      <c r="G306" s="248"/>
      <c r="H306" s="251">
        <v>64.599999999999994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159</v>
      </c>
      <c r="AU306" s="257" t="s">
        <v>79</v>
      </c>
      <c r="AV306" s="14" t="s">
        <v>79</v>
      </c>
      <c r="AW306" s="14" t="s">
        <v>32</v>
      </c>
      <c r="AX306" s="14" t="s">
        <v>70</v>
      </c>
      <c r="AY306" s="257" t="s">
        <v>148</v>
      </c>
    </row>
    <row r="307" s="15" customFormat="1">
      <c r="A307" s="15"/>
      <c r="B307" s="258"/>
      <c r="C307" s="259"/>
      <c r="D307" s="238" t="s">
        <v>159</v>
      </c>
      <c r="E307" s="260" t="s">
        <v>19</v>
      </c>
      <c r="F307" s="261" t="s">
        <v>164</v>
      </c>
      <c r="G307" s="259"/>
      <c r="H307" s="262">
        <v>64.599999999999994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159</v>
      </c>
      <c r="AU307" s="268" t="s">
        <v>79</v>
      </c>
      <c r="AV307" s="15" t="s">
        <v>165</v>
      </c>
      <c r="AW307" s="15" t="s">
        <v>32</v>
      </c>
      <c r="AX307" s="15" t="s">
        <v>70</v>
      </c>
      <c r="AY307" s="268" t="s">
        <v>148</v>
      </c>
    </row>
    <row r="308" s="16" customFormat="1">
      <c r="A308" s="16"/>
      <c r="B308" s="269"/>
      <c r="C308" s="270"/>
      <c r="D308" s="238" t="s">
        <v>159</v>
      </c>
      <c r="E308" s="271" t="s">
        <v>19</v>
      </c>
      <c r="F308" s="272" t="s">
        <v>168</v>
      </c>
      <c r="G308" s="270"/>
      <c r="H308" s="273">
        <v>64.599999999999994</v>
      </c>
      <c r="I308" s="274"/>
      <c r="J308" s="270"/>
      <c r="K308" s="270"/>
      <c r="L308" s="275"/>
      <c r="M308" s="276"/>
      <c r="N308" s="277"/>
      <c r="O308" s="277"/>
      <c r="P308" s="277"/>
      <c r="Q308" s="277"/>
      <c r="R308" s="277"/>
      <c r="S308" s="277"/>
      <c r="T308" s="278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9" t="s">
        <v>159</v>
      </c>
      <c r="AU308" s="279" t="s">
        <v>79</v>
      </c>
      <c r="AV308" s="16" t="s">
        <v>155</v>
      </c>
      <c r="AW308" s="16" t="s">
        <v>32</v>
      </c>
      <c r="AX308" s="16" t="s">
        <v>77</v>
      </c>
      <c r="AY308" s="279" t="s">
        <v>148</v>
      </c>
    </row>
    <row r="309" s="2" customFormat="1" ht="21.75" customHeight="1">
      <c r="A309" s="41"/>
      <c r="B309" s="42"/>
      <c r="C309" s="217" t="s">
        <v>384</v>
      </c>
      <c r="D309" s="217" t="s">
        <v>151</v>
      </c>
      <c r="E309" s="218" t="s">
        <v>385</v>
      </c>
      <c r="F309" s="219" t="s">
        <v>386</v>
      </c>
      <c r="G309" s="220" t="s">
        <v>247</v>
      </c>
      <c r="H309" s="221">
        <v>64.200000000000003</v>
      </c>
      <c r="I309" s="222"/>
      <c r="J309" s="223">
        <f>ROUND(I309*H309,2)</f>
        <v>0</v>
      </c>
      <c r="K309" s="224"/>
      <c r="L309" s="47"/>
      <c r="M309" s="225" t="s">
        <v>19</v>
      </c>
      <c r="N309" s="226" t="s">
        <v>41</v>
      </c>
      <c r="O309" s="87"/>
      <c r="P309" s="227">
        <f>O309*H309</f>
        <v>0</v>
      </c>
      <c r="Q309" s="227">
        <v>0.35743999999999998</v>
      </c>
      <c r="R309" s="227">
        <f>Q309*H309</f>
        <v>22.947648000000001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155</v>
      </c>
      <c r="AT309" s="229" t="s">
        <v>151</v>
      </c>
      <c r="AU309" s="229" t="s">
        <v>79</v>
      </c>
      <c r="AY309" s="20" t="s">
        <v>148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77</v>
      </c>
      <c r="BK309" s="230">
        <f>ROUND(I309*H309,2)</f>
        <v>0</v>
      </c>
      <c r="BL309" s="20" t="s">
        <v>155</v>
      </c>
      <c r="BM309" s="229" t="s">
        <v>387</v>
      </c>
    </row>
    <row r="310" s="14" customFormat="1">
      <c r="A310" s="14"/>
      <c r="B310" s="247"/>
      <c r="C310" s="248"/>
      <c r="D310" s="238" t="s">
        <v>159</v>
      </c>
      <c r="E310" s="249" t="s">
        <v>19</v>
      </c>
      <c r="F310" s="250" t="s">
        <v>91</v>
      </c>
      <c r="G310" s="248"/>
      <c r="H310" s="251">
        <v>64.200000000000003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159</v>
      </c>
      <c r="AU310" s="257" t="s">
        <v>79</v>
      </c>
      <c r="AV310" s="14" t="s">
        <v>79</v>
      </c>
      <c r="AW310" s="14" t="s">
        <v>32</v>
      </c>
      <c r="AX310" s="14" t="s">
        <v>77</v>
      </c>
      <c r="AY310" s="257" t="s">
        <v>148</v>
      </c>
    </row>
    <row r="311" s="2" customFormat="1" ht="16.5" customHeight="1">
      <c r="A311" s="41"/>
      <c r="B311" s="42"/>
      <c r="C311" s="217" t="s">
        <v>388</v>
      </c>
      <c r="D311" s="217" t="s">
        <v>151</v>
      </c>
      <c r="E311" s="218" t="s">
        <v>389</v>
      </c>
      <c r="F311" s="219" t="s">
        <v>390</v>
      </c>
      <c r="G311" s="220" t="s">
        <v>171</v>
      </c>
      <c r="H311" s="221">
        <v>102.91</v>
      </c>
      <c r="I311" s="222"/>
      <c r="J311" s="223">
        <f>ROUND(I311*H311,2)</f>
        <v>0</v>
      </c>
      <c r="K311" s="224"/>
      <c r="L311" s="47"/>
      <c r="M311" s="225" t="s">
        <v>19</v>
      </c>
      <c r="N311" s="226" t="s">
        <v>41</v>
      </c>
      <c r="O311" s="87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155</v>
      </c>
      <c r="AT311" s="229" t="s">
        <v>151</v>
      </c>
      <c r="AU311" s="229" t="s">
        <v>79</v>
      </c>
      <c r="AY311" s="20" t="s">
        <v>148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77</v>
      </c>
      <c r="BK311" s="230">
        <f>ROUND(I311*H311,2)</f>
        <v>0</v>
      </c>
      <c r="BL311" s="20" t="s">
        <v>155</v>
      </c>
      <c r="BM311" s="229" t="s">
        <v>391</v>
      </c>
    </row>
    <row r="312" s="2" customFormat="1">
      <c r="A312" s="41"/>
      <c r="B312" s="42"/>
      <c r="C312" s="43"/>
      <c r="D312" s="231" t="s">
        <v>157</v>
      </c>
      <c r="E312" s="43"/>
      <c r="F312" s="232" t="s">
        <v>392</v>
      </c>
      <c r="G312" s="43"/>
      <c r="H312" s="43"/>
      <c r="I312" s="233"/>
      <c r="J312" s="43"/>
      <c r="K312" s="43"/>
      <c r="L312" s="47"/>
      <c r="M312" s="234"/>
      <c r="N312" s="23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157</v>
      </c>
      <c r="AU312" s="20" t="s">
        <v>79</v>
      </c>
    </row>
    <row r="313" s="13" customFormat="1">
      <c r="A313" s="13"/>
      <c r="B313" s="236"/>
      <c r="C313" s="237"/>
      <c r="D313" s="238" t="s">
        <v>159</v>
      </c>
      <c r="E313" s="239" t="s">
        <v>19</v>
      </c>
      <c r="F313" s="240" t="s">
        <v>161</v>
      </c>
      <c r="G313" s="237"/>
      <c r="H313" s="239" t="s">
        <v>19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159</v>
      </c>
      <c r="AU313" s="246" t="s">
        <v>79</v>
      </c>
      <c r="AV313" s="13" t="s">
        <v>77</v>
      </c>
      <c r="AW313" s="13" t="s">
        <v>32</v>
      </c>
      <c r="AX313" s="13" t="s">
        <v>70</v>
      </c>
      <c r="AY313" s="246" t="s">
        <v>148</v>
      </c>
    </row>
    <row r="314" s="14" customFormat="1">
      <c r="A314" s="14"/>
      <c r="B314" s="247"/>
      <c r="C314" s="248"/>
      <c r="D314" s="238" t="s">
        <v>159</v>
      </c>
      <c r="E314" s="249" t="s">
        <v>19</v>
      </c>
      <c r="F314" s="250" t="s">
        <v>393</v>
      </c>
      <c r="G314" s="248"/>
      <c r="H314" s="251">
        <v>36.409999999999997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159</v>
      </c>
      <c r="AU314" s="257" t="s">
        <v>79</v>
      </c>
      <c r="AV314" s="14" t="s">
        <v>79</v>
      </c>
      <c r="AW314" s="14" t="s">
        <v>32</v>
      </c>
      <c r="AX314" s="14" t="s">
        <v>70</v>
      </c>
      <c r="AY314" s="257" t="s">
        <v>148</v>
      </c>
    </row>
    <row r="315" s="14" customFormat="1">
      <c r="A315" s="14"/>
      <c r="B315" s="247"/>
      <c r="C315" s="248"/>
      <c r="D315" s="238" t="s">
        <v>159</v>
      </c>
      <c r="E315" s="249" t="s">
        <v>19</v>
      </c>
      <c r="F315" s="250" t="s">
        <v>383</v>
      </c>
      <c r="G315" s="248"/>
      <c r="H315" s="251">
        <v>64.599999999999994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159</v>
      </c>
      <c r="AU315" s="257" t="s">
        <v>79</v>
      </c>
      <c r="AV315" s="14" t="s">
        <v>79</v>
      </c>
      <c r="AW315" s="14" t="s">
        <v>32</v>
      </c>
      <c r="AX315" s="14" t="s">
        <v>70</v>
      </c>
      <c r="AY315" s="257" t="s">
        <v>148</v>
      </c>
    </row>
    <row r="316" s="15" customFormat="1">
      <c r="A316" s="15"/>
      <c r="B316" s="258"/>
      <c r="C316" s="259"/>
      <c r="D316" s="238" t="s">
        <v>159</v>
      </c>
      <c r="E316" s="260" t="s">
        <v>19</v>
      </c>
      <c r="F316" s="261" t="s">
        <v>164</v>
      </c>
      <c r="G316" s="259"/>
      <c r="H316" s="262">
        <v>101.00999999999999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159</v>
      </c>
      <c r="AU316" s="268" t="s">
        <v>79</v>
      </c>
      <c r="AV316" s="15" t="s">
        <v>165</v>
      </c>
      <c r="AW316" s="15" t="s">
        <v>32</v>
      </c>
      <c r="AX316" s="15" t="s">
        <v>70</v>
      </c>
      <c r="AY316" s="268" t="s">
        <v>148</v>
      </c>
    </row>
    <row r="317" s="13" customFormat="1">
      <c r="A317" s="13"/>
      <c r="B317" s="236"/>
      <c r="C317" s="237"/>
      <c r="D317" s="238" t="s">
        <v>159</v>
      </c>
      <c r="E317" s="239" t="s">
        <v>19</v>
      </c>
      <c r="F317" s="240" t="s">
        <v>166</v>
      </c>
      <c r="G317" s="237"/>
      <c r="H317" s="239" t="s">
        <v>19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159</v>
      </c>
      <c r="AU317" s="246" t="s">
        <v>79</v>
      </c>
      <c r="AV317" s="13" t="s">
        <v>77</v>
      </c>
      <c r="AW317" s="13" t="s">
        <v>32</v>
      </c>
      <c r="AX317" s="13" t="s">
        <v>70</v>
      </c>
      <c r="AY317" s="246" t="s">
        <v>148</v>
      </c>
    </row>
    <row r="318" s="14" customFormat="1">
      <c r="A318" s="14"/>
      <c r="B318" s="247"/>
      <c r="C318" s="248"/>
      <c r="D318" s="238" t="s">
        <v>159</v>
      </c>
      <c r="E318" s="249" t="s">
        <v>19</v>
      </c>
      <c r="F318" s="250" t="s">
        <v>394</v>
      </c>
      <c r="G318" s="248"/>
      <c r="H318" s="251">
        <v>1.8999999999999999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159</v>
      </c>
      <c r="AU318" s="257" t="s">
        <v>79</v>
      </c>
      <c r="AV318" s="14" t="s">
        <v>79</v>
      </c>
      <c r="AW318" s="14" t="s">
        <v>32</v>
      </c>
      <c r="AX318" s="14" t="s">
        <v>70</v>
      </c>
      <c r="AY318" s="257" t="s">
        <v>148</v>
      </c>
    </row>
    <row r="319" s="15" customFormat="1">
      <c r="A319" s="15"/>
      <c r="B319" s="258"/>
      <c r="C319" s="259"/>
      <c r="D319" s="238" t="s">
        <v>159</v>
      </c>
      <c r="E319" s="260" t="s">
        <v>19</v>
      </c>
      <c r="F319" s="261" t="s">
        <v>164</v>
      </c>
      <c r="G319" s="259"/>
      <c r="H319" s="262">
        <v>1.8999999999999999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159</v>
      </c>
      <c r="AU319" s="268" t="s">
        <v>79</v>
      </c>
      <c r="AV319" s="15" t="s">
        <v>165</v>
      </c>
      <c r="AW319" s="15" t="s">
        <v>32</v>
      </c>
      <c r="AX319" s="15" t="s">
        <v>70</v>
      </c>
      <c r="AY319" s="268" t="s">
        <v>148</v>
      </c>
    </row>
    <row r="320" s="16" customFormat="1">
      <c r="A320" s="16"/>
      <c r="B320" s="269"/>
      <c r="C320" s="270"/>
      <c r="D320" s="238" t="s">
        <v>159</v>
      </c>
      <c r="E320" s="271" t="s">
        <v>88</v>
      </c>
      <c r="F320" s="272" t="s">
        <v>168</v>
      </c>
      <c r="G320" s="270"/>
      <c r="H320" s="273">
        <v>102.91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9" t="s">
        <v>159</v>
      </c>
      <c r="AU320" s="279" t="s">
        <v>79</v>
      </c>
      <c r="AV320" s="16" t="s">
        <v>155</v>
      </c>
      <c r="AW320" s="16" t="s">
        <v>32</v>
      </c>
      <c r="AX320" s="16" t="s">
        <v>77</v>
      </c>
      <c r="AY320" s="279" t="s">
        <v>148</v>
      </c>
    </row>
    <row r="321" s="2" customFormat="1" ht="24.15" customHeight="1">
      <c r="A321" s="41"/>
      <c r="B321" s="42"/>
      <c r="C321" s="280" t="s">
        <v>395</v>
      </c>
      <c r="D321" s="280" t="s">
        <v>255</v>
      </c>
      <c r="E321" s="281" t="s">
        <v>396</v>
      </c>
      <c r="F321" s="282" t="s">
        <v>397</v>
      </c>
      <c r="G321" s="283" t="s">
        <v>171</v>
      </c>
      <c r="H321" s="284">
        <v>31.289999999999999</v>
      </c>
      <c r="I321" s="285"/>
      <c r="J321" s="286">
        <f>ROUND(I321*H321,2)</f>
        <v>0</v>
      </c>
      <c r="K321" s="287"/>
      <c r="L321" s="288"/>
      <c r="M321" s="289" t="s">
        <v>19</v>
      </c>
      <c r="N321" s="290" t="s">
        <v>41</v>
      </c>
      <c r="O321" s="87"/>
      <c r="P321" s="227">
        <f>O321*H321</f>
        <v>0</v>
      </c>
      <c r="Q321" s="227">
        <v>0.0027000000000000001</v>
      </c>
      <c r="R321" s="227">
        <f>Q321*H321</f>
        <v>0.084483000000000003</v>
      </c>
      <c r="S321" s="227">
        <v>0</v>
      </c>
      <c r="T321" s="22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9" t="s">
        <v>229</v>
      </c>
      <c r="AT321" s="229" t="s">
        <v>255</v>
      </c>
      <c r="AU321" s="229" t="s">
        <v>79</v>
      </c>
      <c r="AY321" s="20" t="s">
        <v>148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20" t="s">
        <v>77</v>
      </c>
      <c r="BK321" s="230">
        <f>ROUND(I321*H321,2)</f>
        <v>0</v>
      </c>
      <c r="BL321" s="20" t="s">
        <v>155</v>
      </c>
      <c r="BM321" s="229" t="s">
        <v>398</v>
      </c>
    </row>
    <row r="322" s="13" customFormat="1">
      <c r="A322" s="13"/>
      <c r="B322" s="236"/>
      <c r="C322" s="237"/>
      <c r="D322" s="238" t="s">
        <v>159</v>
      </c>
      <c r="E322" s="239" t="s">
        <v>19</v>
      </c>
      <c r="F322" s="240" t="s">
        <v>161</v>
      </c>
      <c r="G322" s="237"/>
      <c r="H322" s="239" t="s">
        <v>19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159</v>
      </c>
      <c r="AU322" s="246" t="s">
        <v>79</v>
      </c>
      <c r="AV322" s="13" t="s">
        <v>77</v>
      </c>
      <c r="AW322" s="13" t="s">
        <v>32</v>
      </c>
      <c r="AX322" s="13" t="s">
        <v>70</v>
      </c>
      <c r="AY322" s="246" t="s">
        <v>148</v>
      </c>
    </row>
    <row r="323" s="14" customFormat="1">
      <c r="A323" s="14"/>
      <c r="B323" s="247"/>
      <c r="C323" s="248"/>
      <c r="D323" s="238" t="s">
        <v>159</v>
      </c>
      <c r="E323" s="249" t="s">
        <v>19</v>
      </c>
      <c r="F323" s="250" t="s">
        <v>399</v>
      </c>
      <c r="G323" s="248"/>
      <c r="H323" s="251">
        <v>4.7999999999999998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159</v>
      </c>
      <c r="AU323" s="257" t="s">
        <v>79</v>
      </c>
      <c r="AV323" s="14" t="s">
        <v>79</v>
      </c>
      <c r="AW323" s="14" t="s">
        <v>32</v>
      </c>
      <c r="AX323" s="14" t="s">
        <v>70</v>
      </c>
      <c r="AY323" s="257" t="s">
        <v>148</v>
      </c>
    </row>
    <row r="324" s="14" customFormat="1">
      <c r="A324" s="14"/>
      <c r="B324" s="247"/>
      <c r="C324" s="248"/>
      <c r="D324" s="238" t="s">
        <v>159</v>
      </c>
      <c r="E324" s="249" t="s">
        <v>19</v>
      </c>
      <c r="F324" s="250" t="s">
        <v>400</v>
      </c>
      <c r="G324" s="248"/>
      <c r="H324" s="251">
        <v>5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159</v>
      </c>
      <c r="AU324" s="257" t="s">
        <v>79</v>
      </c>
      <c r="AV324" s="14" t="s">
        <v>79</v>
      </c>
      <c r="AW324" s="14" t="s">
        <v>32</v>
      </c>
      <c r="AX324" s="14" t="s">
        <v>70</v>
      </c>
      <c r="AY324" s="257" t="s">
        <v>148</v>
      </c>
    </row>
    <row r="325" s="14" customFormat="1">
      <c r="A325" s="14"/>
      <c r="B325" s="247"/>
      <c r="C325" s="248"/>
      <c r="D325" s="238" t="s">
        <v>159</v>
      </c>
      <c r="E325" s="249" t="s">
        <v>19</v>
      </c>
      <c r="F325" s="250" t="s">
        <v>401</v>
      </c>
      <c r="G325" s="248"/>
      <c r="H325" s="251">
        <v>10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159</v>
      </c>
      <c r="AU325" s="257" t="s">
        <v>79</v>
      </c>
      <c r="AV325" s="14" t="s">
        <v>79</v>
      </c>
      <c r="AW325" s="14" t="s">
        <v>32</v>
      </c>
      <c r="AX325" s="14" t="s">
        <v>70</v>
      </c>
      <c r="AY325" s="257" t="s">
        <v>148</v>
      </c>
    </row>
    <row r="326" s="14" customFormat="1">
      <c r="A326" s="14"/>
      <c r="B326" s="247"/>
      <c r="C326" s="248"/>
      <c r="D326" s="238" t="s">
        <v>159</v>
      </c>
      <c r="E326" s="249" t="s">
        <v>19</v>
      </c>
      <c r="F326" s="250" t="s">
        <v>402</v>
      </c>
      <c r="G326" s="248"/>
      <c r="H326" s="251">
        <v>10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159</v>
      </c>
      <c r="AU326" s="257" t="s">
        <v>79</v>
      </c>
      <c r="AV326" s="14" t="s">
        <v>79</v>
      </c>
      <c r="AW326" s="14" t="s">
        <v>32</v>
      </c>
      <c r="AX326" s="14" t="s">
        <v>70</v>
      </c>
      <c r="AY326" s="257" t="s">
        <v>148</v>
      </c>
    </row>
    <row r="327" s="15" customFormat="1">
      <c r="A327" s="15"/>
      <c r="B327" s="258"/>
      <c r="C327" s="259"/>
      <c r="D327" s="238" t="s">
        <v>159</v>
      </c>
      <c r="E327" s="260" t="s">
        <v>19</v>
      </c>
      <c r="F327" s="261" t="s">
        <v>164</v>
      </c>
      <c r="G327" s="259"/>
      <c r="H327" s="262">
        <v>29.800000000000001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159</v>
      </c>
      <c r="AU327" s="268" t="s">
        <v>79</v>
      </c>
      <c r="AV327" s="15" t="s">
        <v>165</v>
      </c>
      <c r="AW327" s="15" t="s">
        <v>32</v>
      </c>
      <c r="AX327" s="15" t="s">
        <v>70</v>
      </c>
      <c r="AY327" s="268" t="s">
        <v>148</v>
      </c>
    </row>
    <row r="328" s="13" customFormat="1">
      <c r="A328" s="13"/>
      <c r="B328" s="236"/>
      <c r="C328" s="237"/>
      <c r="D328" s="238" t="s">
        <v>159</v>
      </c>
      <c r="E328" s="239" t="s">
        <v>19</v>
      </c>
      <c r="F328" s="240" t="s">
        <v>403</v>
      </c>
      <c r="G328" s="237"/>
      <c r="H328" s="239" t="s">
        <v>19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159</v>
      </c>
      <c r="AU328" s="246" t="s">
        <v>79</v>
      </c>
      <c r="AV328" s="13" t="s">
        <v>77</v>
      </c>
      <c r="AW328" s="13" t="s">
        <v>32</v>
      </c>
      <c r="AX328" s="13" t="s">
        <v>70</v>
      </c>
      <c r="AY328" s="246" t="s">
        <v>148</v>
      </c>
    </row>
    <row r="329" s="14" customFormat="1">
      <c r="A329" s="14"/>
      <c r="B329" s="247"/>
      <c r="C329" s="248"/>
      <c r="D329" s="238" t="s">
        <v>159</v>
      </c>
      <c r="E329" s="249" t="s">
        <v>19</v>
      </c>
      <c r="F329" s="250" t="s">
        <v>404</v>
      </c>
      <c r="G329" s="248"/>
      <c r="H329" s="251">
        <v>1.49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159</v>
      </c>
      <c r="AU329" s="257" t="s">
        <v>79</v>
      </c>
      <c r="AV329" s="14" t="s">
        <v>79</v>
      </c>
      <c r="AW329" s="14" t="s">
        <v>32</v>
      </c>
      <c r="AX329" s="14" t="s">
        <v>70</v>
      </c>
      <c r="AY329" s="257" t="s">
        <v>148</v>
      </c>
    </row>
    <row r="330" s="15" customFormat="1">
      <c r="A330" s="15"/>
      <c r="B330" s="258"/>
      <c r="C330" s="259"/>
      <c r="D330" s="238" t="s">
        <v>159</v>
      </c>
      <c r="E330" s="260" t="s">
        <v>19</v>
      </c>
      <c r="F330" s="261" t="s">
        <v>164</v>
      </c>
      <c r="G330" s="259"/>
      <c r="H330" s="262">
        <v>1.49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159</v>
      </c>
      <c r="AU330" s="268" t="s">
        <v>79</v>
      </c>
      <c r="AV330" s="15" t="s">
        <v>165</v>
      </c>
      <c r="AW330" s="15" t="s">
        <v>32</v>
      </c>
      <c r="AX330" s="15" t="s">
        <v>70</v>
      </c>
      <c r="AY330" s="268" t="s">
        <v>148</v>
      </c>
    </row>
    <row r="331" s="16" customFormat="1">
      <c r="A331" s="16"/>
      <c r="B331" s="269"/>
      <c r="C331" s="270"/>
      <c r="D331" s="238" t="s">
        <v>159</v>
      </c>
      <c r="E331" s="271" t="s">
        <v>19</v>
      </c>
      <c r="F331" s="272" t="s">
        <v>168</v>
      </c>
      <c r="G331" s="270"/>
      <c r="H331" s="273">
        <v>31.289999999999999</v>
      </c>
      <c r="I331" s="274"/>
      <c r="J331" s="270"/>
      <c r="K331" s="270"/>
      <c r="L331" s="275"/>
      <c r="M331" s="276"/>
      <c r="N331" s="277"/>
      <c r="O331" s="277"/>
      <c r="P331" s="277"/>
      <c r="Q331" s="277"/>
      <c r="R331" s="277"/>
      <c r="S331" s="277"/>
      <c r="T331" s="278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9" t="s">
        <v>159</v>
      </c>
      <c r="AU331" s="279" t="s">
        <v>79</v>
      </c>
      <c r="AV331" s="16" t="s">
        <v>155</v>
      </c>
      <c r="AW331" s="16" t="s">
        <v>32</v>
      </c>
      <c r="AX331" s="16" t="s">
        <v>77</v>
      </c>
      <c r="AY331" s="279" t="s">
        <v>148</v>
      </c>
    </row>
    <row r="332" s="2" customFormat="1" ht="24.15" customHeight="1">
      <c r="A332" s="41"/>
      <c r="B332" s="42"/>
      <c r="C332" s="280" t="s">
        <v>405</v>
      </c>
      <c r="D332" s="280" t="s">
        <v>255</v>
      </c>
      <c r="E332" s="281" t="s">
        <v>406</v>
      </c>
      <c r="F332" s="282" t="s">
        <v>407</v>
      </c>
      <c r="G332" s="283" t="s">
        <v>171</v>
      </c>
      <c r="H332" s="284">
        <v>28.98</v>
      </c>
      <c r="I332" s="285"/>
      <c r="J332" s="286">
        <f>ROUND(I332*H332,2)</f>
        <v>0</v>
      </c>
      <c r="K332" s="287"/>
      <c r="L332" s="288"/>
      <c r="M332" s="289" t="s">
        <v>19</v>
      </c>
      <c r="N332" s="290" t="s">
        <v>41</v>
      </c>
      <c r="O332" s="87"/>
      <c r="P332" s="227">
        <f>O332*H332</f>
        <v>0</v>
      </c>
      <c r="Q332" s="227">
        <v>0.0027000000000000001</v>
      </c>
      <c r="R332" s="227">
        <f>Q332*H332</f>
        <v>0.07824600000000001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229</v>
      </c>
      <c r="AT332" s="229" t="s">
        <v>255</v>
      </c>
      <c r="AU332" s="229" t="s">
        <v>79</v>
      </c>
      <c r="AY332" s="20" t="s">
        <v>148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0" t="s">
        <v>77</v>
      </c>
      <c r="BK332" s="230">
        <f>ROUND(I332*H332,2)</f>
        <v>0</v>
      </c>
      <c r="BL332" s="20" t="s">
        <v>155</v>
      </c>
      <c r="BM332" s="229" t="s">
        <v>408</v>
      </c>
    </row>
    <row r="333" s="13" customFormat="1">
      <c r="A333" s="13"/>
      <c r="B333" s="236"/>
      <c r="C333" s="237"/>
      <c r="D333" s="238" t="s">
        <v>159</v>
      </c>
      <c r="E333" s="239" t="s">
        <v>19</v>
      </c>
      <c r="F333" s="240" t="s">
        <v>161</v>
      </c>
      <c r="G333" s="237"/>
      <c r="H333" s="239" t="s">
        <v>19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159</v>
      </c>
      <c r="AU333" s="246" t="s">
        <v>79</v>
      </c>
      <c r="AV333" s="13" t="s">
        <v>77</v>
      </c>
      <c r="AW333" s="13" t="s">
        <v>32</v>
      </c>
      <c r="AX333" s="13" t="s">
        <v>70</v>
      </c>
      <c r="AY333" s="246" t="s">
        <v>148</v>
      </c>
    </row>
    <row r="334" s="14" customFormat="1">
      <c r="A334" s="14"/>
      <c r="B334" s="247"/>
      <c r="C334" s="248"/>
      <c r="D334" s="238" t="s">
        <v>159</v>
      </c>
      <c r="E334" s="249" t="s">
        <v>19</v>
      </c>
      <c r="F334" s="250" t="s">
        <v>401</v>
      </c>
      <c r="G334" s="248"/>
      <c r="H334" s="251">
        <v>10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159</v>
      </c>
      <c r="AU334" s="257" t="s">
        <v>79</v>
      </c>
      <c r="AV334" s="14" t="s">
        <v>79</v>
      </c>
      <c r="AW334" s="14" t="s">
        <v>32</v>
      </c>
      <c r="AX334" s="14" t="s">
        <v>70</v>
      </c>
      <c r="AY334" s="257" t="s">
        <v>148</v>
      </c>
    </row>
    <row r="335" s="14" customFormat="1">
      <c r="A335" s="14"/>
      <c r="B335" s="247"/>
      <c r="C335" s="248"/>
      <c r="D335" s="238" t="s">
        <v>159</v>
      </c>
      <c r="E335" s="249" t="s">
        <v>19</v>
      </c>
      <c r="F335" s="250" t="s">
        <v>409</v>
      </c>
      <c r="G335" s="248"/>
      <c r="H335" s="251">
        <v>7.5999999999999996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159</v>
      </c>
      <c r="AU335" s="257" t="s">
        <v>79</v>
      </c>
      <c r="AV335" s="14" t="s">
        <v>79</v>
      </c>
      <c r="AW335" s="14" t="s">
        <v>32</v>
      </c>
      <c r="AX335" s="14" t="s">
        <v>70</v>
      </c>
      <c r="AY335" s="257" t="s">
        <v>148</v>
      </c>
    </row>
    <row r="336" s="14" customFormat="1">
      <c r="A336" s="14"/>
      <c r="B336" s="247"/>
      <c r="C336" s="248"/>
      <c r="D336" s="238" t="s">
        <v>159</v>
      </c>
      <c r="E336" s="249" t="s">
        <v>19</v>
      </c>
      <c r="F336" s="250" t="s">
        <v>410</v>
      </c>
      <c r="G336" s="248"/>
      <c r="H336" s="251">
        <v>10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159</v>
      </c>
      <c r="AU336" s="257" t="s">
        <v>79</v>
      </c>
      <c r="AV336" s="14" t="s">
        <v>79</v>
      </c>
      <c r="AW336" s="14" t="s">
        <v>32</v>
      </c>
      <c r="AX336" s="14" t="s">
        <v>70</v>
      </c>
      <c r="AY336" s="257" t="s">
        <v>148</v>
      </c>
    </row>
    <row r="337" s="15" customFormat="1">
      <c r="A337" s="15"/>
      <c r="B337" s="258"/>
      <c r="C337" s="259"/>
      <c r="D337" s="238" t="s">
        <v>159</v>
      </c>
      <c r="E337" s="260" t="s">
        <v>19</v>
      </c>
      <c r="F337" s="261" t="s">
        <v>164</v>
      </c>
      <c r="G337" s="259"/>
      <c r="H337" s="262">
        <v>27.600000000000001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159</v>
      </c>
      <c r="AU337" s="268" t="s">
        <v>79</v>
      </c>
      <c r="AV337" s="15" t="s">
        <v>165</v>
      </c>
      <c r="AW337" s="15" t="s">
        <v>32</v>
      </c>
      <c r="AX337" s="15" t="s">
        <v>70</v>
      </c>
      <c r="AY337" s="268" t="s">
        <v>148</v>
      </c>
    </row>
    <row r="338" s="13" customFormat="1">
      <c r="A338" s="13"/>
      <c r="B338" s="236"/>
      <c r="C338" s="237"/>
      <c r="D338" s="238" t="s">
        <v>159</v>
      </c>
      <c r="E338" s="239" t="s">
        <v>19</v>
      </c>
      <c r="F338" s="240" t="s">
        <v>403</v>
      </c>
      <c r="G338" s="237"/>
      <c r="H338" s="239" t="s">
        <v>19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159</v>
      </c>
      <c r="AU338" s="246" t="s">
        <v>79</v>
      </c>
      <c r="AV338" s="13" t="s">
        <v>77</v>
      </c>
      <c r="AW338" s="13" t="s">
        <v>32</v>
      </c>
      <c r="AX338" s="13" t="s">
        <v>70</v>
      </c>
      <c r="AY338" s="246" t="s">
        <v>148</v>
      </c>
    </row>
    <row r="339" s="14" customFormat="1">
      <c r="A339" s="14"/>
      <c r="B339" s="247"/>
      <c r="C339" s="248"/>
      <c r="D339" s="238" t="s">
        <v>159</v>
      </c>
      <c r="E339" s="249" t="s">
        <v>19</v>
      </c>
      <c r="F339" s="250" t="s">
        <v>411</v>
      </c>
      <c r="G339" s="248"/>
      <c r="H339" s="251">
        <v>1.3799999999999999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159</v>
      </c>
      <c r="AU339" s="257" t="s">
        <v>79</v>
      </c>
      <c r="AV339" s="14" t="s">
        <v>79</v>
      </c>
      <c r="AW339" s="14" t="s">
        <v>32</v>
      </c>
      <c r="AX339" s="14" t="s">
        <v>70</v>
      </c>
      <c r="AY339" s="257" t="s">
        <v>148</v>
      </c>
    </row>
    <row r="340" s="15" customFormat="1">
      <c r="A340" s="15"/>
      <c r="B340" s="258"/>
      <c r="C340" s="259"/>
      <c r="D340" s="238" t="s">
        <v>159</v>
      </c>
      <c r="E340" s="260" t="s">
        <v>19</v>
      </c>
      <c r="F340" s="261" t="s">
        <v>164</v>
      </c>
      <c r="G340" s="259"/>
      <c r="H340" s="262">
        <v>1.3799999999999999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159</v>
      </c>
      <c r="AU340" s="268" t="s">
        <v>79</v>
      </c>
      <c r="AV340" s="15" t="s">
        <v>165</v>
      </c>
      <c r="AW340" s="15" t="s">
        <v>32</v>
      </c>
      <c r="AX340" s="15" t="s">
        <v>70</v>
      </c>
      <c r="AY340" s="268" t="s">
        <v>148</v>
      </c>
    </row>
    <row r="341" s="16" customFormat="1">
      <c r="A341" s="16"/>
      <c r="B341" s="269"/>
      <c r="C341" s="270"/>
      <c r="D341" s="238" t="s">
        <v>159</v>
      </c>
      <c r="E341" s="271" t="s">
        <v>19</v>
      </c>
      <c r="F341" s="272" t="s">
        <v>168</v>
      </c>
      <c r="G341" s="270"/>
      <c r="H341" s="273">
        <v>28.98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9" t="s">
        <v>159</v>
      </c>
      <c r="AU341" s="279" t="s">
        <v>79</v>
      </c>
      <c r="AV341" s="16" t="s">
        <v>155</v>
      </c>
      <c r="AW341" s="16" t="s">
        <v>32</v>
      </c>
      <c r="AX341" s="16" t="s">
        <v>77</v>
      </c>
      <c r="AY341" s="279" t="s">
        <v>148</v>
      </c>
    </row>
    <row r="342" s="2" customFormat="1" ht="24.15" customHeight="1">
      <c r="A342" s="41"/>
      <c r="B342" s="42"/>
      <c r="C342" s="280" t="s">
        <v>412</v>
      </c>
      <c r="D342" s="280" t="s">
        <v>255</v>
      </c>
      <c r="E342" s="281" t="s">
        <v>413</v>
      </c>
      <c r="F342" s="282" t="s">
        <v>414</v>
      </c>
      <c r="G342" s="283" t="s">
        <v>171</v>
      </c>
      <c r="H342" s="284">
        <v>47.680999999999997</v>
      </c>
      <c r="I342" s="285"/>
      <c r="J342" s="286">
        <f>ROUND(I342*H342,2)</f>
        <v>0</v>
      </c>
      <c r="K342" s="287"/>
      <c r="L342" s="288"/>
      <c r="M342" s="289" t="s">
        <v>19</v>
      </c>
      <c r="N342" s="290" t="s">
        <v>41</v>
      </c>
      <c r="O342" s="87"/>
      <c r="P342" s="227">
        <f>O342*H342</f>
        <v>0</v>
      </c>
      <c r="Q342" s="227">
        <v>0.0027000000000000001</v>
      </c>
      <c r="R342" s="227">
        <f>Q342*H342</f>
        <v>0.12873870000000001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229</v>
      </c>
      <c r="AT342" s="229" t="s">
        <v>255</v>
      </c>
      <c r="AU342" s="229" t="s">
        <v>79</v>
      </c>
      <c r="AY342" s="20" t="s">
        <v>148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0" t="s">
        <v>77</v>
      </c>
      <c r="BK342" s="230">
        <f>ROUND(I342*H342,2)</f>
        <v>0</v>
      </c>
      <c r="BL342" s="20" t="s">
        <v>155</v>
      </c>
      <c r="BM342" s="229" t="s">
        <v>415</v>
      </c>
    </row>
    <row r="343" s="13" customFormat="1">
      <c r="A343" s="13"/>
      <c r="B343" s="236"/>
      <c r="C343" s="237"/>
      <c r="D343" s="238" t="s">
        <v>159</v>
      </c>
      <c r="E343" s="239" t="s">
        <v>19</v>
      </c>
      <c r="F343" s="240" t="s">
        <v>161</v>
      </c>
      <c r="G343" s="237"/>
      <c r="H343" s="239" t="s">
        <v>19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159</v>
      </c>
      <c r="AU343" s="246" t="s">
        <v>79</v>
      </c>
      <c r="AV343" s="13" t="s">
        <v>77</v>
      </c>
      <c r="AW343" s="13" t="s">
        <v>32</v>
      </c>
      <c r="AX343" s="13" t="s">
        <v>70</v>
      </c>
      <c r="AY343" s="246" t="s">
        <v>148</v>
      </c>
    </row>
    <row r="344" s="14" customFormat="1">
      <c r="A344" s="14"/>
      <c r="B344" s="247"/>
      <c r="C344" s="248"/>
      <c r="D344" s="238" t="s">
        <v>159</v>
      </c>
      <c r="E344" s="249" t="s">
        <v>19</v>
      </c>
      <c r="F344" s="250" t="s">
        <v>416</v>
      </c>
      <c r="G344" s="248"/>
      <c r="H344" s="251">
        <v>3.1600000000000001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159</v>
      </c>
      <c r="AU344" s="257" t="s">
        <v>79</v>
      </c>
      <c r="AV344" s="14" t="s">
        <v>79</v>
      </c>
      <c r="AW344" s="14" t="s">
        <v>32</v>
      </c>
      <c r="AX344" s="14" t="s">
        <v>70</v>
      </c>
      <c r="AY344" s="257" t="s">
        <v>148</v>
      </c>
    </row>
    <row r="345" s="14" customFormat="1">
      <c r="A345" s="14"/>
      <c r="B345" s="247"/>
      <c r="C345" s="248"/>
      <c r="D345" s="238" t="s">
        <v>159</v>
      </c>
      <c r="E345" s="249" t="s">
        <v>19</v>
      </c>
      <c r="F345" s="250" t="s">
        <v>417</v>
      </c>
      <c r="G345" s="248"/>
      <c r="H345" s="251">
        <v>22.949999999999999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159</v>
      </c>
      <c r="AU345" s="257" t="s">
        <v>79</v>
      </c>
      <c r="AV345" s="14" t="s">
        <v>79</v>
      </c>
      <c r="AW345" s="14" t="s">
        <v>32</v>
      </c>
      <c r="AX345" s="14" t="s">
        <v>70</v>
      </c>
      <c r="AY345" s="257" t="s">
        <v>148</v>
      </c>
    </row>
    <row r="346" s="14" customFormat="1">
      <c r="A346" s="14"/>
      <c r="B346" s="247"/>
      <c r="C346" s="248"/>
      <c r="D346" s="238" t="s">
        <v>159</v>
      </c>
      <c r="E346" s="249" t="s">
        <v>19</v>
      </c>
      <c r="F346" s="250" t="s">
        <v>418</v>
      </c>
      <c r="G346" s="248"/>
      <c r="H346" s="251">
        <v>10.199999999999999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159</v>
      </c>
      <c r="AU346" s="257" t="s">
        <v>79</v>
      </c>
      <c r="AV346" s="14" t="s">
        <v>79</v>
      </c>
      <c r="AW346" s="14" t="s">
        <v>32</v>
      </c>
      <c r="AX346" s="14" t="s">
        <v>70</v>
      </c>
      <c r="AY346" s="257" t="s">
        <v>148</v>
      </c>
    </row>
    <row r="347" s="14" customFormat="1">
      <c r="A347" s="14"/>
      <c r="B347" s="247"/>
      <c r="C347" s="248"/>
      <c r="D347" s="238" t="s">
        <v>159</v>
      </c>
      <c r="E347" s="249" t="s">
        <v>19</v>
      </c>
      <c r="F347" s="250" t="s">
        <v>419</v>
      </c>
      <c r="G347" s="248"/>
      <c r="H347" s="251">
        <v>7.2000000000000002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159</v>
      </c>
      <c r="AU347" s="257" t="s">
        <v>79</v>
      </c>
      <c r="AV347" s="14" t="s">
        <v>79</v>
      </c>
      <c r="AW347" s="14" t="s">
        <v>32</v>
      </c>
      <c r="AX347" s="14" t="s">
        <v>70</v>
      </c>
      <c r="AY347" s="257" t="s">
        <v>148</v>
      </c>
    </row>
    <row r="348" s="15" customFormat="1">
      <c r="A348" s="15"/>
      <c r="B348" s="258"/>
      <c r="C348" s="259"/>
      <c r="D348" s="238" t="s">
        <v>159</v>
      </c>
      <c r="E348" s="260" t="s">
        <v>19</v>
      </c>
      <c r="F348" s="261" t="s">
        <v>164</v>
      </c>
      <c r="G348" s="259"/>
      <c r="H348" s="262">
        <v>43.510000000000005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8" t="s">
        <v>159</v>
      </c>
      <c r="AU348" s="268" t="s">
        <v>79</v>
      </c>
      <c r="AV348" s="15" t="s">
        <v>165</v>
      </c>
      <c r="AW348" s="15" t="s">
        <v>32</v>
      </c>
      <c r="AX348" s="15" t="s">
        <v>70</v>
      </c>
      <c r="AY348" s="268" t="s">
        <v>148</v>
      </c>
    </row>
    <row r="349" s="13" customFormat="1">
      <c r="A349" s="13"/>
      <c r="B349" s="236"/>
      <c r="C349" s="237"/>
      <c r="D349" s="238" t="s">
        <v>159</v>
      </c>
      <c r="E349" s="239" t="s">
        <v>19</v>
      </c>
      <c r="F349" s="240" t="s">
        <v>166</v>
      </c>
      <c r="G349" s="237"/>
      <c r="H349" s="239" t="s">
        <v>19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159</v>
      </c>
      <c r="AU349" s="246" t="s">
        <v>79</v>
      </c>
      <c r="AV349" s="13" t="s">
        <v>77</v>
      </c>
      <c r="AW349" s="13" t="s">
        <v>32</v>
      </c>
      <c r="AX349" s="13" t="s">
        <v>70</v>
      </c>
      <c r="AY349" s="246" t="s">
        <v>148</v>
      </c>
    </row>
    <row r="350" s="14" customFormat="1">
      <c r="A350" s="14"/>
      <c r="B350" s="247"/>
      <c r="C350" s="248"/>
      <c r="D350" s="238" t="s">
        <v>159</v>
      </c>
      <c r="E350" s="249" t="s">
        <v>19</v>
      </c>
      <c r="F350" s="250" t="s">
        <v>394</v>
      </c>
      <c r="G350" s="248"/>
      <c r="H350" s="251">
        <v>1.8999999999999999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159</v>
      </c>
      <c r="AU350" s="257" t="s">
        <v>79</v>
      </c>
      <c r="AV350" s="14" t="s">
        <v>79</v>
      </c>
      <c r="AW350" s="14" t="s">
        <v>32</v>
      </c>
      <c r="AX350" s="14" t="s">
        <v>70</v>
      </c>
      <c r="AY350" s="257" t="s">
        <v>148</v>
      </c>
    </row>
    <row r="351" s="15" customFormat="1">
      <c r="A351" s="15"/>
      <c r="B351" s="258"/>
      <c r="C351" s="259"/>
      <c r="D351" s="238" t="s">
        <v>159</v>
      </c>
      <c r="E351" s="260" t="s">
        <v>19</v>
      </c>
      <c r="F351" s="261" t="s">
        <v>164</v>
      </c>
      <c r="G351" s="259"/>
      <c r="H351" s="262">
        <v>1.8999999999999999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8" t="s">
        <v>159</v>
      </c>
      <c r="AU351" s="268" t="s">
        <v>79</v>
      </c>
      <c r="AV351" s="15" t="s">
        <v>165</v>
      </c>
      <c r="AW351" s="15" t="s">
        <v>32</v>
      </c>
      <c r="AX351" s="15" t="s">
        <v>70</v>
      </c>
      <c r="AY351" s="268" t="s">
        <v>148</v>
      </c>
    </row>
    <row r="352" s="13" customFormat="1">
      <c r="A352" s="13"/>
      <c r="B352" s="236"/>
      <c r="C352" s="237"/>
      <c r="D352" s="238" t="s">
        <v>159</v>
      </c>
      <c r="E352" s="239" t="s">
        <v>19</v>
      </c>
      <c r="F352" s="240" t="s">
        <v>403</v>
      </c>
      <c r="G352" s="237"/>
      <c r="H352" s="239" t="s">
        <v>19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159</v>
      </c>
      <c r="AU352" s="246" t="s">
        <v>79</v>
      </c>
      <c r="AV352" s="13" t="s">
        <v>77</v>
      </c>
      <c r="AW352" s="13" t="s">
        <v>32</v>
      </c>
      <c r="AX352" s="13" t="s">
        <v>70</v>
      </c>
      <c r="AY352" s="246" t="s">
        <v>148</v>
      </c>
    </row>
    <row r="353" s="14" customFormat="1">
      <c r="A353" s="14"/>
      <c r="B353" s="247"/>
      <c r="C353" s="248"/>
      <c r="D353" s="238" t="s">
        <v>159</v>
      </c>
      <c r="E353" s="249" t="s">
        <v>19</v>
      </c>
      <c r="F353" s="250" t="s">
        <v>420</v>
      </c>
      <c r="G353" s="248"/>
      <c r="H353" s="251">
        <v>2.2709999999999999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159</v>
      </c>
      <c r="AU353" s="257" t="s">
        <v>79</v>
      </c>
      <c r="AV353" s="14" t="s">
        <v>79</v>
      </c>
      <c r="AW353" s="14" t="s">
        <v>32</v>
      </c>
      <c r="AX353" s="14" t="s">
        <v>70</v>
      </c>
      <c r="AY353" s="257" t="s">
        <v>148</v>
      </c>
    </row>
    <row r="354" s="15" customFormat="1">
      <c r="A354" s="15"/>
      <c r="B354" s="258"/>
      <c r="C354" s="259"/>
      <c r="D354" s="238" t="s">
        <v>159</v>
      </c>
      <c r="E354" s="260" t="s">
        <v>19</v>
      </c>
      <c r="F354" s="261" t="s">
        <v>164</v>
      </c>
      <c r="G354" s="259"/>
      <c r="H354" s="262">
        <v>2.2709999999999999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159</v>
      </c>
      <c r="AU354" s="268" t="s">
        <v>79</v>
      </c>
      <c r="AV354" s="15" t="s">
        <v>165</v>
      </c>
      <c r="AW354" s="15" t="s">
        <v>32</v>
      </c>
      <c r="AX354" s="15" t="s">
        <v>70</v>
      </c>
      <c r="AY354" s="268" t="s">
        <v>148</v>
      </c>
    </row>
    <row r="355" s="16" customFormat="1">
      <c r="A355" s="16"/>
      <c r="B355" s="269"/>
      <c r="C355" s="270"/>
      <c r="D355" s="238" t="s">
        <v>159</v>
      </c>
      <c r="E355" s="271" t="s">
        <v>19</v>
      </c>
      <c r="F355" s="272" t="s">
        <v>168</v>
      </c>
      <c r="G355" s="270"/>
      <c r="H355" s="273">
        <v>47.681000000000004</v>
      </c>
      <c r="I355" s="274"/>
      <c r="J355" s="270"/>
      <c r="K355" s="270"/>
      <c r="L355" s="275"/>
      <c r="M355" s="276"/>
      <c r="N355" s="277"/>
      <c r="O355" s="277"/>
      <c r="P355" s="277"/>
      <c r="Q355" s="277"/>
      <c r="R355" s="277"/>
      <c r="S355" s="277"/>
      <c r="T355" s="278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9" t="s">
        <v>159</v>
      </c>
      <c r="AU355" s="279" t="s">
        <v>79</v>
      </c>
      <c r="AV355" s="16" t="s">
        <v>155</v>
      </c>
      <c r="AW355" s="16" t="s">
        <v>32</v>
      </c>
      <c r="AX355" s="16" t="s">
        <v>77</v>
      </c>
      <c r="AY355" s="279" t="s">
        <v>148</v>
      </c>
    </row>
    <row r="356" s="2" customFormat="1" ht="16.5" customHeight="1">
      <c r="A356" s="41"/>
      <c r="B356" s="42"/>
      <c r="C356" s="217" t="s">
        <v>421</v>
      </c>
      <c r="D356" s="217" t="s">
        <v>151</v>
      </c>
      <c r="E356" s="218" t="s">
        <v>422</v>
      </c>
      <c r="F356" s="219" t="s">
        <v>423</v>
      </c>
      <c r="G356" s="220" t="s">
        <v>171</v>
      </c>
      <c r="H356" s="221">
        <v>411.63999999999999</v>
      </c>
      <c r="I356" s="222"/>
      <c r="J356" s="223">
        <f>ROUND(I356*H356,2)</f>
        <v>0</v>
      </c>
      <c r="K356" s="224"/>
      <c r="L356" s="47"/>
      <c r="M356" s="225" t="s">
        <v>19</v>
      </c>
      <c r="N356" s="226" t="s">
        <v>41</v>
      </c>
      <c r="O356" s="87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9" t="s">
        <v>155</v>
      </c>
      <c r="AT356" s="229" t="s">
        <v>151</v>
      </c>
      <c r="AU356" s="229" t="s">
        <v>79</v>
      </c>
      <c r="AY356" s="20" t="s">
        <v>148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0" t="s">
        <v>77</v>
      </c>
      <c r="BK356" s="230">
        <f>ROUND(I356*H356,2)</f>
        <v>0</v>
      </c>
      <c r="BL356" s="20" t="s">
        <v>155</v>
      </c>
      <c r="BM356" s="229" t="s">
        <v>424</v>
      </c>
    </row>
    <row r="357" s="2" customFormat="1">
      <c r="A357" s="41"/>
      <c r="B357" s="42"/>
      <c r="C357" s="43"/>
      <c r="D357" s="231" t="s">
        <v>157</v>
      </c>
      <c r="E357" s="43"/>
      <c r="F357" s="232" t="s">
        <v>425</v>
      </c>
      <c r="G357" s="43"/>
      <c r="H357" s="43"/>
      <c r="I357" s="233"/>
      <c r="J357" s="43"/>
      <c r="K357" s="43"/>
      <c r="L357" s="47"/>
      <c r="M357" s="234"/>
      <c r="N357" s="23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157</v>
      </c>
      <c r="AU357" s="20" t="s">
        <v>79</v>
      </c>
    </row>
    <row r="358" s="14" customFormat="1">
      <c r="A358" s="14"/>
      <c r="B358" s="247"/>
      <c r="C358" s="248"/>
      <c r="D358" s="238" t="s">
        <v>159</v>
      </c>
      <c r="E358" s="249" t="s">
        <v>19</v>
      </c>
      <c r="F358" s="250" t="s">
        <v>426</v>
      </c>
      <c r="G358" s="248"/>
      <c r="H358" s="251">
        <v>411.63999999999999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159</v>
      </c>
      <c r="AU358" s="257" t="s">
        <v>79</v>
      </c>
      <c r="AV358" s="14" t="s">
        <v>79</v>
      </c>
      <c r="AW358" s="14" t="s">
        <v>32</v>
      </c>
      <c r="AX358" s="14" t="s">
        <v>77</v>
      </c>
      <c r="AY358" s="257" t="s">
        <v>148</v>
      </c>
    </row>
    <row r="359" s="2" customFormat="1" ht="16.5" customHeight="1">
      <c r="A359" s="41"/>
      <c r="B359" s="42"/>
      <c r="C359" s="280" t="s">
        <v>427</v>
      </c>
      <c r="D359" s="280" t="s">
        <v>255</v>
      </c>
      <c r="E359" s="281" t="s">
        <v>428</v>
      </c>
      <c r="F359" s="282" t="s">
        <v>429</v>
      </c>
      <c r="G359" s="283" t="s">
        <v>171</v>
      </c>
      <c r="H359" s="284">
        <v>432.22199999999998</v>
      </c>
      <c r="I359" s="285"/>
      <c r="J359" s="286">
        <f>ROUND(I359*H359,2)</f>
        <v>0</v>
      </c>
      <c r="K359" s="287"/>
      <c r="L359" s="288"/>
      <c r="M359" s="289" t="s">
        <v>19</v>
      </c>
      <c r="N359" s="290" t="s">
        <v>41</v>
      </c>
      <c r="O359" s="87"/>
      <c r="P359" s="227">
        <f>O359*H359</f>
        <v>0</v>
      </c>
      <c r="Q359" s="227">
        <v>4.0000000000000003E-05</v>
      </c>
      <c r="R359" s="227">
        <f>Q359*H359</f>
        <v>0.01728888</v>
      </c>
      <c r="S359" s="227">
        <v>0</v>
      </c>
      <c r="T359" s="228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9" t="s">
        <v>229</v>
      </c>
      <c r="AT359" s="229" t="s">
        <v>255</v>
      </c>
      <c r="AU359" s="229" t="s">
        <v>79</v>
      </c>
      <c r="AY359" s="20" t="s">
        <v>148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20" t="s">
        <v>77</v>
      </c>
      <c r="BK359" s="230">
        <f>ROUND(I359*H359,2)</f>
        <v>0</v>
      </c>
      <c r="BL359" s="20" t="s">
        <v>155</v>
      </c>
      <c r="BM359" s="229" t="s">
        <v>430</v>
      </c>
    </row>
    <row r="360" s="14" customFormat="1">
      <c r="A360" s="14"/>
      <c r="B360" s="247"/>
      <c r="C360" s="248"/>
      <c r="D360" s="238" t="s">
        <v>159</v>
      </c>
      <c r="E360" s="249" t="s">
        <v>19</v>
      </c>
      <c r="F360" s="250" t="s">
        <v>431</v>
      </c>
      <c r="G360" s="248"/>
      <c r="H360" s="251">
        <v>432.22199999999998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159</v>
      </c>
      <c r="AU360" s="257" t="s">
        <v>79</v>
      </c>
      <c r="AV360" s="14" t="s">
        <v>79</v>
      </c>
      <c r="AW360" s="14" t="s">
        <v>32</v>
      </c>
      <c r="AX360" s="14" t="s">
        <v>77</v>
      </c>
      <c r="AY360" s="257" t="s">
        <v>148</v>
      </c>
    </row>
    <row r="361" s="2" customFormat="1" ht="16.5" customHeight="1">
      <c r="A361" s="41"/>
      <c r="B361" s="42"/>
      <c r="C361" s="280" t="s">
        <v>432</v>
      </c>
      <c r="D361" s="280" t="s">
        <v>255</v>
      </c>
      <c r="E361" s="281" t="s">
        <v>433</v>
      </c>
      <c r="F361" s="282" t="s">
        <v>434</v>
      </c>
      <c r="G361" s="283" t="s">
        <v>282</v>
      </c>
      <c r="H361" s="284">
        <v>28</v>
      </c>
      <c r="I361" s="285"/>
      <c r="J361" s="286">
        <f>ROUND(I361*H361,2)</f>
        <v>0</v>
      </c>
      <c r="K361" s="287"/>
      <c r="L361" s="288"/>
      <c r="M361" s="289" t="s">
        <v>19</v>
      </c>
      <c r="N361" s="290" t="s">
        <v>41</v>
      </c>
      <c r="O361" s="87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9" t="s">
        <v>229</v>
      </c>
      <c r="AT361" s="229" t="s">
        <v>255</v>
      </c>
      <c r="AU361" s="229" t="s">
        <v>79</v>
      </c>
      <c r="AY361" s="20" t="s">
        <v>148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20" t="s">
        <v>77</v>
      </c>
      <c r="BK361" s="230">
        <f>ROUND(I361*H361,2)</f>
        <v>0</v>
      </c>
      <c r="BL361" s="20" t="s">
        <v>155</v>
      </c>
      <c r="BM361" s="229" t="s">
        <v>435</v>
      </c>
    </row>
    <row r="362" s="13" customFormat="1">
      <c r="A362" s="13"/>
      <c r="B362" s="236"/>
      <c r="C362" s="237"/>
      <c r="D362" s="238" t="s">
        <v>159</v>
      </c>
      <c r="E362" s="239" t="s">
        <v>19</v>
      </c>
      <c r="F362" s="240" t="s">
        <v>161</v>
      </c>
      <c r="G362" s="237"/>
      <c r="H362" s="239" t="s">
        <v>19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159</v>
      </c>
      <c r="AU362" s="246" t="s">
        <v>79</v>
      </c>
      <c r="AV362" s="13" t="s">
        <v>77</v>
      </c>
      <c r="AW362" s="13" t="s">
        <v>32</v>
      </c>
      <c r="AX362" s="13" t="s">
        <v>70</v>
      </c>
      <c r="AY362" s="246" t="s">
        <v>148</v>
      </c>
    </row>
    <row r="363" s="14" customFormat="1">
      <c r="A363" s="14"/>
      <c r="B363" s="247"/>
      <c r="C363" s="248"/>
      <c r="D363" s="238" t="s">
        <v>159</v>
      </c>
      <c r="E363" s="249" t="s">
        <v>19</v>
      </c>
      <c r="F363" s="250" t="s">
        <v>338</v>
      </c>
      <c r="G363" s="248"/>
      <c r="H363" s="251">
        <v>28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159</v>
      </c>
      <c r="AU363" s="257" t="s">
        <v>79</v>
      </c>
      <c r="AV363" s="14" t="s">
        <v>79</v>
      </c>
      <c r="AW363" s="14" t="s">
        <v>32</v>
      </c>
      <c r="AX363" s="14" t="s">
        <v>70</v>
      </c>
      <c r="AY363" s="257" t="s">
        <v>148</v>
      </c>
    </row>
    <row r="364" s="16" customFormat="1">
      <c r="A364" s="16"/>
      <c r="B364" s="269"/>
      <c r="C364" s="270"/>
      <c r="D364" s="238" t="s">
        <v>159</v>
      </c>
      <c r="E364" s="271" t="s">
        <v>19</v>
      </c>
      <c r="F364" s="272" t="s">
        <v>168</v>
      </c>
      <c r="G364" s="270"/>
      <c r="H364" s="273">
        <v>28</v>
      </c>
      <c r="I364" s="274"/>
      <c r="J364" s="270"/>
      <c r="K364" s="270"/>
      <c r="L364" s="275"/>
      <c r="M364" s="276"/>
      <c r="N364" s="277"/>
      <c r="O364" s="277"/>
      <c r="P364" s="277"/>
      <c r="Q364" s="277"/>
      <c r="R364" s="277"/>
      <c r="S364" s="277"/>
      <c r="T364" s="278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9" t="s">
        <v>159</v>
      </c>
      <c r="AU364" s="279" t="s">
        <v>79</v>
      </c>
      <c r="AV364" s="16" t="s">
        <v>155</v>
      </c>
      <c r="AW364" s="16" t="s">
        <v>32</v>
      </c>
      <c r="AX364" s="16" t="s">
        <v>77</v>
      </c>
      <c r="AY364" s="279" t="s">
        <v>148</v>
      </c>
    </row>
    <row r="365" s="2" customFormat="1" ht="16.5" customHeight="1">
      <c r="A365" s="41"/>
      <c r="B365" s="42"/>
      <c r="C365" s="280" t="s">
        <v>436</v>
      </c>
      <c r="D365" s="280" t="s">
        <v>255</v>
      </c>
      <c r="E365" s="281" t="s">
        <v>437</v>
      </c>
      <c r="F365" s="282" t="s">
        <v>438</v>
      </c>
      <c r="G365" s="283" t="s">
        <v>282</v>
      </c>
      <c r="H365" s="284">
        <v>56</v>
      </c>
      <c r="I365" s="285"/>
      <c r="J365" s="286">
        <f>ROUND(I365*H365,2)</f>
        <v>0</v>
      </c>
      <c r="K365" s="287"/>
      <c r="L365" s="288"/>
      <c r="M365" s="289" t="s">
        <v>19</v>
      </c>
      <c r="N365" s="290" t="s">
        <v>41</v>
      </c>
      <c r="O365" s="87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9" t="s">
        <v>229</v>
      </c>
      <c r="AT365" s="229" t="s">
        <v>255</v>
      </c>
      <c r="AU365" s="229" t="s">
        <v>79</v>
      </c>
      <c r="AY365" s="20" t="s">
        <v>148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0" t="s">
        <v>77</v>
      </c>
      <c r="BK365" s="230">
        <f>ROUND(I365*H365,2)</f>
        <v>0</v>
      </c>
      <c r="BL365" s="20" t="s">
        <v>155</v>
      </c>
      <c r="BM365" s="229" t="s">
        <v>439</v>
      </c>
    </row>
    <row r="366" s="13" customFormat="1">
      <c r="A366" s="13"/>
      <c r="B366" s="236"/>
      <c r="C366" s="237"/>
      <c r="D366" s="238" t="s">
        <v>159</v>
      </c>
      <c r="E366" s="239" t="s">
        <v>19</v>
      </c>
      <c r="F366" s="240" t="s">
        <v>161</v>
      </c>
      <c r="G366" s="237"/>
      <c r="H366" s="239" t="s">
        <v>19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159</v>
      </c>
      <c r="AU366" s="246" t="s">
        <v>79</v>
      </c>
      <c r="AV366" s="13" t="s">
        <v>77</v>
      </c>
      <c r="AW366" s="13" t="s">
        <v>32</v>
      </c>
      <c r="AX366" s="13" t="s">
        <v>70</v>
      </c>
      <c r="AY366" s="246" t="s">
        <v>148</v>
      </c>
    </row>
    <row r="367" s="14" customFormat="1">
      <c r="A367" s="14"/>
      <c r="B367" s="247"/>
      <c r="C367" s="248"/>
      <c r="D367" s="238" t="s">
        <v>159</v>
      </c>
      <c r="E367" s="249" t="s">
        <v>19</v>
      </c>
      <c r="F367" s="250" t="s">
        <v>440</v>
      </c>
      <c r="G367" s="248"/>
      <c r="H367" s="251">
        <v>56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159</v>
      </c>
      <c r="AU367" s="257" t="s">
        <v>79</v>
      </c>
      <c r="AV367" s="14" t="s">
        <v>79</v>
      </c>
      <c r="AW367" s="14" t="s">
        <v>32</v>
      </c>
      <c r="AX367" s="14" t="s">
        <v>77</v>
      </c>
      <c r="AY367" s="257" t="s">
        <v>148</v>
      </c>
    </row>
    <row r="368" s="2" customFormat="1" ht="16.5" customHeight="1">
      <c r="A368" s="41"/>
      <c r="B368" s="42"/>
      <c r="C368" s="280" t="s">
        <v>441</v>
      </c>
      <c r="D368" s="280" t="s">
        <v>255</v>
      </c>
      <c r="E368" s="281" t="s">
        <v>442</v>
      </c>
      <c r="F368" s="282" t="s">
        <v>443</v>
      </c>
      <c r="G368" s="283" t="s">
        <v>171</v>
      </c>
      <c r="H368" s="284">
        <v>28</v>
      </c>
      <c r="I368" s="285"/>
      <c r="J368" s="286">
        <f>ROUND(I368*H368,2)</f>
        <v>0</v>
      </c>
      <c r="K368" s="287"/>
      <c r="L368" s="288"/>
      <c r="M368" s="289" t="s">
        <v>19</v>
      </c>
      <c r="N368" s="290" t="s">
        <v>41</v>
      </c>
      <c r="O368" s="87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9" t="s">
        <v>229</v>
      </c>
      <c r="AT368" s="229" t="s">
        <v>255</v>
      </c>
      <c r="AU368" s="229" t="s">
        <v>79</v>
      </c>
      <c r="AY368" s="20" t="s">
        <v>148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20" t="s">
        <v>77</v>
      </c>
      <c r="BK368" s="230">
        <f>ROUND(I368*H368,2)</f>
        <v>0</v>
      </c>
      <c r="BL368" s="20" t="s">
        <v>155</v>
      </c>
      <c r="BM368" s="229" t="s">
        <v>444</v>
      </c>
    </row>
    <row r="369" s="13" customFormat="1">
      <c r="A369" s="13"/>
      <c r="B369" s="236"/>
      <c r="C369" s="237"/>
      <c r="D369" s="238" t="s">
        <v>159</v>
      </c>
      <c r="E369" s="239" t="s">
        <v>19</v>
      </c>
      <c r="F369" s="240" t="s">
        <v>445</v>
      </c>
      <c r="G369" s="237"/>
      <c r="H369" s="239" t="s">
        <v>19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159</v>
      </c>
      <c r="AU369" s="246" t="s">
        <v>79</v>
      </c>
      <c r="AV369" s="13" t="s">
        <v>77</v>
      </c>
      <c r="AW369" s="13" t="s">
        <v>32</v>
      </c>
      <c r="AX369" s="13" t="s">
        <v>70</v>
      </c>
      <c r="AY369" s="246" t="s">
        <v>148</v>
      </c>
    </row>
    <row r="370" s="14" customFormat="1">
      <c r="A370" s="14"/>
      <c r="B370" s="247"/>
      <c r="C370" s="248"/>
      <c r="D370" s="238" t="s">
        <v>159</v>
      </c>
      <c r="E370" s="249" t="s">
        <v>19</v>
      </c>
      <c r="F370" s="250" t="s">
        <v>338</v>
      </c>
      <c r="G370" s="248"/>
      <c r="H370" s="251">
        <v>28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159</v>
      </c>
      <c r="AU370" s="257" t="s">
        <v>79</v>
      </c>
      <c r="AV370" s="14" t="s">
        <v>79</v>
      </c>
      <c r="AW370" s="14" t="s">
        <v>32</v>
      </c>
      <c r="AX370" s="14" t="s">
        <v>77</v>
      </c>
      <c r="AY370" s="257" t="s">
        <v>148</v>
      </c>
    </row>
    <row r="371" s="2" customFormat="1" ht="16.5" customHeight="1">
      <c r="A371" s="41"/>
      <c r="B371" s="42"/>
      <c r="C371" s="280" t="s">
        <v>446</v>
      </c>
      <c r="D371" s="280" t="s">
        <v>255</v>
      </c>
      <c r="E371" s="281" t="s">
        <v>447</v>
      </c>
      <c r="F371" s="282" t="s">
        <v>448</v>
      </c>
      <c r="G371" s="283" t="s">
        <v>449</v>
      </c>
      <c r="H371" s="284">
        <v>1</v>
      </c>
      <c r="I371" s="285"/>
      <c r="J371" s="286">
        <f>ROUND(I371*H371,2)</f>
        <v>0</v>
      </c>
      <c r="K371" s="287"/>
      <c r="L371" s="288"/>
      <c r="M371" s="289" t="s">
        <v>19</v>
      </c>
      <c r="N371" s="290" t="s">
        <v>41</v>
      </c>
      <c r="O371" s="87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9" t="s">
        <v>229</v>
      </c>
      <c r="AT371" s="229" t="s">
        <v>255</v>
      </c>
      <c r="AU371" s="229" t="s">
        <v>79</v>
      </c>
      <c r="AY371" s="20" t="s">
        <v>148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20" t="s">
        <v>77</v>
      </c>
      <c r="BK371" s="230">
        <f>ROUND(I371*H371,2)</f>
        <v>0</v>
      </c>
      <c r="BL371" s="20" t="s">
        <v>155</v>
      </c>
      <c r="BM371" s="229" t="s">
        <v>450</v>
      </c>
    </row>
    <row r="372" s="13" customFormat="1">
      <c r="A372" s="13"/>
      <c r="B372" s="236"/>
      <c r="C372" s="237"/>
      <c r="D372" s="238" t="s">
        <v>159</v>
      </c>
      <c r="E372" s="239" t="s">
        <v>19</v>
      </c>
      <c r="F372" s="240" t="s">
        <v>445</v>
      </c>
      <c r="G372" s="237"/>
      <c r="H372" s="239" t="s">
        <v>19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159</v>
      </c>
      <c r="AU372" s="246" t="s">
        <v>79</v>
      </c>
      <c r="AV372" s="13" t="s">
        <v>77</v>
      </c>
      <c r="AW372" s="13" t="s">
        <v>32</v>
      </c>
      <c r="AX372" s="13" t="s">
        <v>70</v>
      </c>
      <c r="AY372" s="246" t="s">
        <v>148</v>
      </c>
    </row>
    <row r="373" s="14" customFormat="1">
      <c r="A373" s="14"/>
      <c r="B373" s="247"/>
      <c r="C373" s="248"/>
      <c r="D373" s="238" t="s">
        <v>159</v>
      </c>
      <c r="E373" s="249" t="s">
        <v>19</v>
      </c>
      <c r="F373" s="250" t="s">
        <v>77</v>
      </c>
      <c r="G373" s="248"/>
      <c r="H373" s="251">
        <v>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159</v>
      </c>
      <c r="AU373" s="257" t="s">
        <v>79</v>
      </c>
      <c r="AV373" s="14" t="s">
        <v>79</v>
      </c>
      <c r="AW373" s="14" t="s">
        <v>32</v>
      </c>
      <c r="AX373" s="14" t="s">
        <v>70</v>
      </c>
      <c r="AY373" s="257" t="s">
        <v>148</v>
      </c>
    </row>
    <row r="374" s="16" customFormat="1">
      <c r="A374" s="16"/>
      <c r="B374" s="269"/>
      <c r="C374" s="270"/>
      <c r="D374" s="238" t="s">
        <v>159</v>
      </c>
      <c r="E374" s="271" t="s">
        <v>19</v>
      </c>
      <c r="F374" s="272" t="s">
        <v>168</v>
      </c>
      <c r="G374" s="270"/>
      <c r="H374" s="273">
        <v>1</v>
      </c>
      <c r="I374" s="274"/>
      <c r="J374" s="270"/>
      <c r="K374" s="270"/>
      <c r="L374" s="275"/>
      <c r="M374" s="276"/>
      <c r="N374" s="277"/>
      <c r="O374" s="277"/>
      <c r="P374" s="277"/>
      <c r="Q374" s="277"/>
      <c r="R374" s="277"/>
      <c r="S374" s="277"/>
      <c r="T374" s="278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9" t="s">
        <v>159</v>
      </c>
      <c r="AU374" s="279" t="s">
        <v>79</v>
      </c>
      <c r="AV374" s="16" t="s">
        <v>155</v>
      </c>
      <c r="AW374" s="16" t="s">
        <v>32</v>
      </c>
      <c r="AX374" s="16" t="s">
        <v>77</v>
      </c>
      <c r="AY374" s="279" t="s">
        <v>148</v>
      </c>
    </row>
    <row r="375" s="2" customFormat="1" ht="21.75" customHeight="1">
      <c r="A375" s="41"/>
      <c r="B375" s="42"/>
      <c r="C375" s="217" t="s">
        <v>451</v>
      </c>
      <c r="D375" s="217" t="s">
        <v>151</v>
      </c>
      <c r="E375" s="218" t="s">
        <v>452</v>
      </c>
      <c r="F375" s="219" t="s">
        <v>453</v>
      </c>
      <c r="G375" s="220" t="s">
        <v>171</v>
      </c>
      <c r="H375" s="221">
        <v>411.63999999999999</v>
      </c>
      <c r="I375" s="222"/>
      <c r="J375" s="223">
        <f>ROUND(I375*H375,2)</f>
        <v>0</v>
      </c>
      <c r="K375" s="224"/>
      <c r="L375" s="47"/>
      <c r="M375" s="225" t="s">
        <v>19</v>
      </c>
      <c r="N375" s="226" t="s">
        <v>41</v>
      </c>
      <c r="O375" s="87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9" t="s">
        <v>155</v>
      </c>
      <c r="AT375" s="229" t="s">
        <v>151</v>
      </c>
      <c r="AU375" s="229" t="s">
        <v>79</v>
      </c>
      <c r="AY375" s="20" t="s">
        <v>148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0" t="s">
        <v>77</v>
      </c>
      <c r="BK375" s="230">
        <f>ROUND(I375*H375,2)</f>
        <v>0</v>
      </c>
      <c r="BL375" s="20" t="s">
        <v>155</v>
      </c>
      <c r="BM375" s="229" t="s">
        <v>454</v>
      </c>
    </row>
    <row r="376" s="2" customFormat="1">
      <c r="A376" s="41"/>
      <c r="B376" s="42"/>
      <c r="C376" s="43"/>
      <c r="D376" s="231" t="s">
        <v>157</v>
      </c>
      <c r="E376" s="43"/>
      <c r="F376" s="232" t="s">
        <v>455</v>
      </c>
      <c r="G376" s="43"/>
      <c r="H376" s="43"/>
      <c r="I376" s="233"/>
      <c r="J376" s="43"/>
      <c r="K376" s="43"/>
      <c r="L376" s="47"/>
      <c r="M376" s="234"/>
      <c r="N376" s="235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157</v>
      </c>
      <c r="AU376" s="20" t="s">
        <v>79</v>
      </c>
    </row>
    <row r="377" s="14" customFormat="1">
      <c r="A377" s="14"/>
      <c r="B377" s="247"/>
      <c r="C377" s="248"/>
      <c r="D377" s="238" t="s">
        <v>159</v>
      </c>
      <c r="E377" s="249" t="s">
        <v>19</v>
      </c>
      <c r="F377" s="250" t="s">
        <v>426</v>
      </c>
      <c r="G377" s="248"/>
      <c r="H377" s="251">
        <v>411.63999999999999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159</v>
      </c>
      <c r="AU377" s="257" t="s">
        <v>79</v>
      </c>
      <c r="AV377" s="14" t="s">
        <v>79</v>
      </c>
      <c r="AW377" s="14" t="s">
        <v>32</v>
      </c>
      <c r="AX377" s="14" t="s">
        <v>77</v>
      </c>
      <c r="AY377" s="257" t="s">
        <v>148</v>
      </c>
    </row>
    <row r="378" s="12" customFormat="1" ht="22.8" customHeight="1">
      <c r="A378" s="12"/>
      <c r="B378" s="201"/>
      <c r="C378" s="202"/>
      <c r="D378" s="203" t="s">
        <v>69</v>
      </c>
      <c r="E378" s="215" t="s">
        <v>200</v>
      </c>
      <c r="F378" s="215" t="s">
        <v>456</v>
      </c>
      <c r="G378" s="202"/>
      <c r="H378" s="202"/>
      <c r="I378" s="205"/>
      <c r="J378" s="216">
        <f>BK378</f>
        <v>0</v>
      </c>
      <c r="K378" s="202"/>
      <c r="L378" s="207"/>
      <c r="M378" s="208"/>
      <c r="N378" s="209"/>
      <c r="O378" s="209"/>
      <c r="P378" s="210">
        <f>SUM(P379:P393)</f>
        <v>0</v>
      </c>
      <c r="Q378" s="209"/>
      <c r="R378" s="210">
        <f>SUM(R379:R393)</f>
        <v>51.691815000000005</v>
      </c>
      <c r="S378" s="209"/>
      <c r="T378" s="211">
        <f>SUM(T379:T393)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2" t="s">
        <v>77</v>
      </c>
      <c r="AT378" s="213" t="s">
        <v>69</v>
      </c>
      <c r="AU378" s="213" t="s">
        <v>77</v>
      </c>
      <c r="AY378" s="212" t="s">
        <v>148</v>
      </c>
      <c r="BK378" s="214">
        <f>SUM(BK379:BK393)</f>
        <v>0</v>
      </c>
    </row>
    <row r="379" s="2" customFormat="1" ht="24.15" customHeight="1">
      <c r="A379" s="41"/>
      <c r="B379" s="42"/>
      <c r="C379" s="217" t="s">
        <v>457</v>
      </c>
      <c r="D379" s="217" t="s">
        <v>151</v>
      </c>
      <c r="E379" s="218" t="s">
        <v>458</v>
      </c>
      <c r="F379" s="219" t="s">
        <v>459</v>
      </c>
      <c r="G379" s="220" t="s">
        <v>247</v>
      </c>
      <c r="H379" s="221">
        <v>102.90000000000001</v>
      </c>
      <c r="I379" s="222"/>
      <c r="J379" s="223">
        <f>ROUND(I379*H379,2)</f>
        <v>0</v>
      </c>
      <c r="K379" s="224"/>
      <c r="L379" s="47"/>
      <c r="M379" s="225" t="s">
        <v>19</v>
      </c>
      <c r="N379" s="226" t="s">
        <v>41</v>
      </c>
      <c r="O379" s="87"/>
      <c r="P379" s="227">
        <f>O379*H379</f>
        <v>0</v>
      </c>
      <c r="Q379" s="227">
        <v>0.28000000000000003</v>
      </c>
      <c r="R379" s="227">
        <f>Q379*H379</f>
        <v>28.812000000000005</v>
      </c>
      <c r="S379" s="227">
        <v>0</v>
      </c>
      <c r="T379" s="228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9" t="s">
        <v>155</v>
      </c>
      <c r="AT379" s="229" t="s">
        <v>151</v>
      </c>
      <c r="AU379" s="229" t="s">
        <v>79</v>
      </c>
      <c r="AY379" s="20" t="s">
        <v>148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20" t="s">
        <v>77</v>
      </c>
      <c r="BK379" s="230">
        <f>ROUND(I379*H379,2)</f>
        <v>0</v>
      </c>
      <c r="BL379" s="20" t="s">
        <v>155</v>
      </c>
      <c r="BM379" s="229" t="s">
        <v>460</v>
      </c>
    </row>
    <row r="380" s="13" customFormat="1">
      <c r="A380" s="13"/>
      <c r="B380" s="236"/>
      <c r="C380" s="237"/>
      <c r="D380" s="238" t="s">
        <v>159</v>
      </c>
      <c r="E380" s="239" t="s">
        <v>19</v>
      </c>
      <c r="F380" s="240" t="s">
        <v>461</v>
      </c>
      <c r="G380" s="237"/>
      <c r="H380" s="239" t="s">
        <v>19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159</v>
      </c>
      <c r="AU380" s="246" t="s">
        <v>79</v>
      </c>
      <c r="AV380" s="13" t="s">
        <v>77</v>
      </c>
      <c r="AW380" s="13" t="s">
        <v>32</v>
      </c>
      <c r="AX380" s="13" t="s">
        <v>70</v>
      </c>
      <c r="AY380" s="246" t="s">
        <v>148</v>
      </c>
    </row>
    <row r="381" s="13" customFormat="1">
      <c r="A381" s="13"/>
      <c r="B381" s="236"/>
      <c r="C381" s="237"/>
      <c r="D381" s="238" t="s">
        <v>159</v>
      </c>
      <c r="E381" s="239" t="s">
        <v>19</v>
      </c>
      <c r="F381" s="240" t="s">
        <v>161</v>
      </c>
      <c r="G381" s="237"/>
      <c r="H381" s="239" t="s">
        <v>19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159</v>
      </c>
      <c r="AU381" s="246" t="s">
        <v>79</v>
      </c>
      <c r="AV381" s="13" t="s">
        <v>77</v>
      </c>
      <c r="AW381" s="13" t="s">
        <v>32</v>
      </c>
      <c r="AX381" s="13" t="s">
        <v>70</v>
      </c>
      <c r="AY381" s="246" t="s">
        <v>148</v>
      </c>
    </row>
    <row r="382" s="14" customFormat="1">
      <c r="A382" s="14"/>
      <c r="B382" s="247"/>
      <c r="C382" s="248"/>
      <c r="D382" s="238" t="s">
        <v>159</v>
      </c>
      <c r="E382" s="249" t="s">
        <v>19</v>
      </c>
      <c r="F382" s="250" t="s">
        <v>462</v>
      </c>
      <c r="G382" s="248"/>
      <c r="H382" s="251">
        <v>64.599999999999994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159</v>
      </c>
      <c r="AU382" s="257" t="s">
        <v>79</v>
      </c>
      <c r="AV382" s="14" t="s">
        <v>79</v>
      </c>
      <c r="AW382" s="14" t="s">
        <v>32</v>
      </c>
      <c r="AX382" s="14" t="s">
        <v>70</v>
      </c>
      <c r="AY382" s="257" t="s">
        <v>148</v>
      </c>
    </row>
    <row r="383" s="14" customFormat="1">
      <c r="A383" s="14"/>
      <c r="B383" s="247"/>
      <c r="C383" s="248"/>
      <c r="D383" s="238" t="s">
        <v>159</v>
      </c>
      <c r="E383" s="249" t="s">
        <v>19</v>
      </c>
      <c r="F383" s="250" t="s">
        <v>463</v>
      </c>
      <c r="G383" s="248"/>
      <c r="H383" s="251">
        <v>36.399999999999999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159</v>
      </c>
      <c r="AU383" s="257" t="s">
        <v>79</v>
      </c>
      <c r="AV383" s="14" t="s">
        <v>79</v>
      </c>
      <c r="AW383" s="14" t="s">
        <v>32</v>
      </c>
      <c r="AX383" s="14" t="s">
        <v>70</v>
      </c>
      <c r="AY383" s="257" t="s">
        <v>148</v>
      </c>
    </row>
    <row r="384" s="15" customFormat="1">
      <c r="A384" s="15"/>
      <c r="B384" s="258"/>
      <c r="C384" s="259"/>
      <c r="D384" s="238" t="s">
        <v>159</v>
      </c>
      <c r="E384" s="260" t="s">
        <v>19</v>
      </c>
      <c r="F384" s="261" t="s">
        <v>164</v>
      </c>
      <c r="G384" s="259"/>
      <c r="H384" s="262">
        <v>101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159</v>
      </c>
      <c r="AU384" s="268" t="s">
        <v>79</v>
      </c>
      <c r="AV384" s="15" t="s">
        <v>165</v>
      </c>
      <c r="AW384" s="15" t="s">
        <v>32</v>
      </c>
      <c r="AX384" s="15" t="s">
        <v>70</v>
      </c>
      <c r="AY384" s="268" t="s">
        <v>148</v>
      </c>
    </row>
    <row r="385" s="13" customFormat="1">
      <c r="A385" s="13"/>
      <c r="B385" s="236"/>
      <c r="C385" s="237"/>
      <c r="D385" s="238" t="s">
        <v>159</v>
      </c>
      <c r="E385" s="239" t="s">
        <v>19</v>
      </c>
      <c r="F385" s="240" t="s">
        <v>166</v>
      </c>
      <c r="G385" s="237"/>
      <c r="H385" s="239" t="s">
        <v>19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159</v>
      </c>
      <c r="AU385" s="246" t="s">
        <v>79</v>
      </c>
      <c r="AV385" s="13" t="s">
        <v>77</v>
      </c>
      <c r="AW385" s="13" t="s">
        <v>32</v>
      </c>
      <c r="AX385" s="13" t="s">
        <v>70</v>
      </c>
      <c r="AY385" s="246" t="s">
        <v>148</v>
      </c>
    </row>
    <row r="386" s="14" customFormat="1">
      <c r="A386" s="14"/>
      <c r="B386" s="247"/>
      <c r="C386" s="248"/>
      <c r="D386" s="238" t="s">
        <v>159</v>
      </c>
      <c r="E386" s="249" t="s">
        <v>19</v>
      </c>
      <c r="F386" s="250" t="s">
        <v>464</v>
      </c>
      <c r="G386" s="248"/>
      <c r="H386" s="251">
        <v>1.8999999999999999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159</v>
      </c>
      <c r="AU386" s="257" t="s">
        <v>79</v>
      </c>
      <c r="AV386" s="14" t="s">
        <v>79</v>
      </c>
      <c r="AW386" s="14" t="s">
        <v>32</v>
      </c>
      <c r="AX386" s="14" t="s">
        <v>70</v>
      </c>
      <c r="AY386" s="257" t="s">
        <v>148</v>
      </c>
    </row>
    <row r="387" s="15" customFormat="1">
      <c r="A387" s="15"/>
      <c r="B387" s="258"/>
      <c r="C387" s="259"/>
      <c r="D387" s="238" t="s">
        <v>159</v>
      </c>
      <c r="E387" s="260" t="s">
        <v>19</v>
      </c>
      <c r="F387" s="261" t="s">
        <v>164</v>
      </c>
      <c r="G387" s="259"/>
      <c r="H387" s="262">
        <v>1.8999999999999999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159</v>
      </c>
      <c r="AU387" s="268" t="s">
        <v>79</v>
      </c>
      <c r="AV387" s="15" t="s">
        <v>165</v>
      </c>
      <c r="AW387" s="15" t="s">
        <v>32</v>
      </c>
      <c r="AX387" s="15" t="s">
        <v>70</v>
      </c>
      <c r="AY387" s="268" t="s">
        <v>148</v>
      </c>
    </row>
    <row r="388" s="16" customFormat="1">
      <c r="A388" s="16"/>
      <c r="B388" s="269"/>
      <c r="C388" s="270"/>
      <c r="D388" s="238" t="s">
        <v>159</v>
      </c>
      <c r="E388" s="271" t="s">
        <v>116</v>
      </c>
      <c r="F388" s="272" t="s">
        <v>168</v>
      </c>
      <c r="G388" s="270"/>
      <c r="H388" s="273">
        <v>102.90000000000001</v>
      </c>
      <c r="I388" s="274"/>
      <c r="J388" s="270"/>
      <c r="K388" s="270"/>
      <c r="L388" s="275"/>
      <c r="M388" s="276"/>
      <c r="N388" s="277"/>
      <c r="O388" s="277"/>
      <c r="P388" s="277"/>
      <c r="Q388" s="277"/>
      <c r="R388" s="277"/>
      <c r="S388" s="277"/>
      <c r="T388" s="278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9" t="s">
        <v>159</v>
      </c>
      <c r="AU388" s="279" t="s">
        <v>79</v>
      </c>
      <c r="AV388" s="16" t="s">
        <v>155</v>
      </c>
      <c r="AW388" s="16" t="s">
        <v>32</v>
      </c>
      <c r="AX388" s="16" t="s">
        <v>77</v>
      </c>
      <c r="AY388" s="279" t="s">
        <v>148</v>
      </c>
    </row>
    <row r="389" s="2" customFormat="1" ht="33" customHeight="1">
      <c r="A389" s="41"/>
      <c r="B389" s="42"/>
      <c r="C389" s="217" t="s">
        <v>465</v>
      </c>
      <c r="D389" s="217" t="s">
        <v>151</v>
      </c>
      <c r="E389" s="218" t="s">
        <v>466</v>
      </c>
      <c r="F389" s="219" t="s">
        <v>467</v>
      </c>
      <c r="G389" s="220" t="s">
        <v>247</v>
      </c>
      <c r="H389" s="221">
        <v>102.90000000000001</v>
      </c>
      <c r="I389" s="222"/>
      <c r="J389" s="223">
        <f>ROUND(I389*H389,2)</f>
        <v>0</v>
      </c>
      <c r="K389" s="224"/>
      <c r="L389" s="47"/>
      <c r="M389" s="225" t="s">
        <v>19</v>
      </c>
      <c r="N389" s="226" t="s">
        <v>41</v>
      </c>
      <c r="O389" s="87"/>
      <c r="P389" s="227">
        <f>O389*H389</f>
        <v>0</v>
      </c>
      <c r="Q389" s="227">
        <v>0.15425</v>
      </c>
      <c r="R389" s="227">
        <f>Q389*H389</f>
        <v>15.872325</v>
      </c>
      <c r="S389" s="227">
        <v>0</v>
      </c>
      <c r="T389" s="22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9" t="s">
        <v>155</v>
      </c>
      <c r="AT389" s="229" t="s">
        <v>151</v>
      </c>
      <c r="AU389" s="229" t="s">
        <v>79</v>
      </c>
      <c r="AY389" s="20" t="s">
        <v>148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20" t="s">
        <v>77</v>
      </c>
      <c r="BK389" s="230">
        <f>ROUND(I389*H389,2)</f>
        <v>0</v>
      </c>
      <c r="BL389" s="20" t="s">
        <v>155</v>
      </c>
      <c r="BM389" s="229" t="s">
        <v>468</v>
      </c>
    </row>
    <row r="390" s="14" customFormat="1">
      <c r="A390" s="14"/>
      <c r="B390" s="247"/>
      <c r="C390" s="248"/>
      <c r="D390" s="238" t="s">
        <v>159</v>
      </c>
      <c r="E390" s="249" t="s">
        <v>19</v>
      </c>
      <c r="F390" s="250" t="s">
        <v>116</v>
      </c>
      <c r="G390" s="248"/>
      <c r="H390" s="251">
        <v>102.90000000000001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159</v>
      </c>
      <c r="AU390" s="257" t="s">
        <v>79</v>
      </c>
      <c r="AV390" s="14" t="s">
        <v>79</v>
      </c>
      <c r="AW390" s="14" t="s">
        <v>32</v>
      </c>
      <c r="AX390" s="14" t="s">
        <v>77</v>
      </c>
      <c r="AY390" s="257" t="s">
        <v>148</v>
      </c>
    </row>
    <row r="391" s="2" customFormat="1" ht="24.15" customHeight="1">
      <c r="A391" s="41"/>
      <c r="B391" s="42"/>
      <c r="C391" s="217" t="s">
        <v>469</v>
      </c>
      <c r="D391" s="217" t="s">
        <v>151</v>
      </c>
      <c r="E391" s="218" t="s">
        <v>470</v>
      </c>
      <c r="F391" s="219" t="s">
        <v>471</v>
      </c>
      <c r="G391" s="220" t="s">
        <v>247</v>
      </c>
      <c r="H391" s="221">
        <v>102.90000000000001</v>
      </c>
      <c r="I391" s="222"/>
      <c r="J391" s="223">
        <f>ROUND(I391*H391,2)</f>
        <v>0</v>
      </c>
      <c r="K391" s="224"/>
      <c r="L391" s="47"/>
      <c r="M391" s="225" t="s">
        <v>19</v>
      </c>
      <c r="N391" s="226" t="s">
        <v>41</v>
      </c>
      <c r="O391" s="87"/>
      <c r="P391" s="227">
        <f>O391*H391</f>
        <v>0</v>
      </c>
      <c r="Q391" s="227">
        <v>0.068099999999999994</v>
      </c>
      <c r="R391" s="227">
        <f>Q391*H391</f>
        <v>7.0074899999999998</v>
      </c>
      <c r="S391" s="227">
        <v>0</v>
      </c>
      <c r="T391" s="22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9" t="s">
        <v>155</v>
      </c>
      <c r="AT391" s="229" t="s">
        <v>151</v>
      </c>
      <c r="AU391" s="229" t="s">
        <v>79</v>
      </c>
      <c r="AY391" s="20" t="s">
        <v>148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0" t="s">
        <v>77</v>
      </c>
      <c r="BK391" s="230">
        <f>ROUND(I391*H391,2)</f>
        <v>0</v>
      </c>
      <c r="BL391" s="20" t="s">
        <v>155</v>
      </c>
      <c r="BM391" s="229" t="s">
        <v>472</v>
      </c>
    </row>
    <row r="392" s="2" customFormat="1">
      <c r="A392" s="41"/>
      <c r="B392" s="42"/>
      <c r="C392" s="43"/>
      <c r="D392" s="231" t="s">
        <v>157</v>
      </c>
      <c r="E392" s="43"/>
      <c r="F392" s="232" t="s">
        <v>473</v>
      </c>
      <c r="G392" s="43"/>
      <c r="H392" s="43"/>
      <c r="I392" s="233"/>
      <c r="J392" s="43"/>
      <c r="K392" s="43"/>
      <c r="L392" s="47"/>
      <c r="M392" s="234"/>
      <c r="N392" s="23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157</v>
      </c>
      <c r="AU392" s="20" t="s">
        <v>79</v>
      </c>
    </row>
    <row r="393" s="14" customFormat="1">
      <c r="A393" s="14"/>
      <c r="B393" s="247"/>
      <c r="C393" s="248"/>
      <c r="D393" s="238" t="s">
        <v>159</v>
      </c>
      <c r="E393" s="249" t="s">
        <v>19</v>
      </c>
      <c r="F393" s="250" t="s">
        <v>116</v>
      </c>
      <c r="G393" s="248"/>
      <c r="H393" s="251">
        <v>102.90000000000001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159</v>
      </c>
      <c r="AU393" s="257" t="s">
        <v>79</v>
      </c>
      <c r="AV393" s="14" t="s">
        <v>79</v>
      </c>
      <c r="AW393" s="14" t="s">
        <v>32</v>
      </c>
      <c r="AX393" s="14" t="s">
        <v>77</v>
      </c>
      <c r="AY393" s="257" t="s">
        <v>148</v>
      </c>
    </row>
    <row r="394" s="12" customFormat="1" ht="22.8" customHeight="1">
      <c r="A394" s="12"/>
      <c r="B394" s="201"/>
      <c r="C394" s="202"/>
      <c r="D394" s="203" t="s">
        <v>69</v>
      </c>
      <c r="E394" s="215" t="s">
        <v>237</v>
      </c>
      <c r="F394" s="215" t="s">
        <v>474</v>
      </c>
      <c r="G394" s="202"/>
      <c r="H394" s="202"/>
      <c r="I394" s="205"/>
      <c r="J394" s="216">
        <f>BK394</f>
        <v>0</v>
      </c>
      <c r="K394" s="202"/>
      <c r="L394" s="207"/>
      <c r="M394" s="208"/>
      <c r="N394" s="209"/>
      <c r="O394" s="209"/>
      <c r="P394" s="210">
        <f>SUM(P395:P415)</f>
        <v>0</v>
      </c>
      <c r="Q394" s="209"/>
      <c r="R394" s="210">
        <f>SUM(R395:R415)</f>
        <v>26.300779559999999</v>
      </c>
      <c r="S394" s="209"/>
      <c r="T394" s="211">
        <f>SUM(T395:T415)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2" t="s">
        <v>77</v>
      </c>
      <c r="AT394" s="213" t="s">
        <v>69</v>
      </c>
      <c r="AU394" s="213" t="s">
        <v>77</v>
      </c>
      <c r="AY394" s="212" t="s">
        <v>148</v>
      </c>
      <c r="BK394" s="214">
        <f>SUM(BK395:BK415)</f>
        <v>0</v>
      </c>
    </row>
    <row r="395" s="2" customFormat="1" ht="24.15" customHeight="1">
      <c r="A395" s="41"/>
      <c r="B395" s="42"/>
      <c r="C395" s="217" t="s">
        <v>475</v>
      </c>
      <c r="D395" s="217" t="s">
        <v>151</v>
      </c>
      <c r="E395" s="218" t="s">
        <v>476</v>
      </c>
      <c r="F395" s="219" t="s">
        <v>477</v>
      </c>
      <c r="G395" s="220" t="s">
        <v>171</v>
      </c>
      <c r="H395" s="221">
        <v>64.599999999999994</v>
      </c>
      <c r="I395" s="222"/>
      <c r="J395" s="223">
        <f>ROUND(I395*H395,2)</f>
        <v>0</v>
      </c>
      <c r="K395" s="224"/>
      <c r="L395" s="47"/>
      <c r="M395" s="225" t="s">
        <v>19</v>
      </c>
      <c r="N395" s="226" t="s">
        <v>41</v>
      </c>
      <c r="O395" s="87"/>
      <c r="P395" s="227">
        <f>O395*H395</f>
        <v>0</v>
      </c>
      <c r="Q395" s="227">
        <v>0.1295</v>
      </c>
      <c r="R395" s="227">
        <f>Q395*H395</f>
        <v>8.3657000000000004</v>
      </c>
      <c r="S395" s="227">
        <v>0</v>
      </c>
      <c r="T395" s="228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9" t="s">
        <v>155</v>
      </c>
      <c r="AT395" s="229" t="s">
        <v>151</v>
      </c>
      <c r="AU395" s="229" t="s">
        <v>79</v>
      </c>
      <c r="AY395" s="20" t="s">
        <v>148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20" t="s">
        <v>77</v>
      </c>
      <c r="BK395" s="230">
        <f>ROUND(I395*H395,2)</f>
        <v>0</v>
      </c>
      <c r="BL395" s="20" t="s">
        <v>155</v>
      </c>
      <c r="BM395" s="229" t="s">
        <v>478</v>
      </c>
    </row>
    <row r="396" s="2" customFormat="1">
      <c r="A396" s="41"/>
      <c r="B396" s="42"/>
      <c r="C396" s="43"/>
      <c r="D396" s="231" t="s">
        <v>157</v>
      </c>
      <c r="E396" s="43"/>
      <c r="F396" s="232" t="s">
        <v>479</v>
      </c>
      <c r="G396" s="43"/>
      <c r="H396" s="43"/>
      <c r="I396" s="233"/>
      <c r="J396" s="43"/>
      <c r="K396" s="43"/>
      <c r="L396" s="47"/>
      <c r="M396" s="234"/>
      <c r="N396" s="235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157</v>
      </c>
      <c r="AU396" s="20" t="s">
        <v>79</v>
      </c>
    </row>
    <row r="397" s="13" customFormat="1">
      <c r="A397" s="13"/>
      <c r="B397" s="236"/>
      <c r="C397" s="237"/>
      <c r="D397" s="238" t="s">
        <v>159</v>
      </c>
      <c r="E397" s="239" t="s">
        <v>19</v>
      </c>
      <c r="F397" s="240" t="s">
        <v>480</v>
      </c>
      <c r="G397" s="237"/>
      <c r="H397" s="239" t="s">
        <v>19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159</v>
      </c>
      <c r="AU397" s="246" t="s">
        <v>79</v>
      </c>
      <c r="AV397" s="13" t="s">
        <v>77</v>
      </c>
      <c r="AW397" s="13" t="s">
        <v>32</v>
      </c>
      <c r="AX397" s="13" t="s">
        <v>70</v>
      </c>
      <c r="AY397" s="246" t="s">
        <v>148</v>
      </c>
    </row>
    <row r="398" s="14" customFormat="1">
      <c r="A398" s="14"/>
      <c r="B398" s="247"/>
      <c r="C398" s="248"/>
      <c r="D398" s="238" t="s">
        <v>159</v>
      </c>
      <c r="E398" s="249" t="s">
        <v>19</v>
      </c>
      <c r="F398" s="250" t="s">
        <v>383</v>
      </c>
      <c r="G398" s="248"/>
      <c r="H398" s="251">
        <v>64.599999999999994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159</v>
      </c>
      <c r="AU398" s="257" t="s">
        <v>79</v>
      </c>
      <c r="AV398" s="14" t="s">
        <v>79</v>
      </c>
      <c r="AW398" s="14" t="s">
        <v>32</v>
      </c>
      <c r="AX398" s="14" t="s">
        <v>70</v>
      </c>
      <c r="AY398" s="257" t="s">
        <v>148</v>
      </c>
    </row>
    <row r="399" s="16" customFormat="1">
      <c r="A399" s="16"/>
      <c r="B399" s="269"/>
      <c r="C399" s="270"/>
      <c r="D399" s="238" t="s">
        <v>159</v>
      </c>
      <c r="E399" s="271" t="s">
        <v>19</v>
      </c>
      <c r="F399" s="272" t="s">
        <v>168</v>
      </c>
      <c r="G399" s="270"/>
      <c r="H399" s="273">
        <v>64.599999999999994</v>
      </c>
      <c r="I399" s="274"/>
      <c r="J399" s="270"/>
      <c r="K399" s="270"/>
      <c r="L399" s="275"/>
      <c r="M399" s="276"/>
      <c r="N399" s="277"/>
      <c r="O399" s="277"/>
      <c r="P399" s="277"/>
      <c r="Q399" s="277"/>
      <c r="R399" s="277"/>
      <c r="S399" s="277"/>
      <c r="T399" s="278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79" t="s">
        <v>159</v>
      </c>
      <c r="AU399" s="279" t="s">
        <v>79</v>
      </c>
      <c r="AV399" s="16" t="s">
        <v>155</v>
      </c>
      <c r="AW399" s="16" t="s">
        <v>32</v>
      </c>
      <c r="AX399" s="16" t="s">
        <v>77</v>
      </c>
      <c r="AY399" s="279" t="s">
        <v>148</v>
      </c>
    </row>
    <row r="400" s="2" customFormat="1" ht="16.5" customHeight="1">
      <c r="A400" s="41"/>
      <c r="B400" s="42"/>
      <c r="C400" s="280" t="s">
        <v>481</v>
      </c>
      <c r="D400" s="280" t="s">
        <v>255</v>
      </c>
      <c r="E400" s="281" t="s">
        <v>482</v>
      </c>
      <c r="F400" s="282" t="s">
        <v>483</v>
      </c>
      <c r="G400" s="283" t="s">
        <v>171</v>
      </c>
      <c r="H400" s="284">
        <v>66.537999999999997</v>
      </c>
      <c r="I400" s="285"/>
      <c r="J400" s="286">
        <f>ROUND(I400*H400,2)</f>
        <v>0</v>
      </c>
      <c r="K400" s="287"/>
      <c r="L400" s="288"/>
      <c r="M400" s="289" t="s">
        <v>19</v>
      </c>
      <c r="N400" s="290" t="s">
        <v>41</v>
      </c>
      <c r="O400" s="87"/>
      <c r="P400" s="227">
        <f>O400*H400</f>
        <v>0</v>
      </c>
      <c r="Q400" s="227">
        <v>0.044999999999999998</v>
      </c>
      <c r="R400" s="227">
        <f>Q400*H400</f>
        <v>2.9942099999999998</v>
      </c>
      <c r="S400" s="227">
        <v>0</v>
      </c>
      <c r="T400" s="228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9" t="s">
        <v>229</v>
      </c>
      <c r="AT400" s="229" t="s">
        <v>255</v>
      </c>
      <c r="AU400" s="229" t="s">
        <v>79</v>
      </c>
      <c r="AY400" s="20" t="s">
        <v>148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20" t="s">
        <v>77</v>
      </c>
      <c r="BK400" s="230">
        <f>ROUND(I400*H400,2)</f>
        <v>0</v>
      </c>
      <c r="BL400" s="20" t="s">
        <v>155</v>
      </c>
      <c r="BM400" s="229" t="s">
        <v>484</v>
      </c>
    </row>
    <row r="401" s="14" customFormat="1">
      <c r="A401" s="14"/>
      <c r="B401" s="247"/>
      <c r="C401" s="248"/>
      <c r="D401" s="238" t="s">
        <v>159</v>
      </c>
      <c r="E401" s="249" t="s">
        <v>19</v>
      </c>
      <c r="F401" s="250" t="s">
        <v>485</v>
      </c>
      <c r="G401" s="248"/>
      <c r="H401" s="251">
        <v>66.537999999999997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159</v>
      </c>
      <c r="AU401" s="257" t="s">
        <v>79</v>
      </c>
      <c r="AV401" s="14" t="s">
        <v>79</v>
      </c>
      <c r="AW401" s="14" t="s">
        <v>32</v>
      </c>
      <c r="AX401" s="14" t="s">
        <v>77</v>
      </c>
      <c r="AY401" s="257" t="s">
        <v>148</v>
      </c>
    </row>
    <row r="402" s="2" customFormat="1" ht="16.5" customHeight="1">
      <c r="A402" s="41"/>
      <c r="B402" s="42"/>
      <c r="C402" s="217" t="s">
        <v>486</v>
      </c>
      <c r="D402" s="217" t="s">
        <v>151</v>
      </c>
      <c r="E402" s="218" t="s">
        <v>487</v>
      </c>
      <c r="F402" s="219" t="s">
        <v>488</v>
      </c>
      <c r="G402" s="220" t="s">
        <v>154</v>
      </c>
      <c r="H402" s="221">
        <v>2.5840000000000001</v>
      </c>
      <c r="I402" s="222"/>
      <c r="J402" s="223">
        <f>ROUND(I402*H402,2)</f>
        <v>0</v>
      </c>
      <c r="K402" s="224"/>
      <c r="L402" s="47"/>
      <c r="M402" s="225" t="s">
        <v>19</v>
      </c>
      <c r="N402" s="226" t="s">
        <v>41</v>
      </c>
      <c r="O402" s="87"/>
      <c r="P402" s="227">
        <f>O402*H402</f>
        <v>0</v>
      </c>
      <c r="Q402" s="227">
        <v>2.2563399999999998</v>
      </c>
      <c r="R402" s="227">
        <f>Q402*H402</f>
        <v>5.8303825599999994</v>
      </c>
      <c r="S402" s="227">
        <v>0</v>
      </c>
      <c r="T402" s="228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9" t="s">
        <v>155</v>
      </c>
      <c r="AT402" s="229" t="s">
        <v>151</v>
      </c>
      <c r="AU402" s="229" t="s">
        <v>79</v>
      </c>
      <c r="AY402" s="20" t="s">
        <v>148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0" t="s">
        <v>77</v>
      </c>
      <c r="BK402" s="230">
        <f>ROUND(I402*H402,2)</f>
        <v>0</v>
      </c>
      <c r="BL402" s="20" t="s">
        <v>155</v>
      </c>
      <c r="BM402" s="229" t="s">
        <v>489</v>
      </c>
    </row>
    <row r="403" s="2" customFormat="1">
      <c r="A403" s="41"/>
      <c r="B403" s="42"/>
      <c r="C403" s="43"/>
      <c r="D403" s="231" t="s">
        <v>157</v>
      </c>
      <c r="E403" s="43"/>
      <c r="F403" s="232" t="s">
        <v>490</v>
      </c>
      <c r="G403" s="43"/>
      <c r="H403" s="43"/>
      <c r="I403" s="233"/>
      <c r="J403" s="43"/>
      <c r="K403" s="43"/>
      <c r="L403" s="47"/>
      <c r="M403" s="234"/>
      <c r="N403" s="23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157</v>
      </c>
      <c r="AU403" s="20" t="s">
        <v>79</v>
      </c>
    </row>
    <row r="404" s="13" customFormat="1">
      <c r="A404" s="13"/>
      <c r="B404" s="236"/>
      <c r="C404" s="237"/>
      <c r="D404" s="238" t="s">
        <v>159</v>
      </c>
      <c r="E404" s="239" t="s">
        <v>19</v>
      </c>
      <c r="F404" s="240" t="s">
        <v>480</v>
      </c>
      <c r="G404" s="237"/>
      <c r="H404" s="239" t="s">
        <v>19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159</v>
      </c>
      <c r="AU404" s="246" t="s">
        <v>79</v>
      </c>
      <c r="AV404" s="13" t="s">
        <v>77</v>
      </c>
      <c r="AW404" s="13" t="s">
        <v>32</v>
      </c>
      <c r="AX404" s="13" t="s">
        <v>70</v>
      </c>
      <c r="AY404" s="246" t="s">
        <v>148</v>
      </c>
    </row>
    <row r="405" s="14" customFormat="1">
      <c r="A405" s="14"/>
      <c r="B405" s="247"/>
      <c r="C405" s="248"/>
      <c r="D405" s="238" t="s">
        <v>159</v>
      </c>
      <c r="E405" s="249" t="s">
        <v>19</v>
      </c>
      <c r="F405" s="250" t="s">
        <v>491</v>
      </c>
      <c r="G405" s="248"/>
      <c r="H405" s="251">
        <v>2.5840000000000001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159</v>
      </c>
      <c r="AU405" s="257" t="s">
        <v>79</v>
      </c>
      <c r="AV405" s="14" t="s">
        <v>79</v>
      </c>
      <c r="AW405" s="14" t="s">
        <v>32</v>
      </c>
      <c r="AX405" s="14" t="s">
        <v>70</v>
      </c>
      <c r="AY405" s="257" t="s">
        <v>148</v>
      </c>
    </row>
    <row r="406" s="16" customFormat="1">
      <c r="A406" s="16"/>
      <c r="B406" s="269"/>
      <c r="C406" s="270"/>
      <c r="D406" s="238" t="s">
        <v>159</v>
      </c>
      <c r="E406" s="271" t="s">
        <v>19</v>
      </c>
      <c r="F406" s="272" t="s">
        <v>168</v>
      </c>
      <c r="G406" s="270"/>
      <c r="H406" s="273">
        <v>2.5840000000000001</v>
      </c>
      <c r="I406" s="274"/>
      <c r="J406" s="270"/>
      <c r="K406" s="270"/>
      <c r="L406" s="275"/>
      <c r="M406" s="276"/>
      <c r="N406" s="277"/>
      <c r="O406" s="277"/>
      <c r="P406" s="277"/>
      <c r="Q406" s="277"/>
      <c r="R406" s="277"/>
      <c r="S406" s="277"/>
      <c r="T406" s="278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9" t="s">
        <v>159</v>
      </c>
      <c r="AU406" s="279" t="s">
        <v>79</v>
      </c>
      <c r="AV406" s="16" t="s">
        <v>155</v>
      </c>
      <c r="AW406" s="16" t="s">
        <v>32</v>
      </c>
      <c r="AX406" s="16" t="s">
        <v>77</v>
      </c>
      <c r="AY406" s="279" t="s">
        <v>148</v>
      </c>
    </row>
    <row r="407" s="2" customFormat="1" ht="16.5" customHeight="1">
      <c r="A407" s="41"/>
      <c r="B407" s="42"/>
      <c r="C407" s="217" t="s">
        <v>492</v>
      </c>
      <c r="D407" s="217" t="s">
        <v>151</v>
      </c>
      <c r="E407" s="218" t="s">
        <v>493</v>
      </c>
      <c r="F407" s="219" t="s">
        <v>494</v>
      </c>
      <c r="G407" s="220" t="s">
        <v>282</v>
      </c>
      <c r="H407" s="221">
        <v>9</v>
      </c>
      <c r="I407" s="222"/>
      <c r="J407" s="223">
        <f>ROUND(I407*H407,2)</f>
        <v>0</v>
      </c>
      <c r="K407" s="224"/>
      <c r="L407" s="47"/>
      <c r="M407" s="225" t="s">
        <v>19</v>
      </c>
      <c r="N407" s="226" t="s">
        <v>41</v>
      </c>
      <c r="O407" s="87"/>
      <c r="P407" s="227">
        <f>O407*H407</f>
        <v>0</v>
      </c>
      <c r="Q407" s="227">
        <v>0.0020400000000000001</v>
      </c>
      <c r="R407" s="227">
        <f>Q407*H407</f>
        <v>0.018360000000000001</v>
      </c>
      <c r="S407" s="227">
        <v>0</v>
      </c>
      <c r="T407" s="228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9" t="s">
        <v>155</v>
      </c>
      <c r="AT407" s="229" t="s">
        <v>151</v>
      </c>
      <c r="AU407" s="229" t="s">
        <v>79</v>
      </c>
      <c r="AY407" s="20" t="s">
        <v>148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20" t="s">
        <v>77</v>
      </c>
      <c r="BK407" s="230">
        <f>ROUND(I407*H407,2)</f>
        <v>0</v>
      </c>
      <c r="BL407" s="20" t="s">
        <v>155</v>
      </c>
      <c r="BM407" s="229" t="s">
        <v>495</v>
      </c>
    </row>
    <row r="408" s="14" customFormat="1">
      <c r="A408" s="14"/>
      <c r="B408" s="247"/>
      <c r="C408" s="248"/>
      <c r="D408" s="238" t="s">
        <v>159</v>
      </c>
      <c r="E408" s="249" t="s">
        <v>19</v>
      </c>
      <c r="F408" s="250" t="s">
        <v>237</v>
      </c>
      <c r="G408" s="248"/>
      <c r="H408" s="251">
        <v>9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159</v>
      </c>
      <c r="AU408" s="257" t="s">
        <v>79</v>
      </c>
      <c r="AV408" s="14" t="s">
        <v>79</v>
      </c>
      <c r="AW408" s="14" t="s">
        <v>32</v>
      </c>
      <c r="AX408" s="14" t="s">
        <v>77</v>
      </c>
      <c r="AY408" s="257" t="s">
        <v>148</v>
      </c>
    </row>
    <row r="409" s="2" customFormat="1" ht="24.15" customHeight="1">
      <c r="A409" s="41"/>
      <c r="B409" s="42"/>
      <c r="C409" s="217" t="s">
        <v>496</v>
      </c>
      <c r="D409" s="217" t="s">
        <v>151</v>
      </c>
      <c r="E409" s="218" t="s">
        <v>497</v>
      </c>
      <c r="F409" s="219" t="s">
        <v>498</v>
      </c>
      <c r="G409" s="220" t="s">
        <v>171</v>
      </c>
      <c r="H409" s="221">
        <v>64.599999999999994</v>
      </c>
      <c r="I409" s="222"/>
      <c r="J409" s="223">
        <f>ROUND(I409*H409,2)</f>
        <v>0</v>
      </c>
      <c r="K409" s="224"/>
      <c r="L409" s="47"/>
      <c r="M409" s="225" t="s">
        <v>19</v>
      </c>
      <c r="N409" s="226" t="s">
        <v>41</v>
      </c>
      <c r="O409" s="87"/>
      <c r="P409" s="227">
        <f>O409*H409</f>
        <v>0</v>
      </c>
      <c r="Q409" s="227">
        <v>0.13095999999999999</v>
      </c>
      <c r="R409" s="227">
        <f>Q409*H409</f>
        <v>8.4600159999999995</v>
      </c>
      <c r="S409" s="227">
        <v>0</v>
      </c>
      <c r="T409" s="228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9" t="s">
        <v>155</v>
      </c>
      <c r="AT409" s="229" t="s">
        <v>151</v>
      </c>
      <c r="AU409" s="229" t="s">
        <v>79</v>
      </c>
      <c r="AY409" s="20" t="s">
        <v>148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20" t="s">
        <v>77</v>
      </c>
      <c r="BK409" s="230">
        <f>ROUND(I409*H409,2)</f>
        <v>0</v>
      </c>
      <c r="BL409" s="20" t="s">
        <v>155</v>
      </c>
      <c r="BM409" s="229" t="s">
        <v>499</v>
      </c>
    </row>
    <row r="410" s="2" customFormat="1">
      <c r="A410" s="41"/>
      <c r="B410" s="42"/>
      <c r="C410" s="43"/>
      <c r="D410" s="231" t="s">
        <v>157</v>
      </c>
      <c r="E410" s="43"/>
      <c r="F410" s="232" t="s">
        <v>500</v>
      </c>
      <c r="G410" s="43"/>
      <c r="H410" s="43"/>
      <c r="I410" s="233"/>
      <c r="J410" s="43"/>
      <c r="K410" s="43"/>
      <c r="L410" s="47"/>
      <c r="M410" s="234"/>
      <c r="N410" s="235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157</v>
      </c>
      <c r="AU410" s="20" t="s">
        <v>79</v>
      </c>
    </row>
    <row r="411" s="13" customFormat="1">
      <c r="A411" s="13"/>
      <c r="B411" s="236"/>
      <c r="C411" s="237"/>
      <c r="D411" s="238" t="s">
        <v>159</v>
      </c>
      <c r="E411" s="239" t="s">
        <v>19</v>
      </c>
      <c r="F411" s="240" t="s">
        <v>480</v>
      </c>
      <c r="G411" s="237"/>
      <c r="H411" s="239" t="s">
        <v>19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159</v>
      </c>
      <c r="AU411" s="246" t="s">
        <v>79</v>
      </c>
      <c r="AV411" s="13" t="s">
        <v>77</v>
      </c>
      <c r="AW411" s="13" t="s">
        <v>32</v>
      </c>
      <c r="AX411" s="13" t="s">
        <v>70</v>
      </c>
      <c r="AY411" s="246" t="s">
        <v>148</v>
      </c>
    </row>
    <row r="412" s="14" customFormat="1">
      <c r="A412" s="14"/>
      <c r="B412" s="247"/>
      <c r="C412" s="248"/>
      <c r="D412" s="238" t="s">
        <v>159</v>
      </c>
      <c r="E412" s="249" t="s">
        <v>19</v>
      </c>
      <c r="F412" s="250" t="s">
        <v>383</v>
      </c>
      <c r="G412" s="248"/>
      <c r="H412" s="251">
        <v>64.599999999999994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159</v>
      </c>
      <c r="AU412" s="257" t="s">
        <v>79</v>
      </c>
      <c r="AV412" s="14" t="s">
        <v>79</v>
      </c>
      <c r="AW412" s="14" t="s">
        <v>32</v>
      </c>
      <c r="AX412" s="14" t="s">
        <v>70</v>
      </c>
      <c r="AY412" s="257" t="s">
        <v>148</v>
      </c>
    </row>
    <row r="413" s="16" customFormat="1">
      <c r="A413" s="16"/>
      <c r="B413" s="269"/>
      <c r="C413" s="270"/>
      <c r="D413" s="238" t="s">
        <v>159</v>
      </c>
      <c r="E413" s="271" t="s">
        <v>19</v>
      </c>
      <c r="F413" s="272" t="s">
        <v>168</v>
      </c>
      <c r="G413" s="270"/>
      <c r="H413" s="273">
        <v>64.599999999999994</v>
      </c>
      <c r="I413" s="274"/>
      <c r="J413" s="270"/>
      <c r="K413" s="270"/>
      <c r="L413" s="275"/>
      <c r="M413" s="276"/>
      <c r="N413" s="277"/>
      <c r="O413" s="277"/>
      <c r="P413" s="277"/>
      <c r="Q413" s="277"/>
      <c r="R413" s="277"/>
      <c r="S413" s="277"/>
      <c r="T413" s="278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79" t="s">
        <v>159</v>
      </c>
      <c r="AU413" s="279" t="s">
        <v>79</v>
      </c>
      <c r="AV413" s="16" t="s">
        <v>155</v>
      </c>
      <c r="AW413" s="16" t="s">
        <v>32</v>
      </c>
      <c r="AX413" s="16" t="s">
        <v>77</v>
      </c>
      <c r="AY413" s="279" t="s">
        <v>148</v>
      </c>
    </row>
    <row r="414" s="2" customFormat="1" ht="16.5" customHeight="1">
      <c r="A414" s="41"/>
      <c r="B414" s="42"/>
      <c r="C414" s="280" t="s">
        <v>501</v>
      </c>
      <c r="D414" s="280" t="s">
        <v>255</v>
      </c>
      <c r="E414" s="281" t="s">
        <v>502</v>
      </c>
      <c r="F414" s="282" t="s">
        <v>503</v>
      </c>
      <c r="G414" s="283" t="s">
        <v>282</v>
      </c>
      <c r="H414" s="284">
        <v>66.537999999999997</v>
      </c>
      <c r="I414" s="285"/>
      <c r="J414" s="286">
        <f>ROUND(I414*H414,2)</f>
        <v>0</v>
      </c>
      <c r="K414" s="287"/>
      <c r="L414" s="288"/>
      <c r="M414" s="289" t="s">
        <v>19</v>
      </c>
      <c r="N414" s="290" t="s">
        <v>41</v>
      </c>
      <c r="O414" s="87"/>
      <c r="P414" s="227">
        <f>O414*H414</f>
        <v>0</v>
      </c>
      <c r="Q414" s="227">
        <v>0.0094999999999999998</v>
      </c>
      <c r="R414" s="227">
        <f>Q414*H414</f>
        <v>0.63211099999999998</v>
      </c>
      <c r="S414" s="227">
        <v>0</v>
      </c>
      <c r="T414" s="228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9" t="s">
        <v>229</v>
      </c>
      <c r="AT414" s="229" t="s">
        <v>255</v>
      </c>
      <c r="AU414" s="229" t="s">
        <v>79</v>
      </c>
      <c r="AY414" s="20" t="s">
        <v>148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0" t="s">
        <v>77</v>
      </c>
      <c r="BK414" s="230">
        <f>ROUND(I414*H414,2)</f>
        <v>0</v>
      </c>
      <c r="BL414" s="20" t="s">
        <v>155</v>
      </c>
      <c r="BM414" s="229" t="s">
        <v>504</v>
      </c>
    </row>
    <row r="415" s="14" customFormat="1">
      <c r="A415" s="14"/>
      <c r="B415" s="247"/>
      <c r="C415" s="248"/>
      <c r="D415" s="238" t="s">
        <v>159</v>
      </c>
      <c r="E415" s="249" t="s">
        <v>19</v>
      </c>
      <c r="F415" s="250" t="s">
        <v>485</v>
      </c>
      <c r="G415" s="248"/>
      <c r="H415" s="251">
        <v>66.537999999999997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159</v>
      </c>
      <c r="AU415" s="257" t="s">
        <v>79</v>
      </c>
      <c r="AV415" s="14" t="s">
        <v>79</v>
      </c>
      <c r="AW415" s="14" t="s">
        <v>32</v>
      </c>
      <c r="AX415" s="14" t="s">
        <v>77</v>
      </c>
      <c r="AY415" s="257" t="s">
        <v>148</v>
      </c>
    </row>
    <row r="416" s="12" customFormat="1" ht="22.8" customHeight="1">
      <c r="A416" s="12"/>
      <c r="B416" s="201"/>
      <c r="C416" s="202"/>
      <c r="D416" s="203" t="s">
        <v>69</v>
      </c>
      <c r="E416" s="215" t="s">
        <v>505</v>
      </c>
      <c r="F416" s="215" t="s">
        <v>506</v>
      </c>
      <c r="G416" s="202"/>
      <c r="H416" s="202"/>
      <c r="I416" s="205"/>
      <c r="J416" s="216">
        <f>BK416</f>
        <v>0</v>
      </c>
      <c r="K416" s="202"/>
      <c r="L416" s="207"/>
      <c r="M416" s="208"/>
      <c r="N416" s="209"/>
      <c r="O416" s="209"/>
      <c r="P416" s="210">
        <f>SUM(P417:P418)</f>
        <v>0</v>
      </c>
      <c r="Q416" s="209"/>
      <c r="R416" s="210">
        <f>SUM(R417:R418)</f>
        <v>0</v>
      </c>
      <c r="S416" s="209"/>
      <c r="T416" s="211">
        <f>SUM(T417:T418)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2" t="s">
        <v>77</v>
      </c>
      <c r="AT416" s="213" t="s">
        <v>69</v>
      </c>
      <c r="AU416" s="213" t="s">
        <v>77</v>
      </c>
      <c r="AY416" s="212" t="s">
        <v>148</v>
      </c>
      <c r="BK416" s="214">
        <f>SUM(BK417:BK418)</f>
        <v>0</v>
      </c>
    </row>
    <row r="417" s="2" customFormat="1" ht="33" customHeight="1">
      <c r="A417" s="41"/>
      <c r="B417" s="42"/>
      <c r="C417" s="217" t="s">
        <v>507</v>
      </c>
      <c r="D417" s="217" t="s">
        <v>151</v>
      </c>
      <c r="E417" s="218" t="s">
        <v>508</v>
      </c>
      <c r="F417" s="219" t="s">
        <v>509</v>
      </c>
      <c r="G417" s="220" t="s">
        <v>232</v>
      </c>
      <c r="H417" s="221">
        <v>248.96199999999999</v>
      </c>
      <c r="I417" s="222"/>
      <c r="J417" s="223">
        <f>ROUND(I417*H417,2)</f>
        <v>0</v>
      </c>
      <c r="K417" s="224"/>
      <c r="L417" s="47"/>
      <c r="M417" s="225" t="s">
        <v>19</v>
      </c>
      <c r="N417" s="226" t="s">
        <v>41</v>
      </c>
      <c r="O417" s="87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9" t="s">
        <v>155</v>
      </c>
      <c r="AT417" s="229" t="s">
        <v>151</v>
      </c>
      <c r="AU417" s="229" t="s">
        <v>79</v>
      </c>
      <c r="AY417" s="20" t="s">
        <v>148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0" t="s">
        <v>77</v>
      </c>
      <c r="BK417" s="230">
        <f>ROUND(I417*H417,2)</f>
        <v>0</v>
      </c>
      <c r="BL417" s="20" t="s">
        <v>155</v>
      </c>
      <c r="BM417" s="229" t="s">
        <v>510</v>
      </c>
    </row>
    <row r="418" s="2" customFormat="1">
      <c r="A418" s="41"/>
      <c r="B418" s="42"/>
      <c r="C418" s="43"/>
      <c r="D418" s="231" t="s">
        <v>157</v>
      </c>
      <c r="E418" s="43"/>
      <c r="F418" s="232" t="s">
        <v>511</v>
      </c>
      <c r="G418" s="43"/>
      <c r="H418" s="43"/>
      <c r="I418" s="233"/>
      <c r="J418" s="43"/>
      <c r="K418" s="43"/>
      <c r="L418" s="47"/>
      <c r="M418" s="234"/>
      <c r="N418" s="23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157</v>
      </c>
      <c r="AU418" s="20" t="s">
        <v>79</v>
      </c>
    </row>
    <row r="419" s="12" customFormat="1" ht="25.92" customHeight="1">
      <c r="A419" s="12"/>
      <c r="B419" s="201"/>
      <c r="C419" s="202"/>
      <c r="D419" s="203" t="s">
        <v>69</v>
      </c>
      <c r="E419" s="204" t="s">
        <v>512</v>
      </c>
      <c r="F419" s="204" t="s">
        <v>513</v>
      </c>
      <c r="G419" s="202"/>
      <c r="H419" s="202"/>
      <c r="I419" s="205"/>
      <c r="J419" s="206">
        <f>BK419</f>
        <v>0</v>
      </c>
      <c r="K419" s="202"/>
      <c r="L419" s="207"/>
      <c r="M419" s="208"/>
      <c r="N419" s="209"/>
      <c r="O419" s="209"/>
      <c r="P419" s="210">
        <f>P420</f>
        <v>0</v>
      </c>
      <c r="Q419" s="209"/>
      <c r="R419" s="210">
        <f>R420</f>
        <v>0.045930599999999995</v>
      </c>
      <c r="S419" s="209"/>
      <c r="T419" s="211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2" t="s">
        <v>79</v>
      </c>
      <c r="AT419" s="213" t="s">
        <v>69</v>
      </c>
      <c r="AU419" s="213" t="s">
        <v>70</v>
      </c>
      <c r="AY419" s="212" t="s">
        <v>148</v>
      </c>
      <c r="BK419" s="214">
        <f>BK420</f>
        <v>0</v>
      </c>
    </row>
    <row r="420" s="12" customFormat="1" ht="22.8" customHeight="1">
      <c r="A420" s="12"/>
      <c r="B420" s="201"/>
      <c r="C420" s="202"/>
      <c r="D420" s="203" t="s">
        <v>69</v>
      </c>
      <c r="E420" s="215" t="s">
        <v>514</v>
      </c>
      <c r="F420" s="215" t="s">
        <v>515</v>
      </c>
      <c r="G420" s="202"/>
      <c r="H420" s="202"/>
      <c r="I420" s="205"/>
      <c r="J420" s="216">
        <f>BK420</f>
        <v>0</v>
      </c>
      <c r="K420" s="202"/>
      <c r="L420" s="207"/>
      <c r="M420" s="208"/>
      <c r="N420" s="209"/>
      <c r="O420" s="209"/>
      <c r="P420" s="210">
        <f>SUM(P421:P432)</f>
        <v>0</v>
      </c>
      <c r="Q420" s="209"/>
      <c r="R420" s="210">
        <f>SUM(R421:R432)</f>
        <v>0.045930599999999995</v>
      </c>
      <c r="S420" s="209"/>
      <c r="T420" s="211">
        <f>SUM(T421:T432)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2" t="s">
        <v>79</v>
      </c>
      <c r="AT420" s="213" t="s">
        <v>69</v>
      </c>
      <c r="AU420" s="213" t="s">
        <v>77</v>
      </c>
      <c r="AY420" s="212" t="s">
        <v>148</v>
      </c>
      <c r="BK420" s="214">
        <f>SUM(BK421:BK432)</f>
        <v>0</v>
      </c>
    </row>
    <row r="421" s="2" customFormat="1" ht="33" customHeight="1">
      <c r="A421" s="41"/>
      <c r="B421" s="42"/>
      <c r="C421" s="217" t="s">
        <v>516</v>
      </c>
      <c r="D421" s="217" t="s">
        <v>151</v>
      </c>
      <c r="E421" s="218" t="s">
        <v>517</v>
      </c>
      <c r="F421" s="219" t="s">
        <v>518</v>
      </c>
      <c r="G421" s="220" t="s">
        <v>247</v>
      </c>
      <c r="H421" s="221">
        <v>61.369999999999997</v>
      </c>
      <c r="I421" s="222"/>
      <c r="J421" s="223">
        <f>ROUND(I421*H421,2)</f>
        <v>0</v>
      </c>
      <c r="K421" s="224"/>
      <c r="L421" s="47"/>
      <c r="M421" s="225" t="s">
        <v>19</v>
      </c>
      <c r="N421" s="226" t="s">
        <v>41</v>
      </c>
      <c r="O421" s="87"/>
      <c r="P421" s="227">
        <f>O421*H421</f>
        <v>0</v>
      </c>
      <c r="Q421" s="227">
        <v>0.00058</v>
      </c>
      <c r="R421" s="227">
        <f>Q421*H421</f>
        <v>0.035594599999999997</v>
      </c>
      <c r="S421" s="227">
        <v>0</v>
      </c>
      <c r="T421" s="228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9" t="s">
        <v>285</v>
      </c>
      <c r="AT421" s="229" t="s">
        <v>151</v>
      </c>
      <c r="AU421" s="229" t="s">
        <v>79</v>
      </c>
      <c r="AY421" s="20" t="s">
        <v>148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20" t="s">
        <v>77</v>
      </c>
      <c r="BK421" s="230">
        <f>ROUND(I421*H421,2)</f>
        <v>0</v>
      </c>
      <c r="BL421" s="20" t="s">
        <v>285</v>
      </c>
      <c r="BM421" s="229" t="s">
        <v>519</v>
      </c>
    </row>
    <row r="422" s="2" customFormat="1">
      <c r="A422" s="41"/>
      <c r="B422" s="42"/>
      <c r="C422" s="43"/>
      <c r="D422" s="231" t="s">
        <v>157</v>
      </c>
      <c r="E422" s="43"/>
      <c r="F422" s="232" t="s">
        <v>520</v>
      </c>
      <c r="G422" s="43"/>
      <c r="H422" s="43"/>
      <c r="I422" s="233"/>
      <c r="J422" s="43"/>
      <c r="K422" s="43"/>
      <c r="L422" s="47"/>
      <c r="M422" s="234"/>
      <c r="N422" s="235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157</v>
      </c>
      <c r="AU422" s="20" t="s">
        <v>79</v>
      </c>
    </row>
    <row r="423" s="13" customFormat="1">
      <c r="A423" s="13"/>
      <c r="B423" s="236"/>
      <c r="C423" s="237"/>
      <c r="D423" s="238" t="s">
        <v>159</v>
      </c>
      <c r="E423" s="239" t="s">
        <v>19</v>
      </c>
      <c r="F423" s="240" t="s">
        <v>161</v>
      </c>
      <c r="G423" s="237"/>
      <c r="H423" s="239" t="s">
        <v>19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159</v>
      </c>
      <c r="AU423" s="246" t="s">
        <v>79</v>
      </c>
      <c r="AV423" s="13" t="s">
        <v>77</v>
      </c>
      <c r="AW423" s="13" t="s">
        <v>32</v>
      </c>
      <c r="AX423" s="13" t="s">
        <v>70</v>
      </c>
      <c r="AY423" s="246" t="s">
        <v>148</v>
      </c>
    </row>
    <row r="424" s="14" customFormat="1">
      <c r="A424" s="14"/>
      <c r="B424" s="247"/>
      <c r="C424" s="248"/>
      <c r="D424" s="238" t="s">
        <v>159</v>
      </c>
      <c r="E424" s="249" t="s">
        <v>19</v>
      </c>
      <c r="F424" s="250" t="s">
        <v>521</v>
      </c>
      <c r="G424" s="248"/>
      <c r="H424" s="251">
        <v>61.369999999999997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159</v>
      </c>
      <c r="AU424" s="257" t="s">
        <v>79</v>
      </c>
      <c r="AV424" s="14" t="s">
        <v>79</v>
      </c>
      <c r="AW424" s="14" t="s">
        <v>32</v>
      </c>
      <c r="AX424" s="14" t="s">
        <v>70</v>
      </c>
      <c r="AY424" s="257" t="s">
        <v>148</v>
      </c>
    </row>
    <row r="425" s="16" customFormat="1">
      <c r="A425" s="16"/>
      <c r="B425" s="269"/>
      <c r="C425" s="270"/>
      <c r="D425" s="238" t="s">
        <v>159</v>
      </c>
      <c r="E425" s="271" t="s">
        <v>19</v>
      </c>
      <c r="F425" s="272" t="s">
        <v>168</v>
      </c>
      <c r="G425" s="270"/>
      <c r="H425" s="273">
        <v>61.369999999999997</v>
      </c>
      <c r="I425" s="274"/>
      <c r="J425" s="270"/>
      <c r="K425" s="270"/>
      <c r="L425" s="275"/>
      <c r="M425" s="276"/>
      <c r="N425" s="277"/>
      <c r="O425" s="277"/>
      <c r="P425" s="277"/>
      <c r="Q425" s="277"/>
      <c r="R425" s="277"/>
      <c r="S425" s="277"/>
      <c r="T425" s="278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79" t="s">
        <v>159</v>
      </c>
      <c r="AU425" s="279" t="s">
        <v>79</v>
      </c>
      <c r="AV425" s="16" t="s">
        <v>155</v>
      </c>
      <c r="AW425" s="16" t="s">
        <v>32</v>
      </c>
      <c r="AX425" s="16" t="s">
        <v>77</v>
      </c>
      <c r="AY425" s="279" t="s">
        <v>148</v>
      </c>
    </row>
    <row r="426" s="2" customFormat="1" ht="33" customHeight="1">
      <c r="A426" s="41"/>
      <c r="B426" s="42"/>
      <c r="C426" s="217" t="s">
        <v>440</v>
      </c>
      <c r="D426" s="217" t="s">
        <v>151</v>
      </c>
      <c r="E426" s="218" t="s">
        <v>522</v>
      </c>
      <c r="F426" s="219" t="s">
        <v>523</v>
      </c>
      <c r="G426" s="220" t="s">
        <v>247</v>
      </c>
      <c r="H426" s="221">
        <v>16.149999999999999</v>
      </c>
      <c r="I426" s="222"/>
      <c r="J426" s="223">
        <f>ROUND(I426*H426,2)</f>
        <v>0</v>
      </c>
      <c r="K426" s="224"/>
      <c r="L426" s="47"/>
      <c r="M426" s="225" t="s">
        <v>19</v>
      </c>
      <c r="N426" s="226" t="s">
        <v>41</v>
      </c>
      <c r="O426" s="87"/>
      <c r="P426" s="227">
        <f>O426*H426</f>
        <v>0</v>
      </c>
      <c r="Q426" s="227">
        <v>0.00064000000000000005</v>
      </c>
      <c r="R426" s="227">
        <f>Q426*H426</f>
        <v>0.010336</v>
      </c>
      <c r="S426" s="227">
        <v>0</v>
      </c>
      <c r="T426" s="228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9" t="s">
        <v>285</v>
      </c>
      <c r="AT426" s="229" t="s">
        <v>151</v>
      </c>
      <c r="AU426" s="229" t="s">
        <v>79</v>
      </c>
      <c r="AY426" s="20" t="s">
        <v>148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20" t="s">
        <v>77</v>
      </c>
      <c r="BK426" s="230">
        <f>ROUND(I426*H426,2)</f>
        <v>0</v>
      </c>
      <c r="BL426" s="20" t="s">
        <v>285</v>
      </c>
      <c r="BM426" s="229" t="s">
        <v>524</v>
      </c>
    </row>
    <row r="427" s="2" customFormat="1">
      <c r="A427" s="41"/>
      <c r="B427" s="42"/>
      <c r="C427" s="43"/>
      <c r="D427" s="231" t="s">
        <v>157</v>
      </c>
      <c r="E427" s="43"/>
      <c r="F427" s="232" t="s">
        <v>525</v>
      </c>
      <c r="G427" s="43"/>
      <c r="H427" s="43"/>
      <c r="I427" s="233"/>
      <c r="J427" s="43"/>
      <c r="K427" s="43"/>
      <c r="L427" s="47"/>
      <c r="M427" s="234"/>
      <c r="N427" s="235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157</v>
      </c>
      <c r="AU427" s="20" t="s">
        <v>79</v>
      </c>
    </row>
    <row r="428" s="13" customFormat="1">
      <c r="A428" s="13"/>
      <c r="B428" s="236"/>
      <c r="C428" s="237"/>
      <c r="D428" s="238" t="s">
        <v>159</v>
      </c>
      <c r="E428" s="239" t="s">
        <v>19</v>
      </c>
      <c r="F428" s="240" t="s">
        <v>161</v>
      </c>
      <c r="G428" s="237"/>
      <c r="H428" s="239" t="s">
        <v>19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159</v>
      </c>
      <c r="AU428" s="246" t="s">
        <v>79</v>
      </c>
      <c r="AV428" s="13" t="s">
        <v>77</v>
      </c>
      <c r="AW428" s="13" t="s">
        <v>32</v>
      </c>
      <c r="AX428" s="13" t="s">
        <v>70</v>
      </c>
      <c r="AY428" s="246" t="s">
        <v>148</v>
      </c>
    </row>
    <row r="429" s="14" customFormat="1">
      <c r="A429" s="14"/>
      <c r="B429" s="247"/>
      <c r="C429" s="248"/>
      <c r="D429" s="238" t="s">
        <v>159</v>
      </c>
      <c r="E429" s="249" t="s">
        <v>19</v>
      </c>
      <c r="F429" s="250" t="s">
        <v>526</v>
      </c>
      <c r="G429" s="248"/>
      <c r="H429" s="251">
        <v>16.149999999999999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7" t="s">
        <v>159</v>
      </c>
      <c r="AU429" s="257" t="s">
        <v>79</v>
      </c>
      <c r="AV429" s="14" t="s">
        <v>79</v>
      </c>
      <c r="AW429" s="14" t="s">
        <v>32</v>
      </c>
      <c r="AX429" s="14" t="s">
        <v>70</v>
      </c>
      <c r="AY429" s="257" t="s">
        <v>148</v>
      </c>
    </row>
    <row r="430" s="16" customFormat="1">
      <c r="A430" s="16"/>
      <c r="B430" s="269"/>
      <c r="C430" s="270"/>
      <c r="D430" s="238" t="s">
        <v>159</v>
      </c>
      <c r="E430" s="271" t="s">
        <v>19</v>
      </c>
      <c r="F430" s="272" t="s">
        <v>168</v>
      </c>
      <c r="G430" s="270"/>
      <c r="H430" s="273">
        <v>16.149999999999999</v>
      </c>
      <c r="I430" s="274"/>
      <c r="J430" s="270"/>
      <c r="K430" s="270"/>
      <c r="L430" s="275"/>
      <c r="M430" s="276"/>
      <c r="N430" s="277"/>
      <c r="O430" s="277"/>
      <c r="P430" s="277"/>
      <c r="Q430" s="277"/>
      <c r="R430" s="277"/>
      <c r="S430" s="277"/>
      <c r="T430" s="278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9" t="s">
        <v>159</v>
      </c>
      <c r="AU430" s="279" t="s">
        <v>79</v>
      </c>
      <c r="AV430" s="16" t="s">
        <v>155</v>
      </c>
      <c r="AW430" s="16" t="s">
        <v>32</v>
      </c>
      <c r="AX430" s="16" t="s">
        <v>77</v>
      </c>
      <c r="AY430" s="279" t="s">
        <v>148</v>
      </c>
    </row>
    <row r="431" s="2" customFormat="1" ht="24.15" customHeight="1">
      <c r="A431" s="41"/>
      <c r="B431" s="42"/>
      <c r="C431" s="217" t="s">
        <v>527</v>
      </c>
      <c r="D431" s="217" t="s">
        <v>151</v>
      </c>
      <c r="E431" s="218" t="s">
        <v>528</v>
      </c>
      <c r="F431" s="219" t="s">
        <v>529</v>
      </c>
      <c r="G431" s="220" t="s">
        <v>530</v>
      </c>
      <c r="H431" s="291"/>
      <c r="I431" s="222"/>
      <c r="J431" s="223">
        <f>ROUND(I431*H431,2)</f>
        <v>0</v>
      </c>
      <c r="K431" s="224"/>
      <c r="L431" s="47"/>
      <c r="M431" s="225" t="s">
        <v>19</v>
      </c>
      <c r="N431" s="226" t="s">
        <v>41</v>
      </c>
      <c r="O431" s="87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9" t="s">
        <v>285</v>
      </c>
      <c r="AT431" s="229" t="s">
        <v>151</v>
      </c>
      <c r="AU431" s="229" t="s">
        <v>79</v>
      </c>
      <c r="AY431" s="20" t="s">
        <v>148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20" t="s">
        <v>77</v>
      </c>
      <c r="BK431" s="230">
        <f>ROUND(I431*H431,2)</f>
        <v>0</v>
      </c>
      <c r="BL431" s="20" t="s">
        <v>285</v>
      </c>
      <c r="BM431" s="229" t="s">
        <v>531</v>
      </c>
    </row>
    <row r="432" s="2" customFormat="1">
      <c r="A432" s="41"/>
      <c r="B432" s="42"/>
      <c r="C432" s="43"/>
      <c r="D432" s="231" t="s">
        <v>157</v>
      </c>
      <c r="E432" s="43"/>
      <c r="F432" s="232" t="s">
        <v>532</v>
      </c>
      <c r="G432" s="43"/>
      <c r="H432" s="43"/>
      <c r="I432" s="233"/>
      <c r="J432" s="43"/>
      <c r="K432" s="43"/>
      <c r="L432" s="47"/>
      <c r="M432" s="292"/>
      <c r="N432" s="293"/>
      <c r="O432" s="294"/>
      <c r="P432" s="294"/>
      <c r="Q432" s="294"/>
      <c r="R432" s="294"/>
      <c r="S432" s="294"/>
      <c r="T432" s="295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157</v>
      </c>
      <c r="AU432" s="20" t="s">
        <v>79</v>
      </c>
    </row>
    <row r="433" s="2" customFormat="1" ht="6.96" customHeight="1">
      <c r="A433" s="41"/>
      <c r="B433" s="62"/>
      <c r="C433" s="63"/>
      <c r="D433" s="63"/>
      <c r="E433" s="63"/>
      <c r="F433" s="63"/>
      <c r="G433" s="63"/>
      <c r="H433" s="63"/>
      <c r="I433" s="63"/>
      <c r="J433" s="63"/>
      <c r="K433" s="63"/>
      <c r="L433" s="47"/>
      <c r="M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</row>
  </sheetData>
  <sheetProtection sheet="1" autoFilter="0" formatColumns="0" formatRows="0" objects="1" scenarios="1" spinCount="100000" saltValue="ZRxXdx3Df3HuJQZGl0uezfSEJpDR4F6/yc17vk+mci8ZfLHPfRGQPewRuCMl8U/agXeggBydFsR/kOcn74F4Pw==" hashValue="d+UAclo3IPnbVW+A+ereXL1f6n9XTbj2obNtTaL4Mt9vqtao+OmnADF60p+n566VuTLfnl/NUGJft4ZaLPH5vQ==" algorithmName="SHA-512" password="CC35"/>
  <autoFilter ref="C93:K4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22251101"/>
    <hyperlink ref="F109" r:id="rId2" display="https://podminky.urs.cz/item/CS_URS_2024_02/131111333"/>
    <hyperlink ref="F116" r:id="rId3" display="https://podminky.urs.cz/item/CS_URS_2024_02/132251101"/>
    <hyperlink ref="F122" r:id="rId4" display="https://podminky.urs.cz/item/CS_URS_2024_02/132251102"/>
    <hyperlink ref="F132" r:id="rId5" display="https://podminky.urs.cz/item/CS_URS_2024_02/162351103"/>
    <hyperlink ref="F148" r:id="rId6" display="https://podminky.urs.cz/item/CS_URS_2024_02/167151101"/>
    <hyperlink ref="F151" r:id="rId7" display="https://podminky.urs.cz/item/CS_URS_2024_02/174151103"/>
    <hyperlink ref="F160" r:id="rId8" display="https://podminky.urs.cz/item/CS_URS_2024_02/162751117"/>
    <hyperlink ref="F184" r:id="rId9" display="https://podminky.urs.cz/item/CS_URS_2024_02/171201231"/>
    <hyperlink ref="F189" r:id="rId10" display="https://podminky.urs.cz/item/CS_URS_2024_02/211531111"/>
    <hyperlink ref="F194" r:id="rId11" display="https://podminky.urs.cz/item/CS_URS_2024_02/211971110"/>
    <hyperlink ref="F203" r:id="rId12" display="https://podminky.urs.cz/item/CS_URS_2024_02/212312111"/>
    <hyperlink ref="F214" r:id="rId13" display="https://podminky.urs.cz/item/CS_URS_2024_02/274321311"/>
    <hyperlink ref="F224" r:id="rId14" display="https://podminky.urs.cz/item/CS_URS_2024_02/274353111"/>
    <hyperlink ref="F229" r:id="rId15" display="https://podminky.urs.cz/item/CS_URS_2024_02/279113132"/>
    <hyperlink ref="F236" r:id="rId16" display="https://podminky.urs.cz/item/CS_URS_2024_02/279361821"/>
    <hyperlink ref="F260" r:id="rId17" display="https://podminky.urs.cz/item/CS_URS_2024_02/338171115"/>
    <hyperlink ref="F276" r:id="rId18" display="https://podminky.urs.cz/item/CS_URS_2024_02/348121211"/>
    <hyperlink ref="F284" r:id="rId19" display="https://podminky.urs.cz/item/CS_URS_2024_02/348121221"/>
    <hyperlink ref="F290" r:id="rId20" display="https://podminky.urs.cz/item/CS_URS_2024_02/348262044"/>
    <hyperlink ref="F304" r:id="rId21" display="https://podminky.urs.cz/item/CS_URS_2024_02/348262404"/>
    <hyperlink ref="F312" r:id="rId22" display="https://podminky.urs.cz/item/CS_URS_2024_02/348401140"/>
    <hyperlink ref="F357" r:id="rId23" display="https://podminky.urs.cz/item/CS_URS_2024_02/348401350"/>
    <hyperlink ref="F376" r:id="rId24" display="https://podminky.urs.cz/item/CS_URS_2024_02/348401360"/>
    <hyperlink ref="F392" r:id="rId25" display="https://podminky.urs.cz/item/CS_URS_2024_02/589116113"/>
    <hyperlink ref="F396" r:id="rId26" display="https://podminky.urs.cz/item/CS_URS_2024_02/916231213"/>
    <hyperlink ref="F403" r:id="rId27" display="https://podminky.urs.cz/item/CS_URS_2024_02/916991121"/>
    <hyperlink ref="F410" r:id="rId28" display="https://podminky.urs.cz/item/CS_URS_2024_02/935112111"/>
    <hyperlink ref="F418" r:id="rId29" display="https://podminky.urs.cz/item/CS_URS_2024_02/998232111"/>
    <hyperlink ref="F422" r:id="rId30" display="https://podminky.urs.cz/item/CS_URS_2024_02/711161122"/>
    <hyperlink ref="F427" r:id="rId31" display="https://podminky.urs.cz/item/CS_URS_2024_02/711161222"/>
    <hyperlink ref="F432" r:id="rId32" display="https://podminky.urs.cz/item/CS_URS_2024_02/99871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79</v>
      </c>
    </row>
    <row r="4" s="1" customFormat="1" ht="24.96" customHeight="1">
      <c r="B4" s="23"/>
      <c r="D4" s="144" t="s">
        <v>94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Správní objekt tenisovýh kurtů Kyselka, Bílina</v>
      </c>
      <c r="F7" s="146"/>
      <c r="G7" s="146"/>
      <c r="H7" s="146"/>
      <c r="L7" s="23"/>
    </row>
    <row r="8" s="1" customFormat="1" ht="12" customHeight="1">
      <c r="B8" s="23"/>
      <c r="D8" s="146" t="s">
        <v>107</v>
      </c>
      <c r="L8" s="23"/>
    </row>
    <row r="9" s="2" customFormat="1" ht="16.5" customHeight="1">
      <c r="A9" s="41"/>
      <c r="B9" s="47"/>
      <c r="C9" s="41"/>
      <c r="D9" s="41"/>
      <c r="E9" s="147" t="s">
        <v>111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2. 12. 2024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27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33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36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38</v>
      </c>
      <c r="G34" s="41"/>
      <c r="H34" s="41"/>
      <c r="I34" s="158" t="s">
        <v>37</v>
      </c>
      <c r="J34" s="158" t="s">
        <v>39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40</v>
      </c>
      <c r="E35" s="146" t="s">
        <v>41</v>
      </c>
      <c r="F35" s="160">
        <f>ROUND((SUM(BE88:BE103)),  2)</f>
        <v>0</v>
      </c>
      <c r="G35" s="41"/>
      <c r="H35" s="41"/>
      <c r="I35" s="161">
        <v>0.20999999999999999</v>
      </c>
      <c r="J35" s="160">
        <f>ROUND(((SUM(BE88:BE103))*I35),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42</v>
      </c>
      <c r="F36" s="160">
        <f>ROUND((SUM(BF88:BF103)),  2)</f>
        <v>0</v>
      </c>
      <c r="G36" s="41"/>
      <c r="H36" s="41"/>
      <c r="I36" s="161">
        <v>0.12</v>
      </c>
      <c r="J36" s="160">
        <f>ROUND(((SUM(BF88:BF103))*I36),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43</v>
      </c>
      <c r="F37" s="160">
        <f>ROUND((SUM(BG88:BG103)),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44</v>
      </c>
      <c r="F38" s="160">
        <f>ROUND((SUM(BH88:BH103)),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ROUND((SUM(BI88:BI103)),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Správní objekt tenisovýh kurtů Kyselka, Bílina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111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VRN a ostatní náklady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Bílina</v>
      </c>
      <c r="G56" s="43"/>
      <c r="H56" s="43"/>
      <c r="I56" s="35" t="s">
        <v>23</v>
      </c>
      <c r="J56" s="75" t="str">
        <f>IF(J14="","",J14)</f>
        <v>2. 12. 2024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121</v>
      </c>
      <c r="D61" s="175"/>
      <c r="E61" s="175"/>
      <c r="F61" s="175"/>
      <c r="G61" s="175"/>
      <c r="H61" s="175"/>
      <c r="I61" s="175"/>
      <c r="J61" s="176" t="s">
        <v>122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68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123</v>
      </c>
    </row>
    <row r="64" s="9" customFormat="1" ht="24.96" customHeight="1">
      <c r="A64" s="9"/>
      <c r="B64" s="178"/>
      <c r="C64" s="179"/>
      <c r="D64" s="180" t="s">
        <v>534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535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536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Správní objekt tenisovýh kurtů Kyselka, Bílina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107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111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03 - VRN a ostatní náklady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>Bílina</v>
      </c>
      <c r="G82" s="43"/>
      <c r="H82" s="43"/>
      <c r="I82" s="35" t="s">
        <v>23</v>
      </c>
      <c r="J82" s="75" t="str">
        <f>IF(J14="","",J14)</f>
        <v>2. 12. 2024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31</v>
      </c>
      <c r="J84" s="39" t="str">
        <f>E23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33</v>
      </c>
      <c r="J85" s="39" t="str">
        <f>E26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134</v>
      </c>
      <c r="D87" s="192" t="s">
        <v>55</v>
      </c>
      <c r="E87" s="192" t="s">
        <v>51</v>
      </c>
      <c r="F87" s="192" t="s">
        <v>52</v>
      </c>
      <c r="G87" s="192" t="s">
        <v>135</v>
      </c>
      <c r="H87" s="192" t="s">
        <v>136</v>
      </c>
      <c r="I87" s="192" t="s">
        <v>137</v>
      </c>
      <c r="J87" s="193" t="s">
        <v>122</v>
      </c>
      <c r="K87" s="194" t="s">
        <v>138</v>
      </c>
      <c r="L87" s="195"/>
      <c r="M87" s="95" t="s">
        <v>19</v>
      </c>
      <c r="N87" s="96" t="s">
        <v>40</v>
      </c>
      <c r="O87" s="96" t="s">
        <v>139</v>
      </c>
      <c r="P87" s="96" t="s">
        <v>140</v>
      </c>
      <c r="Q87" s="96" t="s">
        <v>141</v>
      </c>
      <c r="R87" s="96" t="s">
        <v>142</v>
      </c>
      <c r="S87" s="96" t="s">
        <v>143</v>
      </c>
      <c r="T87" s="97" t="s">
        <v>144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145</v>
      </c>
      <c r="D88" s="43"/>
      <c r="E88" s="43"/>
      <c r="F88" s="43"/>
      <c r="G88" s="43"/>
      <c r="H88" s="43"/>
      <c r="I88" s="43"/>
      <c r="J88" s="196">
        <f>BK88</f>
        <v>0</v>
      </c>
      <c r="K88" s="43"/>
      <c r="L88" s="47"/>
      <c r="M88" s="98"/>
      <c r="N88" s="197"/>
      <c r="O88" s="99"/>
      <c r="P88" s="198">
        <f>P89</f>
        <v>0</v>
      </c>
      <c r="Q88" s="99"/>
      <c r="R88" s="198">
        <f>R89</f>
        <v>0</v>
      </c>
      <c r="S88" s="99"/>
      <c r="T88" s="199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123</v>
      </c>
      <c r="BK88" s="200">
        <f>BK89</f>
        <v>0</v>
      </c>
    </row>
    <row r="89" s="12" customFormat="1" ht="25.92" customHeight="1">
      <c r="A89" s="12"/>
      <c r="B89" s="201"/>
      <c r="C89" s="202"/>
      <c r="D89" s="203" t="s">
        <v>69</v>
      </c>
      <c r="E89" s="204" t="s">
        <v>537</v>
      </c>
      <c r="F89" s="204" t="s">
        <v>538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P90+P101</f>
        <v>0</v>
      </c>
      <c r="Q89" s="209"/>
      <c r="R89" s="210">
        <f>R90+R101</f>
        <v>0</v>
      </c>
      <c r="S89" s="209"/>
      <c r="T89" s="211">
        <f>T90+T101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200</v>
      </c>
      <c r="AT89" s="213" t="s">
        <v>69</v>
      </c>
      <c r="AU89" s="213" t="s">
        <v>70</v>
      </c>
      <c r="AY89" s="212" t="s">
        <v>148</v>
      </c>
      <c r="BK89" s="214">
        <f>BK90+BK101</f>
        <v>0</v>
      </c>
    </row>
    <row r="90" s="12" customFormat="1" ht="22.8" customHeight="1">
      <c r="A90" s="12"/>
      <c r="B90" s="201"/>
      <c r="C90" s="202"/>
      <c r="D90" s="203" t="s">
        <v>69</v>
      </c>
      <c r="E90" s="215" t="s">
        <v>539</v>
      </c>
      <c r="F90" s="215" t="s">
        <v>540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SUM(P91:P100)</f>
        <v>0</v>
      </c>
      <c r="Q90" s="209"/>
      <c r="R90" s="210">
        <f>SUM(R91:R100)</f>
        <v>0</v>
      </c>
      <c r="S90" s="209"/>
      <c r="T90" s="211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200</v>
      </c>
      <c r="AT90" s="213" t="s">
        <v>69</v>
      </c>
      <c r="AU90" s="213" t="s">
        <v>77</v>
      </c>
      <c r="AY90" s="212" t="s">
        <v>148</v>
      </c>
      <c r="BK90" s="214">
        <f>SUM(BK91:BK100)</f>
        <v>0</v>
      </c>
    </row>
    <row r="91" s="2" customFormat="1" ht="16.5" customHeight="1">
      <c r="A91" s="41"/>
      <c r="B91" s="42"/>
      <c r="C91" s="217" t="s">
        <v>77</v>
      </c>
      <c r="D91" s="217" t="s">
        <v>151</v>
      </c>
      <c r="E91" s="218" t="s">
        <v>541</v>
      </c>
      <c r="F91" s="219" t="s">
        <v>542</v>
      </c>
      <c r="G91" s="220" t="s">
        <v>449</v>
      </c>
      <c r="H91" s="221">
        <v>1</v>
      </c>
      <c r="I91" s="222"/>
      <c r="J91" s="223">
        <f>ROUND(I91*H91,2)</f>
        <v>0</v>
      </c>
      <c r="K91" s="224"/>
      <c r="L91" s="47"/>
      <c r="M91" s="225" t="s">
        <v>19</v>
      </c>
      <c r="N91" s="226" t="s">
        <v>41</v>
      </c>
      <c r="O91" s="87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9" t="s">
        <v>543</v>
      </c>
      <c r="AT91" s="229" t="s">
        <v>151</v>
      </c>
      <c r="AU91" s="229" t="s">
        <v>79</v>
      </c>
      <c r="AY91" s="20" t="s">
        <v>148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0" t="s">
        <v>77</v>
      </c>
      <c r="BK91" s="230">
        <f>ROUND(I91*H91,2)</f>
        <v>0</v>
      </c>
      <c r="BL91" s="20" t="s">
        <v>543</v>
      </c>
      <c r="BM91" s="229" t="s">
        <v>544</v>
      </c>
    </row>
    <row r="92" s="2" customFormat="1">
      <c r="A92" s="41"/>
      <c r="B92" s="42"/>
      <c r="C92" s="43"/>
      <c r="D92" s="231" t="s">
        <v>157</v>
      </c>
      <c r="E92" s="43"/>
      <c r="F92" s="232" t="s">
        <v>545</v>
      </c>
      <c r="G92" s="43"/>
      <c r="H92" s="43"/>
      <c r="I92" s="233"/>
      <c r="J92" s="43"/>
      <c r="K92" s="43"/>
      <c r="L92" s="47"/>
      <c r="M92" s="234"/>
      <c r="N92" s="23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157</v>
      </c>
      <c r="AU92" s="20" t="s">
        <v>79</v>
      </c>
    </row>
    <row r="93" s="2" customFormat="1" ht="16.5" customHeight="1">
      <c r="A93" s="41"/>
      <c r="B93" s="42"/>
      <c r="C93" s="217" t="s">
        <v>165</v>
      </c>
      <c r="D93" s="217" t="s">
        <v>151</v>
      </c>
      <c r="E93" s="218" t="s">
        <v>546</v>
      </c>
      <c r="F93" s="219" t="s">
        <v>547</v>
      </c>
      <c r="G93" s="220" t="s">
        <v>548</v>
      </c>
      <c r="H93" s="221">
        <v>1</v>
      </c>
      <c r="I93" s="222"/>
      <c r="J93" s="223">
        <f>ROUND(I93*H93,2)</f>
        <v>0</v>
      </c>
      <c r="K93" s="224"/>
      <c r="L93" s="47"/>
      <c r="M93" s="225" t="s">
        <v>19</v>
      </c>
      <c r="N93" s="226" t="s">
        <v>41</v>
      </c>
      <c r="O93" s="87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543</v>
      </c>
      <c r="AT93" s="229" t="s">
        <v>151</v>
      </c>
      <c r="AU93" s="229" t="s">
        <v>79</v>
      </c>
      <c r="AY93" s="20" t="s">
        <v>148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77</v>
      </c>
      <c r="BK93" s="230">
        <f>ROUND(I93*H93,2)</f>
        <v>0</v>
      </c>
      <c r="BL93" s="20" t="s">
        <v>543</v>
      </c>
      <c r="BM93" s="229" t="s">
        <v>549</v>
      </c>
    </row>
    <row r="94" s="2" customFormat="1">
      <c r="A94" s="41"/>
      <c r="B94" s="42"/>
      <c r="C94" s="43"/>
      <c r="D94" s="231" t="s">
        <v>157</v>
      </c>
      <c r="E94" s="43"/>
      <c r="F94" s="232" t="s">
        <v>550</v>
      </c>
      <c r="G94" s="43"/>
      <c r="H94" s="43"/>
      <c r="I94" s="233"/>
      <c r="J94" s="43"/>
      <c r="K94" s="43"/>
      <c r="L94" s="47"/>
      <c r="M94" s="234"/>
      <c r="N94" s="23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157</v>
      </c>
      <c r="AU94" s="20" t="s">
        <v>79</v>
      </c>
    </row>
    <row r="95" s="2" customFormat="1" ht="16.5" customHeight="1">
      <c r="A95" s="41"/>
      <c r="B95" s="42"/>
      <c r="C95" s="217" t="s">
        <v>155</v>
      </c>
      <c r="D95" s="217" t="s">
        <v>151</v>
      </c>
      <c r="E95" s="218" t="s">
        <v>551</v>
      </c>
      <c r="F95" s="219" t="s">
        <v>552</v>
      </c>
      <c r="G95" s="220" t="s">
        <v>548</v>
      </c>
      <c r="H95" s="221">
        <v>1</v>
      </c>
      <c r="I95" s="222"/>
      <c r="J95" s="223">
        <f>ROUND(I95*H95,2)</f>
        <v>0</v>
      </c>
      <c r="K95" s="224"/>
      <c r="L95" s="47"/>
      <c r="M95" s="225" t="s">
        <v>19</v>
      </c>
      <c r="N95" s="226" t="s">
        <v>41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543</v>
      </c>
      <c r="AT95" s="229" t="s">
        <v>151</v>
      </c>
      <c r="AU95" s="229" t="s">
        <v>79</v>
      </c>
      <c r="AY95" s="20" t="s">
        <v>148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77</v>
      </c>
      <c r="BK95" s="230">
        <f>ROUND(I95*H95,2)</f>
        <v>0</v>
      </c>
      <c r="BL95" s="20" t="s">
        <v>543</v>
      </c>
      <c r="BM95" s="229" t="s">
        <v>553</v>
      </c>
    </row>
    <row r="96" s="2" customFormat="1">
      <c r="A96" s="41"/>
      <c r="B96" s="42"/>
      <c r="C96" s="43"/>
      <c r="D96" s="231" t="s">
        <v>157</v>
      </c>
      <c r="E96" s="43"/>
      <c r="F96" s="232" t="s">
        <v>554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157</v>
      </c>
      <c r="AU96" s="20" t="s">
        <v>79</v>
      </c>
    </row>
    <row r="97" s="2" customFormat="1" ht="16.5" customHeight="1">
      <c r="A97" s="41"/>
      <c r="B97" s="42"/>
      <c r="C97" s="217" t="s">
        <v>200</v>
      </c>
      <c r="D97" s="217" t="s">
        <v>151</v>
      </c>
      <c r="E97" s="218" t="s">
        <v>555</v>
      </c>
      <c r="F97" s="219" t="s">
        <v>556</v>
      </c>
      <c r="G97" s="220" t="s">
        <v>548</v>
      </c>
      <c r="H97" s="221">
        <v>1</v>
      </c>
      <c r="I97" s="222"/>
      <c r="J97" s="223">
        <f>ROUND(I97*H97,2)</f>
        <v>0</v>
      </c>
      <c r="K97" s="224"/>
      <c r="L97" s="47"/>
      <c r="M97" s="225" t="s">
        <v>19</v>
      </c>
      <c r="N97" s="226" t="s">
        <v>41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543</v>
      </c>
      <c r="AT97" s="229" t="s">
        <v>151</v>
      </c>
      <c r="AU97" s="229" t="s">
        <v>79</v>
      </c>
      <c r="AY97" s="20" t="s">
        <v>148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77</v>
      </c>
      <c r="BK97" s="230">
        <f>ROUND(I97*H97,2)</f>
        <v>0</v>
      </c>
      <c r="BL97" s="20" t="s">
        <v>543</v>
      </c>
      <c r="BM97" s="229" t="s">
        <v>557</v>
      </c>
    </row>
    <row r="98" s="2" customFormat="1">
      <c r="A98" s="41"/>
      <c r="B98" s="42"/>
      <c r="C98" s="43"/>
      <c r="D98" s="231" t="s">
        <v>157</v>
      </c>
      <c r="E98" s="43"/>
      <c r="F98" s="232" t="s">
        <v>558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157</v>
      </c>
      <c r="AU98" s="20" t="s">
        <v>79</v>
      </c>
    </row>
    <row r="99" s="2" customFormat="1" ht="16.5" customHeight="1">
      <c r="A99" s="41"/>
      <c r="B99" s="42"/>
      <c r="C99" s="217" t="s">
        <v>106</v>
      </c>
      <c r="D99" s="217" t="s">
        <v>151</v>
      </c>
      <c r="E99" s="218" t="s">
        <v>559</v>
      </c>
      <c r="F99" s="219" t="s">
        <v>560</v>
      </c>
      <c r="G99" s="220" t="s">
        <v>548</v>
      </c>
      <c r="H99" s="221">
        <v>1</v>
      </c>
      <c r="I99" s="222"/>
      <c r="J99" s="223">
        <f>ROUND(I99*H99,2)</f>
        <v>0</v>
      </c>
      <c r="K99" s="224"/>
      <c r="L99" s="47"/>
      <c r="M99" s="225" t="s">
        <v>19</v>
      </c>
      <c r="N99" s="226" t="s">
        <v>41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543</v>
      </c>
      <c r="AT99" s="229" t="s">
        <v>151</v>
      </c>
      <c r="AU99" s="229" t="s">
        <v>79</v>
      </c>
      <c r="AY99" s="20" t="s">
        <v>148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77</v>
      </c>
      <c r="BK99" s="230">
        <f>ROUND(I99*H99,2)</f>
        <v>0</v>
      </c>
      <c r="BL99" s="20" t="s">
        <v>543</v>
      </c>
      <c r="BM99" s="229" t="s">
        <v>561</v>
      </c>
    </row>
    <row r="100" s="2" customFormat="1">
      <c r="A100" s="41"/>
      <c r="B100" s="42"/>
      <c r="C100" s="43"/>
      <c r="D100" s="231" t="s">
        <v>157</v>
      </c>
      <c r="E100" s="43"/>
      <c r="F100" s="232" t="s">
        <v>562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157</v>
      </c>
      <c r="AU100" s="20" t="s">
        <v>79</v>
      </c>
    </row>
    <row r="101" s="12" customFormat="1" ht="22.8" customHeight="1">
      <c r="A101" s="12"/>
      <c r="B101" s="201"/>
      <c r="C101" s="202"/>
      <c r="D101" s="203" t="s">
        <v>69</v>
      </c>
      <c r="E101" s="215" t="s">
        <v>563</v>
      </c>
      <c r="F101" s="215" t="s">
        <v>564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SUM(P102:P103)</f>
        <v>0</v>
      </c>
      <c r="Q101" s="209"/>
      <c r="R101" s="210">
        <f>SUM(R102:R103)</f>
        <v>0</v>
      </c>
      <c r="S101" s="209"/>
      <c r="T101" s="211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200</v>
      </c>
      <c r="AT101" s="213" t="s">
        <v>69</v>
      </c>
      <c r="AU101" s="213" t="s">
        <v>77</v>
      </c>
      <c r="AY101" s="212" t="s">
        <v>148</v>
      </c>
      <c r="BK101" s="214">
        <f>SUM(BK102:BK103)</f>
        <v>0</v>
      </c>
    </row>
    <row r="102" s="2" customFormat="1" ht="16.5" customHeight="1">
      <c r="A102" s="41"/>
      <c r="B102" s="42"/>
      <c r="C102" s="217" t="s">
        <v>79</v>
      </c>
      <c r="D102" s="217" t="s">
        <v>151</v>
      </c>
      <c r="E102" s="218" t="s">
        <v>565</v>
      </c>
      <c r="F102" s="219" t="s">
        <v>564</v>
      </c>
      <c r="G102" s="220" t="s">
        <v>449</v>
      </c>
      <c r="H102" s="221">
        <v>1</v>
      </c>
      <c r="I102" s="222"/>
      <c r="J102" s="223">
        <f>ROUND(I102*H102,2)</f>
        <v>0</v>
      </c>
      <c r="K102" s="224"/>
      <c r="L102" s="47"/>
      <c r="M102" s="225" t="s">
        <v>19</v>
      </c>
      <c r="N102" s="226" t="s">
        <v>41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543</v>
      </c>
      <c r="AT102" s="229" t="s">
        <v>151</v>
      </c>
      <c r="AU102" s="229" t="s">
        <v>79</v>
      </c>
      <c r="AY102" s="20" t="s">
        <v>148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77</v>
      </c>
      <c r="BK102" s="230">
        <f>ROUND(I102*H102,2)</f>
        <v>0</v>
      </c>
      <c r="BL102" s="20" t="s">
        <v>543</v>
      </c>
      <c r="BM102" s="229" t="s">
        <v>566</v>
      </c>
    </row>
    <row r="103" s="2" customFormat="1">
      <c r="A103" s="41"/>
      <c r="B103" s="42"/>
      <c r="C103" s="43"/>
      <c r="D103" s="231" t="s">
        <v>157</v>
      </c>
      <c r="E103" s="43"/>
      <c r="F103" s="232" t="s">
        <v>567</v>
      </c>
      <c r="G103" s="43"/>
      <c r="H103" s="43"/>
      <c r="I103" s="233"/>
      <c r="J103" s="43"/>
      <c r="K103" s="43"/>
      <c r="L103" s="47"/>
      <c r="M103" s="292"/>
      <c r="N103" s="293"/>
      <c r="O103" s="294"/>
      <c r="P103" s="294"/>
      <c r="Q103" s="294"/>
      <c r="R103" s="294"/>
      <c r="S103" s="294"/>
      <c r="T103" s="295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157</v>
      </c>
      <c r="AU103" s="20" t="s">
        <v>79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eY5FBHpYt9bxr8F6VST3AkQzd84ugyZkpmw+6I4ZmBSw4jcvK6ev4MC1DOwWtXX/hglGnILSbM0Ka64EVLajjw==" hashValue="nJCR7d7gnbaOFWF9ykV8N0I2UX/wbpHSSOLFCB8ltVnWCJW97BPb2xB3+l2I8trCbqYkuJ+mCGR0xFxOT2rwCg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012002000"/>
    <hyperlink ref="F94" r:id="rId2" display="https://podminky.urs.cz/item/CS_URS_2024_02/012164000"/>
    <hyperlink ref="F96" r:id="rId3" display="https://podminky.urs.cz/item/CS_URS_2024_02/013254000"/>
    <hyperlink ref="F98" r:id="rId4" display="https://podminky.urs.cz/item/CS_URS_2024_02/031303000"/>
    <hyperlink ref="F100" r:id="rId5" display="https://podminky.urs.cz/item/CS_URS_2024_02/034002000"/>
    <hyperlink ref="F103" r:id="rId6" display="https://podminky.urs.cz/item/CS_URS_2024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568</v>
      </c>
      <c r="H4" s="23"/>
    </row>
    <row r="5" s="1" customFormat="1" ht="12" customHeight="1">
      <c r="B5" s="23"/>
      <c r="C5" s="296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297" t="s">
        <v>16</v>
      </c>
      <c r="D6" s="298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0" t="str">
        <f>'Rekapitulace stavby'!AN8</f>
        <v>2. 12. 2024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299"/>
      <c r="C9" s="300" t="s">
        <v>51</v>
      </c>
      <c r="D9" s="301" t="s">
        <v>52</v>
      </c>
      <c r="E9" s="301" t="s">
        <v>135</v>
      </c>
      <c r="F9" s="302" t="s">
        <v>569</v>
      </c>
      <c r="G9" s="189"/>
      <c r="H9" s="299"/>
    </row>
    <row r="10" s="2" customFormat="1" ht="26.4" customHeight="1">
      <c r="A10" s="41"/>
      <c r="B10" s="47"/>
      <c r="C10" s="303" t="s">
        <v>570</v>
      </c>
      <c r="D10" s="303" t="s">
        <v>82</v>
      </c>
      <c r="E10" s="41"/>
      <c r="F10" s="41"/>
      <c r="G10" s="41"/>
      <c r="H10" s="47"/>
    </row>
    <row r="11" s="2" customFormat="1" ht="16.8" customHeight="1">
      <c r="A11" s="41"/>
      <c r="B11" s="47"/>
      <c r="C11" s="304" t="s">
        <v>116</v>
      </c>
      <c r="D11" s="305" t="s">
        <v>117</v>
      </c>
      <c r="E11" s="306" t="s">
        <v>19</v>
      </c>
      <c r="F11" s="307">
        <v>102.90000000000001</v>
      </c>
      <c r="G11" s="41"/>
      <c r="H11" s="47"/>
    </row>
    <row r="12" s="2" customFormat="1" ht="16.8" customHeight="1">
      <c r="A12" s="41"/>
      <c r="B12" s="47"/>
      <c r="C12" s="308" t="s">
        <v>19</v>
      </c>
      <c r="D12" s="308" t="s">
        <v>461</v>
      </c>
      <c r="E12" s="20" t="s">
        <v>19</v>
      </c>
      <c r="F12" s="309">
        <v>0</v>
      </c>
      <c r="G12" s="41"/>
      <c r="H12" s="47"/>
    </row>
    <row r="13" s="2" customFormat="1" ht="16.8" customHeight="1">
      <c r="A13" s="41"/>
      <c r="B13" s="47"/>
      <c r="C13" s="308" t="s">
        <v>19</v>
      </c>
      <c r="D13" s="308" t="s">
        <v>161</v>
      </c>
      <c r="E13" s="20" t="s">
        <v>19</v>
      </c>
      <c r="F13" s="309">
        <v>0</v>
      </c>
      <c r="G13" s="41"/>
      <c r="H13" s="47"/>
    </row>
    <row r="14" s="2" customFormat="1" ht="16.8" customHeight="1">
      <c r="A14" s="41"/>
      <c r="B14" s="47"/>
      <c r="C14" s="308" t="s">
        <v>19</v>
      </c>
      <c r="D14" s="308" t="s">
        <v>462</v>
      </c>
      <c r="E14" s="20" t="s">
        <v>19</v>
      </c>
      <c r="F14" s="309">
        <v>64.599999999999994</v>
      </c>
      <c r="G14" s="41"/>
      <c r="H14" s="47"/>
    </row>
    <row r="15" s="2" customFormat="1" ht="16.8" customHeight="1">
      <c r="A15" s="41"/>
      <c r="B15" s="47"/>
      <c r="C15" s="308" t="s">
        <v>19</v>
      </c>
      <c r="D15" s="308" t="s">
        <v>463</v>
      </c>
      <c r="E15" s="20" t="s">
        <v>19</v>
      </c>
      <c r="F15" s="309">
        <v>36.399999999999999</v>
      </c>
      <c r="G15" s="41"/>
      <c r="H15" s="47"/>
    </row>
    <row r="16" s="2" customFormat="1" ht="16.8" customHeight="1">
      <c r="A16" s="41"/>
      <c r="B16" s="47"/>
      <c r="C16" s="308" t="s">
        <v>19</v>
      </c>
      <c r="D16" s="308" t="s">
        <v>166</v>
      </c>
      <c r="E16" s="20" t="s">
        <v>19</v>
      </c>
      <c r="F16" s="309">
        <v>0</v>
      </c>
      <c r="G16" s="41"/>
      <c r="H16" s="47"/>
    </row>
    <row r="17" s="2" customFormat="1" ht="16.8" customHeight="1">
      <c r="A17" s="41"/>
      <c r="B17" s="47"/>
      <c r="C17" s="308" t="s">
        <v>19</v>
      </c>
      <c r="D17" s="308" t="s">
        <v>464</v>
      </c>
      <c r="E17" s="20" t="s">
        <v>19</v>
      </c>
      <c r="F17" s="309">
        <v>1.8999999999999999</v>
      </c>
      <c r="G17" s="41"/>
      <c r="H17" s="47"/>
    </row>
    <row r="18" s="2" customFormat="1" ht="16.8" customHeight="1">
      <c r="A18" s="41"/>
      <c r="B18" s="47"/>
      <c r="C18" s="308" t="s">
        <v>116</v>
      </c>
      <c r="D18" s="308" t="s">
        <v>168</v>
      </c>
      <c r="E18" s="20" t="s">
        <v>19</v>
      </c>
      <c r="F18" s="309">
        <v>102.90000000000001</v>
      </c>
      <c r="G18" s="41"/>
      <c r="H18" s="47"/>
    </row>
    <row r="19" s="2" customFormat="1" ht="16.8" customHeight="1">
      <c r="A19" s="41"/>
      <c r="B19" s="47"/>
      <c r="C19" s="310" t="s">
        <v>571</v>
      </c>
      <c r="D19" s="41"/>
      <c r="E19" s="41"/>
      <c r="F19" s="41"/>
      <c r="G19" s="41"/>
      <c r="H19" s="47"/>
    </row>
    <row r="20" s="2" customFormat="1" ht="16.8" customHeight="1">
      <c r="A20" s="41"/>
      <c r="B20" s="47"/>
      <c r="C20" s="308" t="s">
        <v>458</v>
      </c>
      <c r="D20" s="308" t="s">
        <v>459</v>
      </c>
      <c r="E20" s="20" t="s">
        <v>247</v>
      </c>
      <c r="F20" s="309">
        <v>102.90000000000001</v>
      </c>
      <c r="G20" s="41"/>
      <c r="H20" s="47"/>
    </row>
    <row r="21" s="2" customFormat="1" ht="16.8" customHeight="1">
      <c r="A21" s="41"/>
      <c r="B21" s="47"/>
      <c r="C21" s="308" t="s">
        <v>470</v>
      </c>
      <c r="D21" s="308" t="s">
        <v>471</v>
      </c>
      <c r="E21" s="20" t="s">
        <v>247</v>
      </c>
      <c r="F21" s="309">
        <v>102.90000000000001</v>
      </c>
      <c r="G21" s="41"/>
      <c r="H21" s="47"/>
    </row>
    <row r="22" s="2" customFormat="1">
      <c r="A22" s="41"/>
      <c r="B22" s="47"/>
      <c r="C22" s="308" t="s">
        <v>466</v>
      </c>
      <c r="D22" s="308" t="s">
        <v>467</v>
      </c>
      <c r="E22" s="20" t="s">
        <v>247</v>
      </c>
      <c r="F22" s="309">
        <v>102.90000000000001</v>
      </c>
      <c r="G22" s="41"/>
      <c r="H22" s="47"/>
    </row>
    <row r="23" s="2" customFormat="1" ht="16.8" customHeight="1">
      <c r="A23" s="41"/>
      <c r="B23" s="47"/>
      <c r="C23" s="304" t="s">
        <v>112</v>
      </c>
      <c r="D23" s="305" t="s">
        <v>113</v>
      </c>
      <c r="E23" s="306" t="s">
        <v>19</v>
      </c>
      <c r="F23" s="307">
        <v>10.289999999999999</v>
      </c>
      <c r="G23" s="41"/>
      <c r="H23" s="47"/>
    </row>
    <row r="24" s="2" customFormat="1" ht="16.8" customHeight="1">
      <c r="A24" s="41"/>
      <c r="B24" s="47"/>
      <c r="C24" s="308" t="s">
        <v>19</v>
      </c>
      <c r="D24" s="308" t="s">
        <v>160</v>
      </c>
      <c r="E24" s="20" t="s">
        <v>19</v>
      </c>
      <c r="F24" s="309">
        <v>0</v>
      </c>
      <c r="G24" s="41"/>
      <c r="H24" s="47"/>
    </row>
    <row r="25" s="2" customFormat="1" ht="16.8" customHeight="1">
      <c r="A25" s="41"/>
      <c r="B25" s="47"/>
      <c r="C25" s="308" t="s">
        <v>19</v>
      </c>
      <c r="D25" s="308" t="s">
        <v>161</v>
      </c>
      <c r="E25" s="20" t="s">
        <v>19</v>
      </c>
      <c r="F25" s="309">
        <v>0</v>
      </c>
      <c r="G25" s="41"/>
      <c r="H25" s="47"/>
    </row>
    <row r="26" s="2" customFormat="1" ht="16.8" customHeight="1">
      <c r="A26" s="41"/>
      <c r="B26" s="47"/>
      <c r="C26" s="308" t="s">
        <v>19</v>
      </c>
      <c r="D26" s="308" t="s">
        <v>162</v>
      </c>
      <c r="E26" s="20" t="s">
        <v>19</v>
      </c>
      <c r="F26" s="309">
        <v>6.46</v>
      </c>
      <c r="G26" s="41"/>
      <c r="H26" s="47"/>
    </row>
    <row r="27" s="2" customFormat="1" ht="16.8" customHeight="1">
      <c r="A27" s="41"/>
      <c r="B27" s="47"/>
      <c r="C27" s="308" t="s">
        <v>19</v>
      </c>
      <c r="D27" s="308" t="s">
        <v>163</v>
      </c>
      <c r="E27" s="20" t="s">
        <v>19</v>
      </c>
      <c r="F27" s="309">
        <v>3.6400000000000001</v>
      </c>
      <c r="G27" s="41"/>
      <c r="H27" s="47"/>
    </row>
    <row r="28" s="2" customFormat="1" ht="16.8" customHeight="1">
      <c r="A28" s="41"/>
      <c r="B28" s="47"/>
      <c r="C28" s="308" t="s">
        <v>19</v>
      </c>
      <c r="D28" s="308" t="s">
        <v>166</v>
      </c>
      <c r="E28" s="20" t="s">
        <v>19</v>
      </c>
      <c r="F28" s="309">
        <v>0</v>
      </c>
      <c r="G28" s="41"/>
      <c r="H28" s="47"/>
    </row>
    <row r="29" s="2" customFormat="1" ht="16.8" customHeight="1">
      <c r="A29" s="41"/>
      <c r="B29" s="47"/>
      <c r="C29" s="308" t="s">
        <v>19</v>
      </c>
      <c r="D29" s="308" t="s">
        <v>167</v>
      </c>
      <c r="E29" s="20" t="s">
        <v>19</v>
      </c>
      <c r="F29" s="309">
        <v>0.19</v>
      </c>
      <c r="G29" s="41"/>
      <c r="H29" s="47"/>
    </row>
    <row r="30" s="2" customFormat="1" ht="16.8" customHeight="1">
      <c r="A30" s="41"/>
      <c r="B30" s="47"/>
      <c r="C30" s="308" t="s">
        <v>112</v>
      </c>
      <c r="D30" s="308" t="s">
        <v>168</v>
      </c>
      <c r="E30" s="20" t="s">
        <v>19</v>
      </c>
      <c r="F30" s="309">
        <v>10.289999999999999</v>
      </c>
      <c r="G30" s="41"/>
      <c r="H30" s="47"/>
    </row>
    <row r="31" s="2" customFormat="1" ht="16.8" customHeight="1">
      <c r="A31" s="41"/>
      <c r="B31" s="47"/>
      <c r="C31" s="310" t="s">
        <v>571</v>
      </c>
      <c r="D31" s="41"/>
      <c r="E31" s="41"/>
      <c r="F31" s="41"/>
      <c r="G31" s="41"/>
      <c r="H31" s="47"/>
    </row>
    <row r="32" s="2" customFormat="1" ht="16.8" customHeight="1">
      <c r="A32" s="41"/>
      <c r="B32" s="47"/>
      <c r="C32" s="308" t="s">
        <v>152</v>
      </c>
      <c r="D32" s="308" t="s">
        <v>153</v>
      </c>
      <c r="E32" s="20" t="s">
        <v>154</v>
      </c>
      <c r="F32" s="309">
        <v>10.289999999999999</v>
      </c>
      <c r="G32" s="41"/>
      <c r="H32" s="47"/>
    </row>
    <row r="33" s="2" customFormat="1">
      <c r="A33" s="41"/>
      <c r="B33" s="47"/>
      <c r="C33" s="308" t="s">
        <v>191</v>
      </c>
      <c r="D33" s="308" t="s">
        <v>192</v>
      </c>
      <c r="E33" s="20" t="s">
        <v>154</v>
      </c>
      <c r="F33" s="309">
        <v>102.937</v>
      </c>
      <c r="G33" s="41"/>
      <c r="H33" s="47"/>
    </row>
    <row r="34" s="2" customFormat="1">
      <c r="A34" s="41"/>
      <c r="B34" s="47"/>
      <c r="C34" s="308" t="s">
        <v>213</v>
      </c>
      <c r="D34" s="308" t="s">
        <v>214</v>
      </c>
      <c r="E34" s="20" t="s">
        <v>154</v>
      </c>
      <c r="F34" s="309">
        <v>74.159000000000006</v>
      </c>
      <c r="G34" s="41"/>
      <c r="H34" s="47"/>
    </row>
    <row r="35" s="2" customFormat="1" ht="16.8" customHeight="1">
      <c r="A35" s="41"/>
      <c r="B35" s="47"/>
      <c r="C35" s="304" t="s">
        <v>88</v>
      </c>
      <c r="D35" s="305" t="s">
        <v>89</v>
      </c>
      <c r="E35" s="306" t="s">
        <v>19</v>
      </c>
      <c r="F35" s="307">
        <v>102.91</v>
      </c>
      <c r="G35" s="41"/>
      <c r="H35" s="47"/>
    </row>
    <row r="36" s="2" customFormat="1" ht="16.8" customHeight="1">
      <c r="A36" s="41"/>
      <c r="B36" s="47"/>
      <c r="C36" s="308" t="s">
        <v>19</v>
      </c>
      <c r="D36" s="308" t="s">
        <v>161</v>
      </c>
      <c r="E36" s="20" t="s">
        <v>19</v>
      </c>
      <c r="F36" s="309">
        <v>0</v>
      </c>
      <c r="G36" s="41"/>
      <c r="H36" s="47"/>
    </row>
    <row r="37" s="2" customFormat="1" ht="16.8" customHeight="1">
      <c r="A37" s="41"/>
      <c r="B37" s="47"/>
      <c r="C37" s="308" t="s">
        <v>19</v>
      </c>
      <c r="D37" s="308" t="s">
        <v>393</v>
      </c>
      <c r="E37" s="20" t="s">
        <v>19</v>
      </c>
      <c r="F37" s="309">
        <v>36.409999999999997</v>
      </c>
      <c r="G37" s="41"/>
      <c r="H37" s="47"/>
    </row>
    <row r="38" s="2" customFormat="1" ht="16.8" customHeight="1">
      <c r="A38" s="41"/>
      <c r="B38" s="47"/>
      <c r="C38" s="308" t="s">
        <v>19</v>
      </c>
      <c r="D38" s="308" t="s">
        <v>383</v>
      </c>
      <c r="E38" s="20" t="s">
        <v>19</v>
      </c>
      <c r="F38" s="309">
        <v>64.599999999999994</v>
      </c>
      <c r="G38" s="41"/>
      <c r="H38" s="47"/>
    </row>
    <row r="39" s="2" customFormat="1" ht="16.8" customHeight="1">
      <c r="A39" s="41"/>
      <c r="B39" s="47"/>
      <c r="C39" s="308" t="s">
        <v>19</v>
      </c>
      <c r="D39" s="308" t="s">
        <v>166</v>
      </c>
      <c r="E39" s="20" t="s">
        <v>19</v>
      </c>
      <c r="F39" s="309">
        <v>0</v>
      </c>
      <c r="G39" s="41"/>
      <c r="H39" s="47"/>
    </row>
    <row r="40" s="2" customFormat="1" ht="16.8" customHeight="1">
      <c r="A40" s="41"/>
      <c r="B40" s="47"/>
      <c r="C40" s="308" t="s">
        <v>19</v>
      </c>
      <c r="D40" s="308" t="s">
        <v>394</v>
      </c>
      <c r="E40" s="20" t="s">
        <v>19</v>
      </c>
      <c r="F40" s="309">
        <v>1.8999999999999999</v>
      </c>
      <c r="G40" s="41"/>
      <c r="H40" s="47"/>
    </row>
    <row r="41" s="2" customFormat="1" ht="16.8" customHeight="1">
      <c r="A41" s="41"/>
      <c r="B41" s="47"/>
      <c r="C41" s="308" t="s">
        <v>88</v>
      </c>
      <c r="D41" s="308" t="s">
        <v>168</v>
      </c>
      <c r="E41" s="20" t="s">
        <v>19</v>
      </c>
      <c r="F41" s="309">
        <v>102.91</v>
      </c>
      <c r="G41" s="41"/>
      <c r="H41" s="47"/>
    </row>
    <row r="42" s="2" customFormat="1" ht="16.8" customHeight="1">
      <c r="A42" s="41"/>
      <c r="B42" s="47"/>
      <c r="C42" s="310" t="s">
        <v>571</v>
      </c>
      <c r="D42" s="41"/>
      <c r="E42" s="41"/>
      <c r="F42" s="41"/>
      <c r="G42" s="41"/>
      <c r="H42" s="47"/>
    </row>
    <row r="43" s="2" customFormat="1" ht="16.8" customHeight="1">
      <c r="A43" s="41"/>
      <c r="B43" s="47"/>
      <c r="C43" s="308" t="s">
        <v>389</v>
      </c>
      <c r="D43" s="308" t="s">
        <v>390</v>
      </c>
      <c r="E43" s="20" t="s">
        <v>171</v>
      </c>
      <c r="F43" s="309">
        <v>102.91</v>
      </c>
      <c r="G43" s="41"/>
      <c r="H43" s="47"/>
    </row>
    <row r="44" s="2" customFormat="1" ht="16.8" customHeight="1">
      <c r="A44" s="41"/>
      <c r="B44" s="47"/>
      <c r="C44" s="308" t="s">
        <v>422</v>
      </c>
      <c r="D44" s="308" t="s">
        <v>423</v>
      </c>
      <c r="E44" s="20" t="s">
        <v>171</v>
      </c>
      <c r="F44" s="309">
        <v>411.63999999999999</v>
      </c>
      <c r="G44" s="41"/>
      <c r="H44" s="47"/>
    </row>
    <row r="45" s="2" customFormat="1" ht="16.8" customHeight="1">
      <c r="A45" s="41"/>
      <c r="B45" s="47"/>
      <c r="C45" s="308" t="s">
        <v>452</v>
      </c>
      <c r="D45" s="308" t="s">
        <v>453</v>
      </c>
      <c r="E45" s="20" t="s">
        <v>171</v>
      </c>
      <c r="F45" s="309">
        <v>411.63999999999999</v>
      </c>
      <c r="G45" s="41"/>
      <c r="H45" s="47"/>
    </row>
    <row r="46" s="2" customFormat="1" ht="16.8" customHeight="1">
      <c r="A46" s="41"/>
      <c r="B46" s="47"/>
      <c r="C46" s="304" t="s">
        <v>91</v>
      </c>
      <c r="D46" s="305" t="s">
        <v>92</v>
      </c>
      <c r="E46" s="306" t="s">
        <v>19</v>
      </c>
      <c r="F46" s="307">
        <v>64.200000000000003</v>
      </c>
      <c r="G46" s="41"/>
      <c r="H46" s="47"/>
    </row>
    <row r="47" s="2" customFormat="1" ht="16.8" customHeight="1">
      <c r="A47" s="41"/>
      <c r="B47" s="47"/>
      <c r="C47" s="308" t="s">
        <v>19</v>
      </c>
      <c r="D47" s="308" t="s">
        <v>161</v>
      </c>
      <c r="E47" s="20" t="s">
        <v>19</v>
      </c>
      <c r="F47" s="309">
        <v>0</v>
      </c>
      <c r="G47" s="41"/>
      <c r="H47" s="47"/>
    </row>
    <row r="48" s="2" customFormat="1" ht="16.8" customHeight="1">
      <c r="A48" s="41"/>
      <c r="B48" s="47"/>
      <c r="C48" s="308" t="s">
        <v>19</v>
      </c>
      <c r="D48" s="308" t="s">
        <v>369</v>
      </c>
      <c r="E48" s="20" t="s">
        <v>19</v>
      </c>
      <c r="F48" s="309">
        <v>3.8399999999999999</v>
      </c>
      <c r="G48" s="41"/>
      <c r="H48" s="47"/>
    </row>
    <row r="49" s="2" customFormat="1" ht="16.8" customHeight="1">
      <c r="A49" s="41"/>
      <c r="B49" s="47"/>
      <c r="C49" s="308" t="s">
        <v>19</v>
      </c>
      <c r="D49" s="308" t="s">
        <v>370</v>
      </c>
      <c r="E49" s="20" t="s">
        <v>19</v>
      </c>
      <c r="F49" s="309">
        <v>4.3200000000000003</v>
      </c>
      <c r="G49" s="41"/>
      <c r="H49" s="47"/>
    </row>
    <row r="50" s="2" customFormat="1" ht="16.8" customHeight="1">
      <c r="A50" s="41"/>
      <c r="B50" s="47"/>
      <c r="C50" s="308" t="s">
        <v>19</v>
      </c>
      <c r="D50" s="308" t="s">
        <v>371</v>
      </c>
      <c r="E50" s="20" t="s">
        <v>19</v>
      </c>
      <c r="F50" s="309">
        <v>8</v>
      </c>
      <c r="G50" s="41"/>
      <c r="H50" s="47"/>
    </row>
    <row r="51" s="2" customFormat="1" ht="16.8" customHeight="1">
      <c r="A51" s="41"/>
      <c r="B51" s="47"/>
      <c r="C51" s="308" t="s">
        <v>19</v>
      </c>
      <c r="D51" s="308" t="s">
        <v>372</v>
      </c>
      <c r="E51" s="20" t="s">
        <v>19</v>
      </c>
      <c r="F51" s="309">
        <v>2.8799999999999999</v>
      </c>
      <c r="G51" s="41"/>
      <c r="H51" s="47"/>
    </row>
    <row r="52" s="2" customFormat="1" ht="16.8" customHeight="1">
      <c r="A52" s="41"/>
      <c r="B52" s="47"/>
      <c r="C52" s="308" t="s">
        <v>19</v>
      </c>
      <c r="D52" s="308" t="s">
        <v>373</v>
      </c>
      <c r="E52" s="20" t="s">
        <v>19</v>
      </c>
      <c r="F52" s="309">
        <v>2.6000000000000001</v>
      </c>
      <c r="G52" s="41"/>
      <c r="H52" s="47"/>
    </row>
    <row r="53" s="2" customFormat="1" ht="16.8" customHeight="1">
      <c r="A53" s="41"/>
      <c r="B53" s="47"/>
      <c r="C53" s="308" t="s">
        <v>19</v>
      </c>
      <c r="D53" s="308" t="s">
        <v>374</v>
      </c>
      <c r="E53" s="20" t="s">
        <v>19</v>
      </c>
      <c r="F53" s="309">
        <v>4.5599999999999996</v>
      </c>
      <c r="G53" s="41"/>
      <c r="H53" s="47"/>
    </row>
    <row r="54" s="2" customFormat="1" ht="16.8" customHeight="1">
      <c r="A54" s="41"/>
      <c r="B54" s="47"/>
      <c r="C54" s="308" t="s">
        <v>19</v>
      </c>
      <c r="D54" s="308" t="s">
        <v>375</v>
      </c>
      <c r="E54" s="20" t="s">
        <v>19</v>
      </c>
      <c r="F54" s="309">
        <v>10</v>
      </c>
      <c r="G54" s="41"/>
      <c r="H54" s="47"/>
    </row>
    <row r="55" s="2" customFormat="1" ht="16.8" customHeight="1">
      <c r="A55" s="41"/>
      <c r="B55" s="47"/>
      <c r="C55" s="308" t="s">
        <v>19</v>
      </c>
      <c r="D55" s="308" t="s">
        <v>376</v>
      </c>
      <c r="E55" s="20" t="s">
        <v>19</v>
      </c>
      <c r="F55" s="309">
        <v>12</v>
      </c>
      <c r="G55" s="41"/>
      <c r="H55" s="47"/>
    </row>
    <row r="56" s="2" customFormat="1" ht="16.8" customHeight="1">
      <c r="A56" s="41"/>
      <c r="B56" s="47"/>
      <c r="C56" s="308" t="s">
        <v>19</v>
      </c>
      <c r="D56" s="308" t="s">
        <v>377</v>
      </c>
      <c r="E56" s="20" t="s">
        <v>19</v>
      </c>
      <c r="F56" s="309">
        <v>16</v>
      </c>
      <c r="G56" s="41"/>
      <c r="H56" s="47"/>
    </row>
    <row r="57" s="2" customFormat="1" ht="16.8" customHeight="1">
      <c r="A57" s="41"/>
      <c r="B57" s="47"/>
      <c r="C57" s="308" t="s">
        <v>91</v>
      </c>
      <c r="D57" s="308" t="s">
        <v>168</v>
      </c>
      <c r="E57" s="20" t="s">
        <v>19</v>
      </c>
      <c r="F57" s="309">
        <v>64.200000000000003</v>
      </c>
      <c r="G57" s="41"/>
      <c r="H57" s="47"/>
    </row>
    <row r="58" s="2" customFormat="1" ht="16.8" customHeight="1">
      <c r="A58" s="41"/>
      <c r="B58" s="47"/>
      <c r="C58" s="310" t="s">
        <v>571</v>
      </c>
      <c r="D58" s="41"/>
      <c r="E58" s="41"/>
      <c r="F58" s="41"/>
      <c r="G58" s="41"/>
      <c r="H58" s="47"/>
    </row>
    <row r="59" s="2" customFormat="1">
      <c r="A59" s="41"/>
      <c r="B59" s="47"/>
      <c r="C59" s="308" t="s">
        <v>365</v>
      </c>
      <c r="D59" s="308" t="s">
        <v>366</v>
      </c>
      <c r="E59" s="20" t="s">
        <v>247</v>
      </c>
      <c r="F59" s="309">
        <v>64.200000000000003</v>
      </c>
      <c r="G59" s="41"/>
      <c r="H59" s="47"/>
    </row>
    <row r="60" s="2" customFormat="1" ht="16.8" customHeight="1">
      <c r="A60" s="41"/>
      <c r="B60" s="47"/>
      <c r="C60" s="308" t="s">
        <v>385</v>
      </c>
      <c r="D60" s="308" t="s">
        <v>386</v>
      </c>
      <c r="E60" s="20" t="s">
        <v>247</v>
      </c>
      <c r="F60" s="309">
        <v>64.200000000000003</v>
      </c>
      <c r="G60" s="41"/>
      <c r="H60" s="47"/>
    </row>
    <row r="61" s="2" customFormat="1" ht="16.8" customHeight="1">
      <c r="A61" s="41"/>
      <c r="B61" s="47"/>
      <c r="C61" s="304" t="s">
        <v>95</v>
      </c>
      <c r="D61" s="305" t="s">
        <v>96</v>
      </c>
      <c r="E61" s="306" t="s">
        <v>19</v>
      </c>
      <c r="F61" s="307">
        <v>74.159000000000006</v>
      </c>
      <c r="G61" s="41"/>
      <c r="H61" s="47"/>
    </row>
    <row r="62" s="2" customFormat="1" ht="16.8" customHeight="1">
      <c r="A62" s="41"/>
      <c r="B62" s="47"/>
      <c r="C62" s="308" t="s">
        <v>19</v>
      </c>
      <c r="D62" s="308" t="s">
        <v>217</v>
      </c>
      <c r="E62" s="20" t="s">
        <v>19</v>
      </c>
      <c r="F62" s="309">
        <v>0</v>
      </c>
      <c r="G62" s="41"/>
      <c r="H62" s="47"/>
    </row>
    <row r="63" s="2" customFormat="1" ht="16.8" customHeight="1">
      <c r="A63" s="41"/>
      <c r="B63" s="47"/>
      <c r="C63" s="308" t="s">
        <v>19</v>
      </c>
      <c r="D63" s="308" t="s">
        <v>108</v>
      </c>
      <c r="E63" s="20" t="s">
        <v>19</v>
      </c>
      <c r="F63" s="309">
        <v>33.192</v>
      </c>
      <c r="G63" s="41"/>
      <c r="H63" s="47"/>
    </row>
    <row r="64" s="2" customFormat="1" ht="16.8" customHeight="1">
      <c r="A64" s="41"/>
      <c r="B64" s="47"/>
      <c r="C64" s="308" t="s">
        <v>19</v>
      </c>
      <c r="D64" s="308" t="s">
        <v>218</v>
      </c>
      <c r="E64" s="20" t="s">
        <v>19</v>
      </c>
      <c r="F64" s="309">
        <v>0</v>
      </c>
      <c r="G64" s="41"/>
      <c r="H64" s="47"/>
    </row>
    <row r="65" s="2" customFormat="1" ht="16.8" customHeight="1">
      <c r="A65" s="41"/>
      <c r="B65" s="47"/>
      <c r="C65" s="308" t="s">
        <v>19</v>
      </c>
      <c r="D65" s="308" t="s">
        <v>219</v>
      </c>
      <c r="E65" s="20" t="s">
        <v>19</v>
      </c>
      <c r="F65" s="309">
        <v>0</v>
      </c>
      <c r="G65" s="41"/>
      <c r="H65" s="47"/>
    </row>
    <row r="66" s="2" customFormat="1" ht="16.8" customHeight="1">
      <c r="A66" s="41"/>
      <c r="B66" s="47"/>
      <c r="C66" s="308" t="s">
        <v>19</v>
      </c>
      <c r="D66" s="308" t="s">
        <v>220</v>
      </c>
      <c r="E66" s="20" t="s">
        <v>19</v>
      </c>
      <c r="F66" s="309">
        <v>0.90100000000000002</v>
      </c>
      <c r="G66" s="41"/>
      <c r="H66" s="47"/>
    </row>
    <row r="67" s="2" customFormat="1" ht="16.8" customHeight="1">
      <c r="A67" s="41"/>
      <c r="B67" s="47"/>
      <c r="C67" s="308" t="s">
        <v>19</v>
      </c>
      <c r="D67" s="308" t="s">
        <v>166</v>
      </c>
      <c r="E67" s="20" t="s">
        <v>19</v>
      </c>
      <c r="F67" s="309">
        <v>0</v>
      </c>
      <c r="G67" s="41"/>
      <c r="H67" s="47"/>
    </row>
    <row r="68" s="2" customFormat="1" ht="16.8" customHeight="1">
      <c r="A68" s="41"/>
      <c r="B68" s="47"/>
      <c r="C68" s="308" t="s">
        <v>19</v>
      </c>
      <c r="D68" s="308" t="s">
        <v>221</v>
      </c>
      <c r="E68" s="20" t="s">
        <v>19</v>
      </c>
      <c r="F68" s="309">
        <v>0.059999999999999998</v>
      </c>
      <c r="G68" s="41"/>
      <c r="H68" s="47"/>
    </row>
    <row r="69" s="2" customFormat="1" ht="16.8" customHeight="1">
      <c r="A69" s="41"/>
      <c r="B69" s="47"/>
      <c r="C69" s="308" t="s">
        <v>19</v>
      </c>
      <c r="D69" s="308" t="s">
        <v>222</v>
      </c>
      <c r="E69" s="20" t="s">
        <v>19</v>
      </c>
      <c r="F69" s="309">
        <v>0</v>
      </c>
      <c r="G69" s="41"/>
      <c r="H69" s="47"/>
    </row>
    <row r="70" s="2" customFormat="1" ht="16.8" customHeight="1">
      <c r="A70" s="41"/>
      <c r="B70" s="47"/>
      <c r="C70" s="308" t="s">
        <v>19</v>
      </c>
      <c r="D70" s="308" t="s">
        <v>223</v>
      </c>
      <c r="E70" s="20" t="s">
        <v>19</v>
      </c>
      <c r="F70" s="309">
        <v>12.273999999999999</v>
      </c>
      <c r="G70" s="41"/>
      <c r="H70" s="47"/>
    </row>
    <row r="71" s="2" customFormat="1" ht="16.8" customHeight="1">
      <c r="A71" s="41"/>
      <c r="B71" s="47"/>
      <c r="C71" s="308" t="s">
        <v>19</v>
      </c>
      <c r="D71" s="308" t="s">
        <v>224</v>
      </c>
      <c r="E71" s="20" t="s">
        <v>19</v>
      </c>
      <c r="F71" s="309">
        <v>0</v>
      </c>
      <c r="G71" s="41"/>
      <c r="H71" s="47"/>
    </row>
    <row r="72" s="2" customFormat="1" ht="16.8" customHeight="1">
      <c r="A72" s="41"/>
      <c r="B72" s="47"/>
      <c r="C72" s="308" t="s">
        <v>19</v>
      </c>
      <c r="D72" s="308" t="s">
        <v>225</v>
      </c>
      <c r="E72" s="20" t="s">
        <v>19</v>
      </c>
      <c r="F72" s="309">
        <v>9.6899999999999995</v>
      </c>
      <c r="G72" s="41"/>
      <c r="H72" s="47"/>
    </row>
    <row r="73" s="2" customFormat="1" ht="16.8" customHeight="1">
      <c r="A73" s="41"/>
      <c r="B73" s="47"/>
      <c r="C73" s="308" t="s">
        <v>19</v>
      </c>
      <c r="D73" s="308" t="s">
        <v>226</v>
      </c>
      <c r="E73" s="20" t="s">
        <v>19</v>
      </c>
      <c r="F73" s="309">
        <v>0</v>
      </c>
      <c r="G73" s="41"/>
      <c r="H73" s="47"/>
    </row>
    <row r="74" s="2" customFormat="1" ht="16.8" customHeight="1">
      <c r="A74" s="41"/>
      <c r="B74" s="47"/>
      <c r="C74" s="308" t="s">
        <v>19</v>
      </c>
      <c r="D74" s="308" t="s">
        <v>227</v>
      </c>
      <c r="E74" s="20" t="s">
        <v>19</v>
      </c>
      <c r="F74" s="309">
        <v>7.7519999999999998</v>
      </c>
      <c r="G74" s="41"/>
      <c r="H74" s="47"/>
    </row>
    <row r="75" s="2" customFormat="1" ht="16.8" customHeight="1">
      <c r="A75" s="41"/>
      <c r="B75" s="47"/>
      <c r="C75" s="308" t="s">
        <v>19</v>
      </c>
      <c r="D75" s="308" t="s">
        <v>228</v>
      </c>
      <c r="E75" s="20" t="s">
        <v>19</v>
      </c>
      <c r="F75" s="309">
        <v>0</v>
      </c>
      <c r="G75" s="41"/>
      <c r="H75" s="47"/>
    </row>
    <row r="76" s="2" customFormat="1" ht="16.8" customHeight="1">
      <c r="A76" s="41"/>
      <c r="B76" s="47"/>
      <c r="C76" s="308" t="s">
        <v>19</v>
      </c>
      <c r="D76" s="308" t="s">
        <v>112</v>
      </c>
      <c r="E76" s="20" t="s">
        <v>19</v>
      </c>
      <c r="F76" s="309">
        <v>10.289999999999999</v>
      </c>
      <c r="G76" s="41"/>
      <c r="H76" s="47"/>
    </row>
    <row r="77" s="2" customFormat="1" ht="16.8" customHeight="1">
      <c r="A77" s="41"/>
      <c r="B77" s="47"/>
      <c r="C77" s="308" t="s">
        <v>95</v>
      </c>
      <c r="D77" s="308" t="s">
        <v>168</v>
      </c>
      <c r="E77" s="20" t="s">
        <v>19</v>
      </c>
      <c r="F77" s="309">
        <v>74.159000000000006</v>
      </c>
      <c r="G77" s="41"/>
      <c r="H77" s="47"/>
    </row>
    <row r="78" s="2" customFormat="1" ht="16.8" customHeight="1">
      <c r="A78" s="41"/>
      <c r="B78" s="47"/>
      <c r="C78" s="310" t="s">
        <v>571</v>
      </c>
      <c r="D78" s="41"/>
      <c r="E78" s="41"/>
      <c r="F78" s="41"/>
      <c r="G78" s="41"/>
      <c r="H78" s="47"/>
    </row>
    <row r="79" s="2" customFormat="1">
      <c r="A79" s="41"/>
      <c r="B79" s="47"/>
      <c r="C79" s="308" t="s">
        <v>213</v>
      </c>
      <c r="D79" s="308" t="s">
        <v>214</v>
      </c>
      <c r="E79" s="20" t="s">
        <v>154</v>
      </c>
      <c r="F79" s="309">
        <v>74.159000000000006</v>
      </c>
      <c r="G79" s="41"/>
      <c r="H79" s="47"/>
    </row>
    <row r="80" s="2" customFormat="1" ht="16.8" customHeight="1">
      <c r="A80" s="41"/>
      <c r="B80" s="47"/>
      <c r="C80" s="308" t="s">
        <v>230</v>
      </c>
      <c r="D80" s="308" t="s">
        <v>231</v>
      </c>
      <c r="E80" s="20" t="s">
        <v>232</v>
      </c>
      <c r="F80" s="309">
        <v>126.06999999999999</v>
      </c>
      <c r="G80" s="41"/>
      <c r="H80" s="47"/>
    </row>
    <row r="81" s="2" customFormat="1">
      <c r="A81" s="41"/>
      <c r="B81" s="47"/>
      <c r="C81" s="308" t="s">
        <v>205</v>
      </c>
      <c r="D81" s="308" t="s">
        <v>206</v>
      </c>
      <c r="E81" s="20" t="s">
        <v>154</v>
      </c>
      <c r="F81" s="309">
        <v>28.777999999999999</v>
      </c>
      <c r="G81" s="41"/>
      <c r="H81" s="47"/>
    </row>
    <row r="82" s="2" customFormat="1" ht="16.8" customHeight="1">
      <c r="A82" s="41"/>
      <c r="B82" s="47"/>
      <c r="C82" s="304" t="s">
        <v>98</v>
      </c>
      <c r="D82" s="305" t="s">
        <v>99</v>
      </c>
      <c r="E82" s="306" t="s">
        <v>19</v>
      </c>
      <c r="F82" s="307">
        <v>85.290000000000006</v>
      </c>
      <c r="G82" s="41"/>
      <c r="H82" s="47"/>
    </row>
    <row r="83" s="2" customFormat="1" ht="16.8" customHeight="1">
      <c r="A83" s="41"/>
      <c r="B83" s="47"/>
      <c r="C83" s="308" t="s">
        <v>19</v>
      </c>
      <c r="D83" s="308" t="s">
        <v>186</v>
      </c>
      <c r="E83" s="20" t="s">
        <v>19</v>
      </c>
      <c r="F83" s="309">
        <v>0</v>
      </c>
      <c r="G83" s="41"/>
      <c r="H83" s="47"/>
    </row>
    <row r="84" s="2" customFormat="1" ht="16.8" customHeight="1">
      <c r="A84" s="41"/>
      <c r="B84" s="47"/>
      <c r="C84" s="308" t="s">
        <v>19</v>
      </c>
      <c r="D84" s="308" t="s">
        <v>187</v>
      </c>
      <c r="E84" s="20" t="s">
        <v>19</v>
      </c>
      <c r="F84" s="309">
        <v>40.921999999999997</v>
      </c>
      <c r="G84" s="41"/>
      <c r="H84" s="47"/>
    </row>
    <row r="85" s="2" customFormat="1" ht="16.8" customHeight="1">
      <c r="A85" s="41"/>
      <c r="B85" s="47"/>
      <c r="C85" s="308" t="s">
        <v>19</v>
      </c>
      <c r="D85" s="308" t="s">
        <v>188</v>
      </c>
      <c r="E85" s="20" t="s">
        <v>19</v>
      </c>
      <c r="F85" s="309">
        <v>42.768000000000001</v>
      </c>
      <c r="G85" s="41"/>
      <c r="H85" s="47"/>
    </row>
    <row r="86" s="2" customFormat="1" ht="16.8" customHeight="1">
      <c r="A86" s="41"/>
      <c r="B86" s="47"/>
      <c r="C86" s="308" t="s">
        <v>19</v>
      </c>
      <c r="D86" s="308" t="s">
        <v>189</v>
      </c>
      <c r="E86" s="20" t="s">
        <v>19</v>
      </c>
      <c r="F86" s="309">
        <v>0</v>
      </c>
      <c r="G86" s="41"/>
      <c r="H86" s="47"/>
    </row>
    <row r="87" s="2" customFormat="1" ht="16.8" customHeight="1">
      <c r="A87" s="41"/>
      <c r="B87" s="47"/>
      <c r="C87" s="308" t="s">
        <v>19</v>
      </c>
      <c r="D87" s="308" t="s">
        <v>190</v>
      </c>
      <c r="E87" s="20" t="s">
        <v>19</v>
      </c>
      <c r="F87" s="309">
        <v>1.6000000000000001</v>
      </c>
      <c r="G87" s="41"/>
      <c r="H87" s="47"/>
    </row>
    <row r="88" s="2" customFormat="1" ht="16.8" customHeight="1">
      <c r="A88" s="41"/>
      <c r="B88" s="47"/>
      <c r="C88" s="308" t="s">
        <v>98</v>
      </c>
      <c r="D88" s="308" t="s">
        <v>168</v>
      </c>
      <c r="E88" s="20" t="s">
        <v>19</v>
      </c>
      <c r="F88" s="309">
        <v>85.290000000000006</v>
      </c>
      <c r="G88" s="41"/>
      <c r="H88" s="47"/>
    </row>
    <row r="89" s="2" customFormat="1" ht="16.8" customHeight="1">
      <c r="A89" s="41"/>
      <c r="B89" s="47"/>
      <c r="C89" s="310" t="s">
        <v>571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08" t="s">
        <v>182</v>
      </c>
      <c r="D90" s="308" t="s">
        <v>183</v>
      </c>
      <c r="E90" s="20" t="s">
        <v>154</v>
      </c>
      <c r="F90" s="309">
        <v>85.290000000000006</v>
      </c>
      <c r="G90" s="41"/>
      <c r="H90" s="47"/>
    </row>
    <row r="91" s="2" customFormat="1">
      <c r="A91" s="41"/>
      <c r="B91" s="47"/>
      <c r="C91" s="308" t="s">
        <v>191</v>
      </c>
      <c r="D91" s="308" t="s">
        <v>192</v>
      </c>
      <c r="E91" s="20" t="s">
        <v>154</v>
      </c>
      <c r="F91" s="309">
        <v>102.937</v>
      </c>
      <c r="G91" s="41"/>
      <c r="H91" s="47"/>
    </row>
    <row r="92" s="2" customFormat="1" ht="16.8" customHeight="1">
      <c r="A92" s="41"/>
      <c r="B92" s="47"/>
      <c r="C92" s="308" t="s">
        <v>19</v>
      </c>
      <c r="D92" s="308" t="s">
        <v>99</v>
      </c>
      <c r="E92" s="20" t="s">
        <v>19</v>
      </c>
      <c r="F92" s="309">
        <v>0</v>
      </c>
      <c r="G92" s="41"/>
      <c r="H92" s="47"/>
    </row>
    <row r="93" s="2" customFormat="1" ht="16.8" customHeight="1">
      <c r="A93" s="41"/>
      <c r="B93" s="47"/>
      <c r="C93" s="308" t="s">
        <v>19</v>
      </c>
      <c r="D93" s="308" t="s">
        <v>98</v>
      </c>
      <c r="E93" s="20" t="s">
        <v>19</v>
      </c>
      <c r="F93" s="309">
        <v>85.290000000000006</v>
      </c>
      <c r="G93" s="41"/>
      <c r="H93" s="47"/>
    </row>
    <row r="94" s="2" customFormat="1" ht="16.8" customHeight="1">
      <c r="A94" s="41"/>
      <c r="B94" s="47"/>
      <c r="C94" s="308" t="s">
        <v>19</v>
      </c>
      <c r="D94" s="308" t="s">
        <v>195</v>
      </c>
      <c r="E94" s="20" t="s">
        <v>19</v>
      </c>
      <c r="F94" s="309">
        <v>0</v>
      </c>
      <c r="G94" s="41"/>
      <c r="H94" s="47"/>
    </row>
    <row r="95" s="2" customFormat="1" ht="16.8" customHeight="1">
      <c r="A95" s="41"/>
      <c r="B95" s="47"/>
      <c r="C95" s="308" t="s">
        <v>19</v>
      </c>
      <c r="D95" s="308" t="s">
        <v>112</v>
      </c>
      <c r="E95" s="20" t="s">
        <v>19</v>
      </c>
      <c r="F95" s="309">
        <v>10.289999999999999</v>
      </c>
      <c r="G95" s="41"/>
      <c r="H95" s="47"/>
    </row>
    <row r="96" s="2" customFormat="1" ht="16.8" customHeight="1">
      <c r="A96" s="41"/>
      <c r="B96" s="47"/>
      <c r="C96" s="308" t="s">
        <v>19</v>
      </c>
      <c r="D96" s="308" t="s">
        <v>196</v>
      </c>
      <c r="E96" s="20" t="s">
        <v>19</v>
      </c>
      <c r="F96" s="309">
        <v>0</v>
      </c>
      <c r="G96" s="41"/>
      <c r="H96" s="47"/>
    </row>
    <row r="97" s="2" customFormat="1" ht="16.8" customHeight="1">
      <c r="A97" s="41"/>
      <c r="B97" s="47"/>
      <c r="C97" s="308" t="s">
        <v>19</v>
      </c>
      <c r="D97" s="308" t="s">
        <v>104</v>
      </c>
      <c r="E97" s="20" t="s">
        <v>19</v>
      </c>
      <c r="F97" s="309">
        <v>6</v>
      </c>
      <c r="G97" s="41"/>
      <c r="H97" s="47"/>
    </row>
    <row r="98" s="2" customFormat="1" ht="16.8" customHeight="1">
      <c r="A98" s="41"/>
      <c r="B98" s="47"/>
      <c r="C98" s="308" t="s">
        <v>19</v>
      </c>
      <c r="D98" s="308" t="s">
        <v>197</v>
      </c>
      <c r="E98" s="20" t="s">
        <v>19</v>
      </c>
      <c r="F98" s="309">
        <v>0</v>
      </c>
      <c r="G98" s="41"/>
      <c r="H98" s="47"/>
    </row>
    <row r="99" s="2" customFormat="1" ht="16.8" customHeight="1">
      <c r="A99" s="41"/>
      <c r="B99" s="47"/>
      <c r="C99" s="304" t="s">
        <v>101</v>
      </c>
      <c r="D99" s="305" t="s">
        <v>102</v>
      </c>
      <c r="E99" s="306" t="s">
        <v>19</v>
      </c>
      <c r="F99" s="307">
        <v>102.937</v>
      </c>
      <c r="G99" s="41"/>
      <c r="H99" s="47"/>
    </row>
    <row r="100" s="2" customFormat="1" ht="16.8" customHeight="1">
      <c r="A100" s="41"/>
      <c r="B100" s="47"/>
      <c r="C100" s="308" t="s">
        <v>19</v>
      </c>
      <c r="D100" s="308" t="s">
        <v>198</v>
      </c>
      <c r="E100" s="20" t="s">
        <v>19</v>
      </c>
      <c r="F100" s="309">
        <v>1.272</v>
      </c>
      <c r="G100" s="41"/>
      <c r="H100" s="47"/>
    </row>
    <row r="101" s="2" customFormat="1" ht="16.8" customHeight="1">
      <c r="A101" s="41"/>
      <c r="B101" s="47"/>
      <c r="C101" s="308" t="s">
        <v>19</v>
      </c>
      <c r="D101" s="308" t="s">
        <v>199</v>
      </c>
      <c r="E101" s="20" t="s">
        <v>19</v>
      </c>
      <c r="F101" s="309">
        <v>0.085000000000000006</v>
      </c>
      <c r="G101" s="41"/>
      <c r="H101" s="47"/>
    </row>
    <row r="102" s="2" customFormat="1" ht="16.8" customHeight="1">
      <c r="A102" s="41"/>
      <c r="B102" s="47"/>
      <c r="C102" s="308" t="s">
        <v>101</v>
      </c>
      <c r="D102" s="308" t="s">
        <v>168</v>
      </c>
      <c r="E102" s="20" t="s">
        <v>19</v>
      </c>
      <c r="F102" s="309">
        <v>102.937</v>
      </c>
      <c r="G102" s="41"/>
      <c r="H102" s="47"/>
    </row>
    <row r="103" s="2" customFormat="1" ht="16.8" customHeight="1">
      <c r="A103" s="41"/>
      <c r="B103" s="47"/>
      <c r="C103" s="310" t="s">
        <v>571</v>
      </c>
      <c r="D103" s="41"/>
      <c r="E103" s="41"/>
      <c r="F103" s="41"/>
      <c r="G103" s="41"/>
      <c r="H103" s="47"/>
    </row>
    <row r="104" s="2" customFormat="1">
      <c r="A104" s="41"/>
      <c r="B104" s="47"/>
      <c r="C104" s="308" t="s">
        <v>191</v>
      </c>
      <c r="D104" s="308" t="s">
        <v>192</v>
      </c>
      <c r="E104" s="20" t="s">
        <v>154</v>
      </c>
      <c r="F104" s="309">
        <v>102.937</v>
      </c>
      <c r="G104" s="41"/>
      <c r="H104" s="47"/>
    </row>
    <row r="105" s="2" customFormat="1" ht="16.8" customHeight="1">
      <c r="A105" s="41"/>
      <c r="B105" s="47"/>
      <c r="C105" s="308" t="s">
        <v>201</v>
      </c>
      <c r="D105" s="308" t="s">
        <v>202</v>
      </c>
      <c r="E105" s="20" t="s">
        <v>154</v>
      </c>
      <c r="F105" s="309">
        <v>102.937</v>
      </c>
      <c r="G105" s="41"/>
      <c r="H105" s="47"/>
    </row>
    <row r="106" s="2" customFormat="1">
      <c r="A106" s="41"/>
      <c r="B106" s="47"/>
      <c r="C106" s="308" t="s">
        <v>205</v>
      </c>
      <c r="D106" s="308" t="s">
        <v>206</v>
      </c>
      <c r="E106" s="20" t="s">
        <v>154</v>
      </c>
      <c r="F106" s="309">
        <v>28.777999999999999</v>
      </c>
      <c r="G106" s="41"/>
      <c r="H106" s="47"/>
    </row>
    <row r="107" s="2" customFormat="1" ht="16.8" customHeight="1">
      <c r="A107" s="41"/>
      <c r="B107" s="47"/>
      <c r="C107" s="304" t="s">
        <v>104</v>
      </c>
      <c r="D107" s="305" t="s">
        <v>105</v>
      </c>
      <c r="E107" s="306" t="s">
        <v>19</v>
      </c>
      <c r="F107" s="307">
        <v>6</v>
      </c>
      <c r="G107" s="41"/>
      <c r="H107" s="47"/>
    </row>
    <row r="108" s="2" customFormat="1" ht="16.8" customHeight="1">
      <c r="A108" s="41"/>
      <c r="B108" s="47"/>
      <c r="C108" s="308" t="s">
        <v>19</v>
      </c>
      <c r="D108" s="308" t="s">
        <v>180</v>
      </c>
      <c r="E108" s="20" t="s">
        <v>19</v>
      </c>
      <c r="F108" s="309">
        <v>0</v>
      </c>
      <c r="G108" s="41"/>
      <c r="H108" s="47"/>
    </row>
    <row r="109" s="2" customFormat="1" ht="16.8" customHeight="1">
      <c r="A109" s="41"/>
      <c r="B109" s="47"/>
      <c r="C109" s="308" t="s">
        <v>19</v>
      </c>
      <c r="D109" s="308" t="s">
        <v>181</v>
      </c>
      <c r="E109" s="20" t="s">
        <v>19</v>
      </c>
      <c r="F109" s="309">
        <v>6</v>
      </c>
      <c r="G109" s="41"/>
      <c r="H109" s="47"/>
    </row>
    <row r="110" s="2" customFormat="1" ht="16.8" customHeight="1">
      <c r="A110" s="41"/>
      <c r="B110" s="47"/>
      <c r="C110" s="308" t="s">
        <v>104</v>
      </c>
      <c r="D110" s="308" t="s">
        <v>168</v>
      </c>
      <c r="E110" s="20" t="s">
        <v>19</v>
      </c>
      <c r="F110" s="309">
        <v>6</v>
      </c>
      <c r="G110" s="41"/>
      <c r="H110" s="47"/>
    </row>
    <row r="111" s="2" customFormat="1" ht="16.8" customHeight="1">
      <c r="A111" s="41"/>
      <c r="B111" s="47"/>
      <c r="C111" s="310" t="s">
        <v>571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308" t="s">
        <v>176</v>
      </c>
      <c r="D112" s="308" t="s">
        <v>177</v>
      </c>
      <c r="E112" s="20" t="s">
        <v>154</v>
      </c>
      <c r="F112" s="309">
        <v>6</v>
      </c>
      <c r="G112" s="41"/>
      <c r="H112" s="47"/>
    </row>
    <row r="113" s="2" customFormat="1">
      <c r="A113" s="41"/>
      <c r="B113" s="47"/>
      <c r="C113" s="308" t="s">
        <v>191</v>
      </c>
      <c r="D113" s="308" t="s">
        <v>192</v>
      </c>
      <c r="E113" s="20" t="s">
        <v>154</v>
      </c>
      <c r="F113" s="309">
        <v>102.937</v>
      </c>
      <c r="G113" s="41"/>
      <c r="H113" s="47"/>
    </row>
    <row r="114" s="2" customFormat="1" ht="16.8" customHeight="1">
      <c r="A114" s="41"/>
      <c r="B114" s="47"/>
      <c r="C114" s="304" t="s">
        <v>108</v>
      </c>
      <c r="D114" s="305" t="s">
        <v>109</v>
      </c>
      <c r="E114" s="306" t="s">
        <v>19</v>
      </c>
      <c r="F114" s="307">
        <v>33.192</v>
      </c>
      <c r="G114" s="41"/>
      <c r="H114" s="47"/>
    </row>
    <row r="115" s="2" customFormat="1" ht="16.8" customHeight="1">
      <c r="A115" s="41"/>
      <c r="B115" s="47"/>
      <c r="C115" s="308" t="s">
        <v>19</v>
      </c>
      <c r="D115" s="308" t="s">
        <v>275</v>
      </c>
      <c r="E115" s="20" t="s">
        <v>19</v>
      </c>
      <c r="F115" s="309">
        <v>0</v>
      </c>
      <c r="G115" s="41"/>
      <c r="H115" s="47"/>
    </row>
    <row r="116" s="2" customFormat="1" ht="16.8" customHeight="1">
      <c r="A116" s="41"/>
      <c r="B116" s="47"/>
      <c r="C116" s="308" t="s">
        <v>19</v>
      </c>
      <c r="D116" s="308" t="s">
        <v>276</v>
      </c>
      <c r="E116" s="20" t="s">
        <v>19</v>
      </c>
      <c r="F116" s="309">
        <v>25.248000000000001</v>
      </c>
      <c r="G116" s="41"/>
      <c r="H116" s="47"/>
    </row>
    <row r="117" s="2" customFormat="1" ht="16.8" customHeight="1">
      <c r="A117" s="41"/>
      <c r="B117" s="47"/>
      <c r="C117" s="308" t="s">
        <v>19</v>
      </c>
      <c r="D117" s="308" t="s">
        <v>277</v>
      </c>
      <c r="E117" s="20" t="s">
        <v>19</v>
      </c>
      <c r="F117" s="309">
        <v>6.3440000000000003</v>
      </c>
      <c r="G117" s="41"/>
      <c r="H117" s="47"/>
    </row>
    <row r="118" s="2" customFormat="1" ht="16.8" customHeight="1">
      <c r="A118" s="41"/>
      <c r="B118" s="47"/>
      <c r="C118" s="308" t="s">
        <v>19</v>
      </c>
      <c r="D118" s="308" t="s">
        <v>278</v>
      </c>
      <c r="E118" s="20" t="s">
        <v>19</v>
      </c>
      <c r="F118" s="309">
        <v>0</v>
      </c>
      <c r="G118" s="41"/>
      <c r="H118" s="47"/>
    </row>
    <row r="119" s="2" customFormat="1" ht="16.8" customHeight="1">
      <c r="A119" s="41"/>
      <c r="B119" s="47"/>
      <c r="C119" s="308" t="s">
        <v>19</v>
      </c>
      <c r="D119" s="308" t="s">
        <v>190</v>
      </c>
      <c r="E119" s="20" t="s">
        <v>19</v>
      </c>
      <c r="F119" s="309">
        <v>1.6000000000000001</v>
      </c>
      <c r="G119" s="41"/>
      <c r="H119" s="47"/>
    </row>
    <row r="120" s="2" customFormat="1" ht="16.8" customHeight="1">
      <c r="A120" s="41"/>
      <c r="B120" s="47"/>
      <c r="C120" s="308" t="s">
        <v>108</v>
      </c>
      <c r="D120" s="308" t="s">
        <v>168</v>
      </c>
      <c r="E120" s="20" t="s">
        <v>19</v>
      </c>
      <c r="F120" s="309">
        <v>33.192</v>
      </c>
      <c r="G120" s="41"/>
      <c r="H120" s="47"/>
    </row>
    <row r="121" s="2" customFormat="1" ht="16.8" customHeight="1">
      <c r="A121" s="41"/>
      <c r="B121" s="47"/>
      <c r="C121" s="310" t="s">
        <v>571</v>
      </c>
      <c r="D121" s="41"/>
      <c r="E121" s="41"/>
      <c r="F121" s="41"/>
      <c r="G121" s="41"/>
      <c r="H121" s="47"/>
    </row>
    <row r="122" s="2" customFormat="1" ht="16.8" customHeight="1">
      <c r="A122" s="41"/>
      <c r="B122" s="47"/>
      <c r="C122" s="308" t="s">
        <v>271</v>
      </c>
      <c r="D122" s="308" t="s">
        <v>272</v>
      </c>
      <c r="E122" s="20" t="s">
        <v>154</v>
      </c>
      <c r="F122" s="309">
        <v>33.192</v>
      </c>
      <c r="G122" s="41"/>
      <c r="H122" s="47"/>
    </row>
    <row r="123" s="2" customFormat="1">
      <c r="A123" s="41"/>
      <c r="B123" s="47"/>
      <c r="C123" s="308" t="s">
        <v>213</v>
      </c>
      <c r="D123" s="308" t="s">
        <v>214</v>
      </c>
      <c r="E123" s="20" t="s">
        <v>154</v>
      </c>
      <c r="F123" s="309">
        <v>74.159000000000006</v>
      </c>
      <c r="G123" s="41"/>
      <c r="H123" s="47"/>
    </row>
    <row r="124" s="2" customFormat="1" ht="7.44" customHeight="1">
      <c r="A124" s="41"/>
      <c r="B124" s="169"/>
      <c r="C124" s="170"/>
      <c r="D124" s="170"/>
      <c r="E124" s="170"/>
      <c r="F124" s="170"/>
      <c r="G124" s="170"/>
      <c r="H124" s="47"/>
    </row>
    <row r="125" s="2" customFormat="1">
      <c r="A125" s="41"/>
      <c r="B125" s="41"/>
      <c r="C125" s="41"/>
      <c r="D125" s="41"/>
      <c r="E125" s="41"/>
      <c r="F125" s="41"/>
      <c r="G125" s="41"/>
      <c r="H125" s="41"/>
    </row>
  </sheetData>
  <sheetProtection sheet="1" formatColumns="0" formatRows="0" objects="1" scenarios="1" spinCount="100000" saltValue="L19M7bh7lheR+0pDzfrtnMIhZyy7i6AovD/vfyvZJHblbozCOCD3Co8CmeGWNXaPqW9TUEn1ftgrVNE2AqgrKQ==" hashValue="5RIVMcdl/5XpnV5+yGLUL0fXCvrhgl1uLLmMerwKVJPkrBxJHu6ZWPoI6II5UGZSBX1h4YRQ9/moOUMsNv7tgg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572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573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574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575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576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577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578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579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580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581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582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76</v>
      </c>
      <c r="F18" s="322" t="s">
        <v>583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584</v>
      </c>
      <c r="F19" s="322" t="s">
        <v>585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586</v>
      </c>
      <c r="F20" s="322" t="s">
        <v>587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588</v>
      </c>
      <c r="F21" s="322" t="s">
        <v>589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590</v>
      </c>
      <c r="F22" s="322" t="s">
        <v>591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83</v>
      </c>
      <c r="F23" s="322" t="s">
        <v>592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593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594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595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596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597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598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599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600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601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134</v>
      </c>
      <c r="F36" s="322"/>
      <c r="G36" s="322" t="s">
        <v>602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603</v>
      </c>
      <c r="F37" s="322"/>
      <c r="G37" s="322" t="s">
        <v>604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51</v>
      </c>
      <c r="F38" s="322"/>
      <c r="G38" s="322" t="s">
        <v>605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52</v>
      </c>
      <c r="F39" s="322"/>
      <c r="G39" s="322" t="s">
        <v>606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135</v>
      </c>
      <c r="F40" s="322"/>
      <c r="G40" s="322" t="s">
        <v>607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136</v>
      </c>
      <c r="F41" s="322"/>
      <c r="G41" s="322" t="s">
        <v>608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609</v>
      </c>
      <c r="F42" s="322"/>
      <c r="G42" s="322" t="s">
        <v>610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611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612</v>
      </c>
      <c r="F44" s="322"/>
      <c r="G44" s="322" t="s">
        <v>613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138</v>
      </c>
      <c r="F45" s="322"/>
      <c r="G45" s="322" t="s">
        <v>614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615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616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617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618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619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620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621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622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623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624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625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626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627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628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629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630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631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632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633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634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635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636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637</v>
      </c>
      <c r="D76" s="340"/>
      <c r="E76" s="340"/>
      <c r="F76" s="340" t="s">
        <v>638</v>
      </c>
      <c r="G76" s="341"/>
      <c r="H76" s="340" t="s">
        <v>52</v>
      </c>
      <c r="I76" s="340" t="s">
        <v>55</v>
      </c>
      <c r="J76" s="340" t="s">
        <v>639</v>
      </c>
      <c r="K76" s="339"/>
    </row>
    <row r="77" s="1" customFormat="1" ht="17.25" customHeight="1">
      <c r="B77" s="337"/>
      <c r="C77" s="342" t="s">
        <v>640</v>
      </c>
      <c r="D77" s="342"/>
      <c r="E77" s="342"/>
      <c r="F77" s="343" t="s">
        <v>641</v>
      </c>
      <c r="G77" s="344"/>
      <c r="H77" s="342"/>
      <c r="I77" s="342"/>
      <c r="J77" s="342" t="s">
        <v>642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51</v>
      </c>
      <c r="D79" s="347"/>
      <c r="E79" s="347"/>
      <c r="F79" s="348" t="s">
        <v>643</v>
      </c>
      <c r="G79" s="349"/>
      <c r="H79" s="325" t="s">
        <v>644</v>
      </c>
      <c r="I79" s="325" t="s">
        <v>645</v>
      </c>
      <c r="J79" s="325">
        <v>20</v>
      </c>
      <c r="K79" s="339"/>
    </row>
    <row r="80" s="1" customFormat="1" ht="15" customHeight="1">
      <c r="B80" s="337"/>
      <c r="C80" s="325" t="s">
        <v>646</v>
      </c>
      <c r="D80" s="325"/>
      <c r="E80" s="325"/>
      <c r="F80" s="348" t="s">
        <v>643</v>
      </c>
      <c r="G80" s="349"/>
      <c r="H80" s="325" t="s">
        <v>647</v>
      </c>
      <c r="I80" s="325" t="s">
        <v>645</v>
      </c>
      <c r="J80" s="325">
        <v>120</v>
      </c>
      <c r="K80" s="339"/>
    </row>
    <row r="81" s="1" customFormat="1" ht="15" customHeight="1">
      <c r="B81" s="350"/>
      <c r="C81" s="325" t="s">
        <v>648</v>
      </c>
      <c r="D81" s="325"/>
      <c r="E81" s="325"/>
      <c r="F81" s="348" t="s">
        <v>649</v>
      </c>
      <c r="G81" s="349"/>
      <c r="H81" s="325" t="s">
        <v>650</v>
      </c>
      <c r="I81" s="325" t="s">
        <v>645</v>
      </c>
      <c r="J81" s="325">
        <v>50</v>
      </c>
      <c r="K81" s="339"/>
    </row>
    <row r="82" s="1" customFormat="1" ht="15" customHeight="1">
      <c r="B82" s="350"/>
      <c r="C82" s="325" t="s">
        <v>651</v>
      </c>
      <c r="D82" s="325"/>
      <c r="E82" s="325"/>
      <c r="F82" s="348" t="s">
        <v>643</v>
      </c>
      <c r="G82" s="349"/>
      <c r="H82" s="325" t="s">
        <v>652</v>
      </c>
      <c r="I82" s="325" t="s">
        <v>653</v>
      </c>
      <c r="J82" s="325"/>
      <c r="K82" s="339"/>
    </row>
    <row r="83" s="1" customFormat="1" ht="15" customHeight="1">
      <c r="B83" s="350"/>
      <c r="C83" s="351" t="s">
        <v>654</v>
      </c>
      <c r="D83" s="351"/>
      <c r="E83" s="351"/>
      <c r="F83" s="352" t="s">
        <v>649</v>
      </c>
      <c r="G83" s="351"/>
      <c r="H83" s="351" t="s">
        <v>655</v>
      </c>
      <c r="I83" s="351" t="s">
        <v>645</v>
      </c>
      <c r="J83" s="351">
        <v>15</v>
      </c>
      <c r="K83" s="339"/>
    </row>
    <row r="84" s="1" customFormat="1" ht="15" customHeight="1">
      <c r="B84" s="350"/>
      <c r="C84" s="351" t="s">
        <v>656</v>
      </c>
      <c r="D84" s="351"/>
      <c r="E84" s="351"/>
      <c r="F84" s="352" t="s">
        <v>649</v>
      </c>
      <c r="G84" s="351"/>
      <c r="H84" s="351" t="s">
        <v>657</v>
      </c>
      <c r="I84" s="351" t="s">
        <v>645</v>
      </c>
      <c r="J84" s="351">
        <v>15</v>
      </c>
      <c r="K84" s="339"/>
    </row>
    <row r="85" s="1" customFormat="1" ht="15" customHeight="1">
      <c r="B85" s="350"/>
      <c r="C85" s="351" t="s">
        <v>658</v>
      </c>
      <c r="D85" s="351"/>
      <c r="E85" s="351"/>
      <c r="F85" s="352" t="s">
        <v>649</v>
      </c>
      <c r="G85" s="351"/>
      <c r="H85" s="351" t="s">
        <v>659</v>
      </c>
      <c r="I85" s="351" t="s">
        <v>645</v>
      </c>
      <c r="J85" s="351">
        <v>20</v>
      </c>
      <c r="K85" s="339"/>
    </row>
    <row r="86" s="1" customFormat="1" ht="15" customHeight="1">
      <c r="B86" s="350"/>
      <c r="C86" s="351" t="s">
        <v>660</v>
      </c>
      <c r="D86" s="351"/>
      <c r="E86" s="351"/>
      <c r="F86" s="352" t="s">
        <v>649</v>
      </c>
      <c r="G86" s="351"/>
      <c r="H86" s="351" t="s">
        <v>661</v>
      </c>
      <c r="I86" s="351" t="s">
        <v>645</v>
      </c>
      <c r="J86" s="351">
        <v>20</v>
      </c>
      <c r="K86" s="339"/>
    </row>
    <row r="87" s="1" customFormat="1" ht="15" customHeight="1">
      <c r="B87" s="350"/>
      <c r="C87" s="325" t="s">
        <v>662</v>
      </c>
      <c r="D87" s="325"/>
      <c r="E87" s="325"/>
      <c r="F87" s="348" t="s">
        <v>649</v>
      </c>
      <c r="G87" s="349"/>
      <c r="H87" s="325" t="s">
        <v>663</v>
      </c>
      <c r="I87" s="325" t="s">
        <v>645</v>
      </c>
      <c r="J87" s="325">
        <v>50</v>
      </c>
      <c r="K87" s="339"/>
    </row>
    <row r="88" s="1" customFormat="1" ht="15" customHeight="1">
      <c r="B88" s="350"/>
      <c r="C88" s="325" t="s">
        <v>664</v>
      </c>
      <c r="D88" s="325"/>
      <c r="E88" s="325"/>
      <c r="F88" s="348" t="s">
        <v>649</v>
      </c>
      <c r="G88" s="349"/>
      <c r="H88" s="325" t="s">
        <v>665</v>
      </c>
      <c r="I88" s="325" t="s">
        <v>645</v>
      </c>
      <c r="J88" s="325">
        <v>20</v>
      </c>
      <c r="K88" s="339"/>
    </row>
    <row r="89" s="1" customFormat="1" ht="15" customHeight="1">
      <c r="B89" s="350"/>
      <c r="C89" s="325" t="s">
        <v>666</v>
      </c>
      <c r="D89" s="325"/>
      <c r="E89" s="325"/>
      <c r="F89" s="348" t="s">
        <v>649</v>
      </c>
      <c r="G89" s="349"/>
      <c r="H89" s="325" t="s">
        <v>667</v>
      </c>
      <c r="I89" s="325" t="s">
        <v>645</v>
      </c>
      <c r="J89" s="325">
        <v>20</v>
      </c>
      <c r="K89" s="339"/>
    </row>
    <row r="90" s="1" customFormat="1" ht="15" customHeight="1">
      <c r="B90" s="350"/>
      <c r="C90" s="325" t="s">
        <v>668</v>
      </c>
      <c r="D90" s="325"/>
      <c r="E90" s="325"/>
      <c r="F90" s="348" t="s">
        <v>649</v>
      </c>
      <c r="G90" s="349"/>
      <c r="H90" s="325" t="s">
        <v>669</v>
      </c>
      <c r="I90" s="325" t="s">
        <v>645</v>
      </c>
      <c r="J90" s="325">
        <v>50</v>
      </c>
      <c r="K90" s="339"/>
    </row>
    <row r="91" s="1" customFormat="1" ht="15" customHeight="1">
      <c r="B91" s="350"/>
      <c r="C91" s="325" t="s">
        <v>670</v>
      </c>
      <c r="D91" s="325"/>
      <c r="E91" s="325"/>
      <c r="F91" s="348" t="s">
        <v>649</v>
      </c>
      <c r="G91" s="349"/>
      <c r="H91" s="325" t="s">
        <v>670</v>
      </c>
      <c r="I91" s="325" t="s">
        <v>645</v>
      </c>
      <c r="J91" s="325">
        <v>50</v>
      </c>
      <c r="K91" s="339"/>
    </row>
    <row r="92" s="1" customFormat="1" ht="15" customHeight="1">
      <c r="B92" s="350"/>
      <c r="C92" s="325" t="s">
        <v>671</v>
      </c>
      <c r="D92" s="325"/>
      <c r="E92" s="325"/>
      <c r="F92" s="348" t="s">
        <v>649</v>
      </c>
      <c r="G92" s="349"/>
      <c r="H92" s="325" t="s">
        <v>672</v>
      </c>
      <c r="I92" s="325" t="s">
        <v>645</v>
      </c>
      <c r="J92" s="325">
        <v>255</v>
      </c>
      <c r="K92" s="339"/>
    </row>
    <row r="93" s="1" customFormat="1" ht="15" customHeight="1">
      <c r="B93" s="350"/>
      <c r="C93" s="325" t="s">
        <v>673</v>
      </c>
      <c r="D93" s="325"/>
      <c r="E93" s="325"/>
      <c r="F93" s="348" t="s">
        <v>643</v>
      </c>
      <c r="G93" s="349"/>
      <c r="H93" s="325" t="s">
        <v>674</v>
      </c>
      <c r="I93" s="325" t="s">
        <v>675</v>
      </c>
      <c r="J93" s="325"/>
      <c r="K93" s="339"/>
    </row>
    <row r="94" s="1" customFormat="1" ht="15" customHeight="1">
      <c r="B94" s="350"/>
      <c r="C94" s="325" t="s">
        <v>676</v>
      </c>
      <c r="D94" s="325"/>
      <c r="E94" s="325"/>
      <c r="F94" s="348" t="s">
        <v>643</v>
      </c>
      <c r="G94" s="349"/>
      <c r="H94" s="325" t="s">
        <v>677</v>
      </c>
      <c r="I94" s="325" t="s">
        <v>678</v>
      </c>
      <c r="J94" s="325"/>
      <c r="K94" s="339"/>
    </row>
    <row r="95" s="1" customFormat="1" ht="15" customHeight="1">
      <c r="B95" s="350"/>
      <c r="C95" s="325" t="s">
        <v>679</v>
      </c>
      <c r="D95" s="325"/>
      <c r="E95" s="325"/>
      <c r="F95" s="348" t="s">
        <v>643</v>
      </c>
      <c r="G95" s="349"/>
      <c r="H95" s="325" t="s">
        <v>679</v>
      </c>
      <c r="I95" s="325" t="s">
        <v>678</v>
      </c>
      <c r="J95" s="325"/>
      <c r="K95" s="339"/>
    </row>
    <row r="96" s="1" customFormat="1" ht="15" customHeight="1">
      <c r="B96" s="350"/>
      <c r="C96" s="325" t="s">
        <v>36</v>
      </c>
      <c r="D96" s="325"/>
      <c r="E96" s="325"/>
      <c r="F96" s="348" t="s">
        <v>643</v>
      </c>
      <c r="G96" s="349"/>
      <c r="H96" s="325" t="s">
        <v>680</v>
      </c>
      <c r="I96" s="325" t="s">
        <v>678</v>
      </c>
      <c r="J96" s="325"/>
      <c r="K96" s="339"/>
    </row>
    <row r="97" s="1" customFormat="1" ht="15" customHeight="1">
      <c r="B97" s="350"/>
      <c r="C97" s="325" t="s">
        <v>46</v>
      </c>
      <c r="D97" s="325"/>
      <c r="E97" s="325"/>
      <c r="F97" s="348" t="s">
        <v>643</v>
      </c>
      <c r="G97" s="349"/>
      <c r="H97" s="325" t="s">
        <v>681</v>
      </c>
      <c r="I97" s="325" t="s">
        <v>678</v>
      </c>
      <c r="J97" s="325"/>
      <c r="K97" s="339"/>
    </row>
    <row r="98" s="1" customFormat="1" ht="15" customHeight="1">
      <c r="B98" s="353"/>
      <c r="C98" s="354"/>
      <c r="D98" s="354"/>
      <c r="E98" s="354"/>
      <c r="F98" s="354"/>
      <c r="G98" s="354"/>
      <c r="H98" s="354"/>
      <c r="I98" s="354"/>
      <c r="J98" s="354"/>
      <c r="K98" s="355"/>
    </row>
    <row r="99" s="1" customFormat="1" ht="18.75" customHeight="1">
      <c r="B99" s="356"/>
      <c r="C99" s="357"/>
      <c r="D99" s="357"/>
      <c r="E99" s="357"/>
      <c r="F99" s="357"/>
      <c r="G99" s="357"/>
      <c r="H99" s="357"/>
      <c r="I99" s="357"/>
      <c r="J99" s="357"/>
      <c r="K99" s="356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682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637</v>
      </c>
      <c r="D103" s="340"/>
      <c r="E103" s="340"/>
      <c r="F103" s="340" t="s">
        <v>638</v>
      </c>
      <c r="G103" s="341"/>
      <c r="H103" s="340" t="s">
        <v>52</v>
      </c>
      <c r="I103" s="340" t="s">
        <v>55</v>
      </c>
      <c r="J103" s="340" t="s">
        <v>639</v>
      </c>
      <c r="K103" s="339"/>
    </row>
    <row r="104" s="1" customFormat="1" ht="17.25" customHeight="1">
      <c r="B104" s="337"/>
      <c r="C104" s="342" t="s">
        <v>640</v>
      </c>
      <c r="D104" s="342"/>
      <c r="E104" s="342"/>
      <c r="F104" s="343" t="s">
        <v>641</v>
      </c>
      <c r="G104" s="344"/>
      <c r="H104" s="342"/>
      <c r="I104" s="342"/>
      <c r="J104" s="342" t="s">
        <v>642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8"/>
      <c r="H105" s="340"/>
      <c r="I105" s="340"/>
      <c r="J105" s="340"/>
      <c r="K105" s="339"/>
    </row>
    <row r="106" s="1" customFormat="1" ht="15" customHeight="1">
      <c r="B106" s="337"/>
      <c r="C106" s="325" t="s">
        <v>51</v>
      </c>
      <c r="D106" s="347"/>
      <c r="E106" s="347"/>
      <c r="F106" s="348" t="s">
        <v>643</v>
      </c>
      <c r="G106" s="325"/>
      <c r="H106" s="325" t="s">
        <v>683</v>
      </c>
      <c r="I106" s="325" t="s">
        <v>645</v>
      </c>
      <c r="J106" s="325">
        <v>20</v>
      </c>
      <c r="K106" s="339"/>
    </row>
    <row r="107" s="1" customFormat="1" ht="15" customHeight="1">
      <c r="B107" s="337"/>
      <c r="C107" s="325" t="s">
        <v>646</v>
      </c>
      <c r="D107" s="325"/>
      <c r="E107" s="325"/>
      <c r="F107" s="348" t="s">
        <v>643</v>
      </c>
      <c r="G107" s="325"/>
      <c r="H107" s="325" t="s">
        <v>683</v>
      </c>
      <c r="I107" s="325" t="s">
        <v>645</v>
      </c>
      <c r="J107" s="325">
        <v>120</v>
      </c>
      <c r="K107" s="339"/>
    </row>
    <row r="108" s="1" customFormat="1" ht="15" customHeight="1">
      <c r="B108" s="350"/>
      <c r="C108" s="325" t="s">
        <v>648</v>
      </c>
      <c r="D108" s="325"/>
      <c r="E108" s="325"/>
      <c r="F108" s="348" t="s">
        <v>649</v>
      </c>
      <c r="G108" s="325"/>
      <c r="H108" s="325" t="s">
        <v>683</v>
      </c>
      <c r="I108" s="325" t="s">
        <v>645</v>
      </c>
      <c r="J108" s="325">
        <v>50</v>
      </c>
      <c r="K108" s="339"/>
    </row>
    <row r="109" s="1" customFormat="1" ht="15" customHeight="1">
      <c r="B109" s="350"/>
      <c r="C109" s="325" t="s">
        <v>651</v>
      </c>
      <c r="D109" s="325"/>
      <c r="E109" s="325"/>
      <c r="F109" s="348" t="s">
        <v>643</v>
      </c>
      <c r="G109" s="325"/>
      <c r="H109" s="325" t="s">
        <v>683</v>
      </c>
      <c r="I109" s="325" t="s">
        <v>653</v>
      </c>
      <c r="J109" s="325"/>
      <c r="K109" s="339"/>
    </row>
    <row r="110" s="1" customFormat="1" ht="15" customHeight="1">
      <c r="B110" s="350"/>
      <c r="C110" s="325" t="s">
        <v>662</v>
      </c>
      <c r="D110" s="325"/>
      <c r="E110" s="325"/>
      <c r="F110" s="348" t="s">
        <v>649</v>
      </c>
      <c r="G110" s="325"/>
      <c r="H110" s="325" t="s">
        <v>683</v>
      </c>
      <c r="I110" s="325" t="s">
        <v>645</v>
      </c>
      <c r="J110" s="325">
        <v>50</v>
      </c>
      <c r="K110" s="339"/>
    </row>
    <row r="111" s="1" customFormat="1" ht="15" customHeight="1">
      <c r="B111" s="350"/>
      <c r="C111" s="325" t="s">
        <v>670</v>
      </c>
      <c r="D111" s="325"/>
      <c r="E111" s="325"/>
      <c r="F111" s="348" t="s">
        <v>649</v>
      </c>
      <c r="G111" s="325"/>
      <c r="H111" s="325" t="s">
        <v>683</v>
      </c>
      <c r="I111" s="325" t="s">
        <v>645</v>
      </c>
      <c r="J111" s="325">
        <v>50</v>
      </c>
      <c r="K111" s="339"/>
    </row>
    <row r="112" s="1" customFormat="1" ht="15" customHeight="1">
      <c r="B112" s="350"/>
      <c r="C112" s="325" t="s">
        <v>668</v>
      </c>
      <c r="D112" s="325"/>
      <c r="E112" s="325"/>
      <c r="F112" s="348" t="s">
        <v>649</v>
      </c>
      <c r="G112" s="325"/>
      <c r="H112" s="325" t="s">
        <v>683</v>
      </c>
      <c r="I112" s="325" t="s">
        <v>645</v>
      </c>
      <c r="J112" s="325">
        <v>50</v>
      </c>
      <c r="K112" s="339"/>
    </row>
    <row r="113" s="1" customFormat="1" ht="15" customHeight="1">
      <c r="B113" s="350"/>
      <c r="C113" s="325" t="s">
        <v>51</v>
      </c>
      <c r="D113" s="325"/>
      <c r="E113" s="325"/>
      <c r="F113" s="348" t="s">
        <v>643</v>
      </c>
      <c r="G113" s="325"/>
      <c r="H113" s="325" t="s">
        <v>684</v>
      </c>
      <c r="I113" s="325" t="s">
        <v>645</v>
      </c>
      <c r="J113" s="325">
        <v>20</v>
      </c>
      <c r="K113" s="339"/>
    </row>
    <row r="114" s="1" customFormat="1" ht="15" customHeight="1">
      <c r="B114" s="350"/>
      <c r="C114" s="325" t="s">
        <v>685</v>
      </c>
      <c r="D114" s="325"/>
      <c r="E114" s="325"/>
      <c r="F114" s="348" t="s">
        <v>643</v>
      </c>
      <c r="G114" s="325"/>
      <c r="H114" s="325" t="s">
        <v>686</v>
      </c>
      <c r="I114" s="325" t="s">
        <v>645</v>
      </c>
      <c r="J114" s="325">
        <v>120</v>
      </c>
      <c r="K114" s="339"/>
    </row>
    <row r="115" s="1" customFormat="1" ht="15" customHeight="1">
      <c r="B115" s="350"/>
      <c r="C115" s="325" t="s">
        <v>36</v>
      </c>
      <c r="D115" s="325"/>
      <c r="E115" s="325"/>
      <c r="F115" s="348" t="s">
        <v>643</v>
      </c>
      <c r="G115" s="325"/>
      <c r="H115" s="325" t="s">
        <v>687</v>
      </c>
      <c r="I115" s="325" t="s">
        <v>678</v>
      </c>
      <c r="J115" s="325"/>
      <c r="K115" s="339"/>
    </row>
    <row r="116" s="1" customFormat="1" ht="15" customHeight="1">
      <c r="B116" s="350"/>
      <c r="C116" s="325" t="s">
        <v>46</v>
      </c>
      <c r="D116" s="325"/>
      <c r="E116" s="325"/>
      <c r="F116" s="348" t="s">
        <v>643</v>
      </c>
      <c r="G116" s="325"/>
      <c r="H116" s="325" t="s">
        <v>688</v>
      </c>
      <c r="I116" s="325" t="s">
        <v>678</v>
      </c>
      <c r="J116" s="325"/>
      <c r="K116" s="339"/>
    </row>
    <row r="117" s="1" customFormat="1" ht="15" customHeight="1">
      <c r="B117" s="350"/>
      <c r="C117" s="325" t="s">
        <v>55</v>
      </c>
      <c r="D117" s="325"/>
      <c r="E117" s="325"/>
      <c r="F117" s="348" t="s">
        <v>643</v>
      </c>
      <c r="G117" s="325"/>
      <c r="H117" s="325" t="s">
        <v>689</v>
      </c>
      <c r="I117" s="325" t="s">
        <v>690</v>
      </c>
      <c r="J117" s="325"/>
      <c r="K117" s="339"/>
    </row>
    <row r="118" s="1" customFormat="1" ht="15" customHeight="1">
      <c r="B118" s="353"/>
      <c r="C118" s="359"/>
      <c r="D118" s="359"/>
      <c r="E118" s="359"/>
      <c r="F118" s="359"/>
      <c r="G118" s="359"/>
      <c r="H118" s="359"/>
      <c r="I118" s="359"/>
      <c r="J118" s="359"/>
      <c r="K118" s="355"/>
    </row>
    <row r="119" s="1" customFormat="1" ht="18.75" customHeight="1">
      <c r="B119" s="360"/>
      <c r="C119" s="361"/>
      <c r="D119" s="361"/>
      <c r="E119" s="361"/>
      <c r="F119" s="362"/>
      <c r="G119" s="361"/>
      <c r="H119" s="361"/>
      <c r="I119" s="361"/>
      <c r="J119" s="361"/>
      <c r="K119" s="360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3"/>
      <c r="C121" s="364"/>
      <c r="D121" s="364"/>
      <c r="E121" s="364"/>
      <c r="F121" s="364"/>
      <c r="G121" s="364"/>
      <c r="H121" s="364"/>
      <c r="I121" s="364"/>
      <c r="J121" s="364"/>
      <c r="K121" s="365"/>
    </row>
    <row r="122" s="1" customFormat="1" ht="45" customHeight="1">
      <c r="B122" s="366"/>
      <c r="C122" s="316" t="s">
        <v>691</v>
      </c>
      <c r="D122" s="316"/>
      <c r="E122" s="316"/>
      <c r="F122" s="316"/>
      <c r="G122" s="316"/>
      <c r="H122" s="316"/>
      <c r="I122" s="316"/>
      <c r="J122" s="316"/>
      <c r="K122" s="367"/>
    </row>
    <row r="123" s="1" customFormat="1" ht="17.25" customHeight="1">
      <c r="B123" s="368"/>
      <c r="C123" s="340" t="s">
        <v>637</v>
      </c>
      <c r="D123" s="340"/>
      <c r="E123" s="340"/>
      <c r="F123" s="340" t="s">
        <v>638</v>
      </c>
      <c r="G123" s="341"/>
      <c r="H123" s="340" t="s">
        <v>52</v>
      </c>
      <c r="I123" s="340" t="s">
        <v>55</v>
      </c>
      <c r="J123" s="340" t="s">
        <v>639</v>
      </c>
      <c r="K123" s="369"/>
    </row>
    <row r="124" s="1" customFormat="1" ht="17.25" customHeight="1">
      <c r="B124" s="368"/>
      <c r="C124" s="342" t="s">
        <v>640</v>
      </c>
      <c r="D124" s="342"/>
      <c r="E124" s="342"/>
      <c r="F124" s="343" t="s">
        <v>641</v>
      </c>
      <c r="G124" s="344"/>
      <c r="H124" s="342"/>
      <c r="I124" s="342"/>
      <c r="J124" s="342" t="s">
        <v>642</v>
      </c>
      <c r="K124" s="369"/>
    </row>
    <row r="125" s="1" customFormat="1" ht="5.25" customHeight="1">
      <c r="B125" s="370"/>
      <c r="C125" s="345"/>
      <c r="D125" s="345"/>
      <c r="E125" s="345"/>
      <c r="F125" s="345"/>
      <c r="G125" s="371"/>
      <c r="H125" s="345"/>
      <c r="I125" s="345"/>
      <c r="J125" s="345"/>
      <c r="K125" s="372"/>
    </row>
    <row r="126" s="1" customFormat="1" ht="15" customHeight="1">
      <c r="B126" s="370"/>
      <c r="C126" s="325" t="s">
        <v>646</v>
      </c>
      <c r="D126" s="347"/>
      <c r="E126" s="347"/>
      <c r="F126" s="348" t="s">
        <v>643</v>
      </c>
      <c r="G126" s="325"/>
      <c r="H126" s="325" t="s">
        <v>683</v>
      </c>
      <c r="I126" s="325" t="s">
        <v>645</v>
      </c>
      <c r="J126" s="325">
        <v>120</v>
      </c>
      <c r="K126" s="373"/>
    </row>
    <row r="127" s="1" customFormat="1" ht="15" customHeight="1">
      <c r="B127" s="370"/>
      <c r="C127" s="325" t="s">
        <v>692</v>
      </c>
      <c r="D127" s="325"/>
      <c r="E127" s="325"/>
      <c r="F127" s="348" t="s">
        <v>643</v>
      </c>
      <c r="G127" s="325"/>
      <c r="H127" s="325" t="s">
        <v>693</v>
      </c>
      <c r="I127" s="325" t="s">
        <v>645</v>
      </c>
      <c r="J127" s="325" t="s">
        <v>694</v>
      </c>
      <c r="K127" s="373"/>
    </row>
    <row r="128" s="1" customFormat="1" ht="15" customHeight="1">
      <c r="B128" s="370"/>
      <c r="C128" s="325" t="s">
        <v>83</v>
      </c>
      <c r="D128" s="325"/>
      <c r="E128" s="325"/>
      <c r="F128" s="348" t="s">
        <v>643</v>
      </c>
      <c r="G128" s="325"/>
      <c r="H128" s="325" t="s">
        <v>695</v>
      </c>
      <c r="I128" s="325" t="s">
        <v>645</v>
      </c>
      <c r="J128" s="325" t="s">
        <v>694</v>
      </c>
      <c r="K128" s="373"/>
    </row>
    <row r="129" s="1" customFormat="1" ht="15" customHeight="1">
      <c r="B129" s="370"/>
      <c r="C129" s="325" t="s">
        <v>654</v>
      </c>
      <c r="D129" s="325"/>
      <c r="E129" s="325"/>
      <c r="F129" s="348" t="s">
        <v>649</v>
      </c>
      <c r="G129" s="325"/>
      <c r="H129" s="325" t="s">
        <v>655</v>
      </c>
      <c r="I129" s="325" t="s">
        <v>645</v>
      </c>
      <c r="J129" s="325">
        <v>15</v>
      </c>
      <c r="K129" s="373"/>
    </row>
    <row r="130" s="1" customFormat="1" ht="15" customHeight="1">
      <c r="B130" s="370"/>
      <c r="C130" s="351" t="s">
        <v>656</v>
      </c>
      <c r="D130" s="351"/>
      <c r="E130" s="351"/>
      <c r="F130" s="352" t="s">
        <v>649</v>
      </c>
      <c r="G130" s="351"/>
      <c r="H130" s="351" t="s">
        <v>657</v>
      </c>
      <c r="I130" s="351" t="s">
        <v>645</v>
      </c>
      <c r="J130" s="351">
        <v>15</v>
      </c>
      <c r="K130" s="373"/>
    </row>
    <row r="131" s="1" customFormat="1" ht="15" customHeight="1">
      <c r="B131" s="370"/>
      <c r="C131" s="351" t="s">
        <v>658</v>
      </c>
      <c r="D131" s="351"/>
      <c r="E131" s="351"/>
      <c r="F131" s="352" t="s">
        <v>649</v>
      </c>
      <c r="G131" s="351"/>
      <c r="H131" s="351" t="s">
        <v>659</v>
      </c>
      <c r="I131" s="351" t="s">
        <v>645</v>
      </c>
      <c r="J131" s="351">
        <v>20</v>
      </c>
      <c r="K131" s="373"/>
    </row>
    <row r="132" s="1" customFormat="1" ht="15" customHeight="1">
      <c r="B132" s="370"/>
      <c r="C132" s="351" t="s">
        <v>660</v>
      </c>
      <c r="D132" s="351"/>
      <c r="E132" s="351"/>
      <c r="F132" s="352" t="s">
        <v>649</v>
      </c>
      <c r="G132" s="351"/>
      <c r="H132" s="351" t="s">
        <v>661</v>
      </c>
      <c r="I132" s="351" t="s">
        <v>645</v>
      </c>
      <c r="J132" s="351">
        <v>20</v>
      </c>
      <c r="K132" s="373"/>
    </row>
    <row r="133" s="1" customFormat="1" ht="15" customHeight="1">
      <c r="B133" s="370"/>
      <c r="C133" s="325" t="s">
        <v>648</v>
      </c>
      <c r="D133" s="325"/>
      <c r="E133" s="325"/>
      <c r="F133" s="348" t="s">
        <v>649</v>
      </c>
      <c r="G133" s="325"/>
      <c r="H133" s="325" t="s">
        <v>683</v>
      </c>
      <c r="I133" s="325" t="s">
        <v>645</v>
      </c>
      <c r="J133" s="325">
        <v>50</v>
      </c>
      <c r="K133" s="373"/>
    </row>
    <row r="134" s="1" customFormat="1" ht="15" customHeight="1">
      <c r="B134" s="370"/>
      <c r="C134" s="325" t="s">
        <v>662</v>
      </c>
      <c r="D134" s="325"/>
      <c r="E134" s="325"/>
      <c r="F134" s="348" t="s">
        <v>649</v>
      </c>
      <c r="G134" s="325"/>
      <c r="H134" s="325" t="s">
        <v>683</v>
      </c>
      <c r="I134" s="325" t="s">
        <v>645</v>
      </c>
      <c r="J134" s="325">
        <v>50</v>
      </c>
      <c r="K134" s="373"/>
    </row>
    <row r="135" s="1" customFormat="1" ht="15" customHeight="1">
      <c r="B135" s="370"/>
      <c r="C135" s="325" t="s">
        <v>668</v>
      </c>
      <c r="D135" s="325"/>
      <c r="E135" s="325"/>
      <c r="F135" s="348" t="s">
        <v>649</v>
      </c>
      <c r="G135" s="325"/>
      <c r="H135" s="325" t="s">
        <v>683</v>
      </c>
      <c r="I135" s="325" t="s">
        <v>645</v>
      </c>
      <c r="J135" s="325">
        <v>50</v>
      </c>
      <c r="K135" s="373"/>
    </row>
    <row r="136" s="1" customFormat="1" ht="15" customHeight="1">
      <c r="B136" s="370"/>
      <c r="C136" s="325" t="s">
        <v>670</v>
      </c>
      <c r="D136" s="325"/>
      <c r="E136" s="325"/>
      <c r="F136" s="348" t="s">
        <v>649</v>
      </c>
      <c r="G136" s="325"/>
      <c r="H136" s="325" t="s">
        <v>683</v>
      </c>
      <c r="I136" s="325" t="s">
        <v>645</v>
      </c>
      <c r="J136" s="325">
        <v>50</v>
      </c>
      <c r="K136" s="373"/>
    </row>
    <row r="137" s="1" customFormat="1" ht="15" customHeight="1">
      <c r="B137" s="370"/>
      <c r="C137" s="325" t="s">
        <v>671</v>
      </c>
      <c r="D137" s="325"/>
      <c r="E137" s="325"/>
      <c r="F137" s="348" t="s">
        <v>649</v>
      </c>
      <c r="G137" s="325"/>
      <c r="H137" s="325" t="s">
        <v>696</v>
      </c>
      <c r="I137" s="325" t="s">
        <v>645</v>
      </c>
      <c r="J137" s="325">
        <v>255</v>
      </c>
      <c r="K137" s="373"/>
    </row>
    <row r="138" s="1" customFormat="1" ht="15" customHeight="1">
      <c r="B138" s="370"/>
      <c r="C138" s="325" t="s">
        <v>673</v>
      </c>
      <c r="D138" s="325"/>
      <c r="E138" s="325"/>
      <c r="F138" s="348" t="s">
        <v>643</v>
      </c>
      <c r="G138" s="325"/>
      <c r="H138" s="325" t="s">
        <v>697</v>
      </c>
      <c r="I138" s="325" t="s">
        <v>675</v>
      </c>
      <c r="J138" s="325"/>
      <c r="K138" s="373"/>
    </row>
    <row r="139" s="1" customFormat="1" ht="15" customHeight="1">
      <c r="B139" s="370"/>
      <c r="C139" s="325" t="s">
        <v>676</v>
      </c>
      <c r="D139" s="325"/>
      <c r="E139" s="325"/>
      <c r="F139" s="348" t="s">
        <v>643</v>
      </c>
      <c r="G139" s="325"/>
      <c r="H139" s="325" t="s">
        <v>698</v>
      </c>
      <c r="I139" s="325" t="s">
        <v>678</v>
      </c>
      <c r="J139" s="325"/>
      <c r="K139" s="373"/>
    </row>
    <row r="140" s="1" customFormat="1" ht="15" customHeight="1">
      <c r="B140" s="370"/>
      <c r="C140" s="325" t="s">
        <v>679</v>
      </c>
      <c r="D140" s="325"/>
      <c r="E140" s="325"/>
      <c r="F140" s="348" t="s">
        <v>643</v>
      </c>
      <c r="G140" s="325"/>
      <c r="H140" s="325" t="s">
        <v>679</v>
      </c>
      <c r="I140" s="325" t="s">
        <v>678</v>
      </c>
      <c r="J140" s="325"/>
      <c r="K140" s="373"/>
    </row>
    <row r="141" s="1" customFormat="1" ht="15" customHeight="1">
      <c r="B141" s="370"/>
      <c r="C141" s="325" t="s">
        <v>36</v>
      </c>
      <c r="D141" s="325"/>
      <c r="E141" s="325"/>
      <c r="F141" s="348" t="s">
        <v>643</v>
      </c>
      <c r="G141" s="325"/>
      <c r="H141" s="325" t="s">
        <v>699</v>
      </c>
      <c r="I141" s="325" t="s">
        <v>678</v>
      </c>
      <c r="J141" s="325"/>
      <c r="K141" s="373"/>
    </row>
    <row r="142" s="1" customFormat="1" ht="15" customHeight="1">
      <c r="B142" s="370"/>
      <c r="C142" s="325" t="s">
        <v>700</v>
      </c>
      <c r="D142" s="325"/>
      <c r="E142" s="325"/>
      <c r="F142" s="348" t="s">
        <v>643</v>
      </c>
      <c r="G142" s="325"/>
      <c r="H142" s="325" t="s">
        <v>701</v>
      </c>
      <c r="I142" s="325" t="s">
        <v>678</v>
      </c>
      <c r="J142" s="325"/>
      <c r="K142" s="373"/>
    </row>
    <row r="143" s="1" customFormat="1" ht="15" customHeight="1">
      <c r="B143" s="374"/>
      <c r="C143" s="375"/>
      <c r="D143" s="375"/>
      <c r="E143" s="375"/>
      <c r="F143" s="375"/>
      <c r="G143" s="375"/>
      <c r="H143" s="375"/>
      <c r="I143" s="375"/>
      <c r="J143" s="375"/>
      <c r="K143" s="376"/>
    </row>
    <row r="144" s="1" customFormat="1" ht="18.75" customHeight="1">
      <c r="B144" s="361"/>
      <c r="C144" s="361"/>
      <c r="D144" s="361"/>
      <c r="E144" s="361"/>
      <c r="F144" s="362"/>
      <c r="G144" s="361"/>
      <c r="H144" s="361"/>
      <c r="I144" s="361"/>
      <c r="J144" s="361"/>
      <c r="K144" s="361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702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637</v>
      </c>
      <c r="D148" s="340"/>
      <c r="E148" s="340"/>
      <c r="F148" s="340" t="s">
        <v>638</v>
      </c>
      <c r="G148" s="341"/>
      <c r="H148" s="340" t="s">
        <v>52</v>
      </c>
      <c r="I148" s="340" t="s">
        <v>55</v>
      </c>
      <c r="J148" s="340" t="s">
        <v>639</v>
      </c>
      <c r="K148" s="339"/>
    </row>
    <row r="149" s="1" customFormat="1" ht="17.25" customHeight="1">
      <c r="B149" s="337"/>
      <c r="C149" s="342" t="s">
        <v>640</v>
      </c>
      <c r="D149" s="342"/>
      <c r="E149" s="342"/>
      <c r="F149" s="343" t="s">
        <v>641</v>
      </c>
      <c r="G149" s="344"/>
      <c r="H149" s="342"/>
      <c r="I149" s="342"/>
      <c r="J149" s="342" t="s">
        <v>642</v>
      </c>
      <c r="K149" s="339"/>
    </row>
    <row r="150" s="1" customFormat="1" ht="5.25" customHeight="1">
      <c r="B150" s="350"/>
      <c r="C150" s="345"/>
      <c r="D150" s="345"/>
      <c r="E150" s="345"/>
      <c r="F150" s="345"/>
      <c r="G150" s="346"/>
      <c r="H150" s="345"/>
      <c r="I150" s="345"/>
      <c r="J150" s="345"/>
      <c r="K150" s="373"/>
    </row>
    <row r="151" s="1" customFormat="1" ht="15" customHeight="1">
      <c r="B151" s="350"/>
      <c r="C151" s="377" t="s">
        <v>646</v>
      </c>
      <c r="D151" s="325"/>
      <c r="E151" s="325"/>
      <c r="F151" s="378" t="s">
        <v>643</v>
      </c>
      <c r="G151" s="325"/>
      <c r="H151" s="377" t="s">
        <v>683</v>
      </c>
      <c r="I151" s="377" t="s">
        <v>645</v>
      </c>
      <c r="J151" s="377">
        <v>120</v>
      </c>
      <c r="K151" s="373"/>
    </row>
    <row r="152" s="1" customFormat="1" ht="15" customHeight="1">
      <c r="B152" s="350"/>
      <c r="C152" s="377" t="s">
        <v>692</v>
      </c>
      <c r="D152" s="325"/>
      <c r="E152" s="325"/>
      <c r="F152" s="378" t="s">
        <v>643</v>
      </c>
      <c r="G152" s="325"/>
      <c r="H152" s="377" t="s">
        <v>703</v>
      </c>
      <c r="I152" s="377" t="s">
        <v>645</v>
      </c>
      <c r="J152" s="377" t="s">
        <v>694</v>
      </c>
      <c r="K152" s="373"/>
    </row>
    <row r="153" s="1" customFormat="1" ht="15" customHeight="1">
      <c r="B153" s="350"/>
      <c r="C153" s="377" t="s">
        <v>83</v>
      </c>
      <c r="D153" s="325"/>
      <c r="E153" s="325"/>
      <c r="F153" s="378" t="s">
        <v>643</v>
      </c>
      <c r="G153" s="325"/>
      <c r="H153" s="377" t="s">
        <v>704</v>
      </c>
      <c r="I153" s="377" t="s">
        <v>645</v>
      </c>
      <c r="J153" s="377" t="s">
        <v>694</v>
      </c>
      <c r="K153" s="373"/>
    </row>
    <row r="154" s="1" customFormat="1" ht="15" customHeight="1">
      <c r="B154" s="350"/>
      <c r="C154" s="377" t="s">
        <v>648</v>
      </c>
      <c r="D154" s="325"/>
      <c r="E154" s="325"/>
      <c r="F154" s="378" t="s">
        <v>649</v>
      </c>
      <c r="G154" s="325"/>
      <c r="H154" s="377" t="s">
        <v>683</v>
      </c>
      <c r="I154" s="377" t="s">
        <v>645</v>
      </c>
      <c r="J154" s="377">
        <v>50</v>
      </c>
      <c r="K154" s="373"/>
    </row>
    <row r="155" s="1" customFormat="1" ht="15" customHeight="1">
      <c r="B155" s="350"/>
      <c r="C155" s="377" t="s">
        <v>651</v>
      </c>
      <c r="D155" s="325"/>
      <c r="E155" s="325"/>
      <c r="F155" s="378" t="s">
        <v>643</v>
      </c>
      <c r="G155" s="325"/>
      <c r="H155" s="377" t="s">
        <v>683</v>
      </c>
      <c r="I155" s="377" t="s">
        <v>653</v>
      </c>
      <c r="J155" s="377"/>
      <c r="K155" s="373"/>
    </row>
    <row r="156" s="1" customFormat="1" ht="15" customHeight="1">
      <c r="B156" s="350"/>
      <c r="C156" s="377" t="s">
        <v>662</v>
      </c>
      <c r="D156" s="325"/>
      <c r="E156" s="325"/>
      <c r="F156" s="378" t="s">
        <v>649</v>
      </c>
      <c r="G156" s="325"/>
      <c r="H156" s="377" t="s">
        <v>683</v>
      </c>
      <c r="I156" s="377" t="s">
        <v>645</v>
      </c>
      <c r="J156" s="377">
        <v>50</v>
      </c>
      <c r="K156" s="373"/>
    </row>
    <row r="157" s="1" customFormat="1" ht="15" customHeight="1">
      <c r="B157" s="350"/>
      <c r="C157" s="377" t="s">
        <v>670</v>
      </c>
      <c r="D157" s="325"/>
      <c r="E157" s="325"/>
      <c r="F157" s="378" t="s">
        <v>649</v>
      </c>
      <c r="G157" s="325"/>
      <c r="H157" s="377" t="s">
        <v>683</v>
      </c>
      <c r="I157" s="377" t="s">
        <v>645</v>
      </c>
      <c r="J157" s="377">
        <v>50</v>
      </c>
      <c r="K157" s="373"/>
    </row>
    <row r="158" s="1" customFormat="1" ht="15" customHeight="1">
      <c r="B158" s="350"/>
      <c r="C158" s="377" t="s">
        <v>668</v>
      </c>
      <c r="D158" s="325"/>
      <c r="E158" s="325"/>
      <c r="F158" s="378" t="s">
        <v>649</v>
      </c>
      <c r="G158" s="325"/>
      <c r="H158" s="377" t="s">
        <v>683</v>
      </c>
      <c r="I158" s="377" t="s">
        <v>645</v>
      </c>
      <c r="J158" s="377">
        <v>50</v>
      </c>
      <c r="K158" s="373"/>
    </row>
    <row r="159" s="1" customFormat="1" ht="15" customHeight="1">
      <c r="B159" s="350"/>
      <c r="C159" s="377" t="s">
        <v>121</v>
      </c>
      <c r="D159" s="325"/>
      <c r="E159" s="325"/>
      <c r="F159" s="378" t="s">
        <v>643</v>
      </c>
      <c r="G159" s="325"/>
      <c r="H159" s="377" t="s">
        <v>705</v>
      </c>
      <c r="I159" s="377" t="s">
        <v>645</v>
      </c>
      <c r="J159" s="377" t="s">
        <v>706</v>
      </c>
      <c r="K159" s="373"/>
    </row>
    <row r="160" s="1" customFormat="1" ht="15" customHeight="1">
      <c r="B160" s="350"/>
      <c r="C160" s="377" t="s">
        <v>707</v>
      </c>
      <c r="D160" s="325"/>
      <c r="E160" s="325"/>
      <c r="F160" s="378" t="s">
        <v>643</v>
      </c>
      <c r="G160" s="325"/>
      <c r="H160" s="377" t="s">
        <v>708</v>
      </c>
      <c r="I160" s="377" t="s">
        <v>678</v>
      </c>
      <c r="J160" s="377"/>
      <c r="K160" s="373"/>
    </row>
    <row r="161" s="1" customFormat="1" ht="15" customHeight="1">
      <c r="B161" s="379"/>
      <c r="C161" s="359"/>
      <c r="D161" s="359"/>
      <c r="E161" s="359"/>
      <c r="F161" s="359"/>
      <c r="G161" s="359"/>
      <c r="H161" s="359"/>
      <c r="I161" s="359"/>
      <c r="J161" s="359"/>
      <c r="K161" s="380"/>
    </row>
    <row r="162" s="1" customFormat="1" ht="18.75" customHeight="1">
      <c r="B162" s="361"/>
      <c r="C162" s="371"/>
      <c r="D162" s="371"/>
      <c r="E162" s="371"/>
      <c r="F162" s="381"/>
      <c r="G162" s="371"/>
      <c r="H162" s="371"/>
      <c r="I162" s="371"/>
      <c r="J162" s="371"/>
      <c r="K162" s="361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709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637</v>
      </c>
      <c r="D166" s="340"/>
      <c r="E166" s="340"/>
      <c r="F166" s="340" t="s">
        <v>638</v>
      </c>
      <c r="G166" s="382"/>
      <c r="H166" s="383" t="s">
        <v>52</v>
      </c>
      <c r="I166" s="383" t="s">
        <v>55</v>
      </c>
      <c r="J166" s="340" t="s">
        <v>639</v>
      </c>
      <c r="K166" s="317"/>
    </row>
    <row r="167" s="1" customFormat="1" ht="17.25" customHeight="1">
      <c r="B167" s="318"/>
      <c r="C167" s="342" t="s">
        <v>640</v>
      </c>
      <c r="D167" s="342"/>
      <c r="E167" s="342"/>
      <c r="F167" s="343" t="s">
        <v>641</v>
      </c>
      <c r="G167" s="384"/>
      <c r="H167" s="385"/>
      <c r="I167" s="385"/>
      <c r="J167" s="342" t="s">
        <v>642</v>
      </c>
      <c r="K167" s="320"/>
    </row>
    <row r="168" s="1" customFormat="1" ht="5.25" customHeight="1">
      <c r="B168" s="350"/>
      <c r="C168" s="345"/>
      <c r="D168" s="345"/>
      <c r="E168" s="345"/>
      <c r="F168" s="345"/>
      <c r="G168" s="346"/>
      <c r="H168" s="345"/>
      <c r="I168" s="345"/>
      <c r="J168" s="345"/>
      <c r="K168" s="373"/>
    </row>
    <row r="169" s="1" customFormat="1" ht="15" customHeight="1">
      <c r="B169" s="350"/>
      <c r="C169" s="325" t="s">
        <v>646</v>
      </c>
      <c r="D169" s="325"/>
      <c r="E169" s="325"/>
      <c r="F169" s="348" t="s">
        <v>643</v>
      </c>
      <c r="G169" s="325"/>
      <c r="H169" s="325" t="s">
        <v>683</v>
      </c>
      <c r="I169" s="325" t="s">
        <v>645</v>
      </c>
      <c r="J169" s="325">
        <v>120</v>
      </c>
      <c r="K169" s="373"/>
    </row>
    <row r="170" s="1" customFormat="1" ht="15" customHeight="1">
      <c r="B170" s="350"/>
      <c r="C170" s="325" t="s">
        <v>692</v>
      </c>
      <c r="D170" s="325"/>
      <c r="E170" s="325"/>
      <c r="F170" s="348" t="s">
        <v>643</v>
      </c>
      <c r="G170" s="325"/>
      <c r="H170" s="325" t="s">
        <v>693</v>
      </c>
      <c r="I170" s="325" t="s">
        <v>645</v>
      </c>
      <c r="J170" s="325" t="s">
        <v>694</v>
      </c>
      <c r="K170" s="373"/>
    </row>
    <row r="171" s="1" customFormat="1" ht="15" customHeight="1">
      <c r="B171" s="350"/>
      <c r="C171" s="325" t="s">
        <v>83</v>
      </c>
      <c r="D171" s="325"/>
      <c r="E171" s="325"/>
      <c r="F171" s="348" t="s">
        <v>643</v>
      </c>
      <c r="G171" s="325"/>
      <c r="H171" s="325" t="s">
        <v>710</v>
      </c>
      <c r="I171" s="325" t="s">
        <v>645</v>
      </c>
      <c r="J171" s="325" t="s">
        <v>694</v>
      </c>
      <c r="K171" s="373"/>
    </row>
    <row r="172" s="1" customFormat="1" ht="15" customHeight="1">
      <c r="B172" s="350"/>
      <c r="C172" s="325" t="s">
        <v>648</v>
      </c>
      <c r="D172" s="325"/>
      <c r="E172" s="325"/>
      <c r="F172" s="348" t="s">
        <v>649</v>
      </c>
      <c r="G172" s="325"/>
      <c r="H172" s="325" t="s">
        <v>710</v>
      </c>
      <c r="I172" s="325" t="s">
        <v>645</v>
      </c>
      <c r="J172" s="325">
        <v>50</v>
      </c>
      <c r="K172" s="373"/>
    </row>
    <row r="173" s="1" customFormat="1" ht="15" customHeight="1">
      <c r="B173" s="350"/>
      <c r="C173" s="325" t="s">
        <v>651</v>
      </c>
      <c r="D173" s="325"/>
      <c r="E173" s="325"/>
      <c r="F173" s="348" t="s">
        <v>643</v>
      </c>
      <c r="G173" s="325"/>
      <c r="H173" s="325" t="s">
        <v>710</v>
      </c>
      <c r="I173" s="325" t="s">
        <v>653</v>
      </c>
      <c r="J173" s="325"/>
      <c r="K173" s="373"/>
    </row>
    <row r="174" s="1" customFormat="1" ht="15" customHeight="1">
      <c r="B174" s="350"/>
      <c r="C174" s="325" t="s">
        <v>662</v>
      </c>
      <c r="D174" s="325"/>
      <c r="E174" s="325"/>
      <c r="F174" s="348" t="s">
        <v>649</v>
      </c>
      <c r="G174" s="325"/>
      <c r="H174" s="325" t="s">
        <v>710</v>
      </c>
      <c r="I174" s="325" t="s">
        <v>645</v>
      </c>
      <c r="J174" s="325">
        <v>50</v>
      </c>
      <c r="K174" s="373"/>
    </row>
    <row r="175" s="1" customFormat="1" ht="15" customHeight="1">
      <c r="B175" s="350"/>
      <c r="C175" s="325" t="s">
        <v>670</v>
      </c>
      <c r="D175" s="325"/>
      <c r="E175" s="325"/>
      <c r="F175" s="348" t="s">
        <v>649</v>
      </c>
      <c r="G175" s="325"/>
      <c r="H175" s="325" t="s">
        <v>710</v>
      </c>
      <c r="I175" s="325" t="s">
        <v>645</v>
      </c>
      <c r="J175" s="325">
        <v>50</v>
      </c>
      <c r="K175" s="373"/>
    </row>
    <row r="176" s="1" customFormat="1" ht="15" customHeight="1">
      <c r="B176" s="350"/>
      <c r="C176" s="325" t="s">
        <v>668</v>
      </c>
      <c r="D176" s="325"/>
      <c r="E176" s="325"/>
      <c r="F176" s="348" t="s">
        <v>649</v>
      </c>
      <c r="G176" s="325"/>
      <c r="H176" s="325" t="s">
        <v>710</v>
      </c>
      <c r="I176" s="325" t="s">
        <v>645</v>
      </c>
      <c r="J176" s="325">
        <v>50</v>
      </c>
      <c r="K176" s="373"/>
    </row>
    <row r="177" s="1" customFormat="1" ht="15" customHeight="1">
      <c r="B177" s="350"/>
      <c r="C177" s="325" t="s">
        <v>134</v>
      </c>
      <c r="D177" s="325"/>
      <c r="E177" s="325"/>
      <c r="F177" s="348" t="s">
        <v>643</v>
      </c>
      <c r="G177" s="325"/>
      <c r="H177" s="325" t="s">
        <v>711</v>
      </c>
      <c r="I177" s="325" t="s">
        <v>712</v>
      </c>
      <c r="J177" s="325"/>
      <c r="K177" s="373"/>
    </row>
    <row r="178" s="1" customFormat="1" ht="15" customHeight="1">
      <c r="B178" s="350"/>
      <c r="C178" s="325" t="s">
        <v>55</v>
      </c>
      <c r="D178" s="325"/>
      <c r="E178" s="325"/>
      <c r="F178" s="348" t="s">
        <v>643</v>
      </c>
      <c r="G178" s="325"/>
      <c r="H178" s="325" t="s">
        <v>713</v>
      </c>
      <c r="I178" s="325" t="s">
        <v>714</v>
      </c>
      <c r="J178" s="325">
        <v>1</v>
      </c>
      <c r="K178" s="373"/>
    </row>
    <row r="179" s="1" customFormat="1" ht="15" customHeight="1">
      <c r="B179" s="350"/>
      <c r="C179" s="325" t="s">
        <v>51</v>
      </c>
      <c r="D179" s="325"/>
      <c r="E179" s="325"/>
      <c r="F179" s="348" t="s">
        <v>643</v>
      </c>
      <c r="G179" s="325"/>
      <c r="H179" s="325" t="s">
        <v>715</v>
      </c>
      <c r="I179" s="325" t="s">
        <v>645</v>
      </c>
      <c r="J179" s="325">
        <v>20</v>
      </c>
      <c r="K179" s="373"/>
    </row>
    <row r="180" s="1" customFormat="1" ht="15" customHeight="1">
      <c r="B180" s="350"/>
      <c r="C180" s="325" t="s">
        <v>52</v>
      </c>
      <c r="D180" s="325"/>
      <c r="E180" s="325"/>
      <c r="F180" s="348" t="s">
        <v>643</v>
      </c>
      <c r="G180" s="325"/>
      <c r="H180" s="325" t="s">
        <v>716</v>
      </c>
      <c r="I180" s="325" t="s">
        <v>645</v>
      </c>
      <c r="J180" s="325">
        <v>255</v>
      </c>
      <c r="K180" s="373"/>
    </row>
    <row r="181" s="1" customFormat="1" ht="15" customHeight="1">
      <c r="B181" s="350"/>
      <c r="C181" s="325" t="s">
        <v>135</v>
      </c>
      <c r="D181" s="325"/>
      <c r="E181" s="325"/>
      <c r="F181" s="348" t="s">
        <v>643</v>
      </c>
      <c r="G181" s="325"/>
      <c r="H181" s="325" t="s">
        <v>607</v>
      </c>
      <c r="I181" s="325" t="s">
        <v>645</v>
      </c>
      <c r="J181" s="325">
        <v>10</v>
      </c>
      <c r="K181" s="373"/>
    </row>
    <row r="182" s="1" customFormat="1" ht="15" customHeight="1">
      <c r="B182" s="350"/>
      <c r="C182" s="325" t="s">
        <v>136</v>
      </c>
      <c r="D182" s="325"/>
      <c r="E182" s="325"/>
      <c r="F182" s="348" t="s">
        <v>643</v>
      </c>
      <c r="G182" s="325"/>
      <c r="H182" s="325" t="s">
        <v>717</v>
      </c>
      <c r="I182" s="325" t="s">
        <v>678</v>
      </c>
      <c r="J182" s="325"/>
      <c r="K182" s="373"/>
    </row>
    <row r="183" s="1" customFormat="1" ht="15" customHeight="1">
      <c r="B183" s="350"/>
      <c r="C183" s="325" t="s">
        <v>718</v>
      </c>
      <c r="D183" s="325"/>
      <c r="E183" s="325"/>
      <c r="F183" s="348" t="s">
        <v>643</v>
      </c>
      <c r="G183" s="325"/>
      <c r="H183" s="325" t="s">
        <v>719</v>
      </c>
      <c r="I183" s="325" t="s">
        <v>678</v>
      </c>
      <c r="J183" s="325"/>
      <c r="K183" s="373"/>
    </row>
    <row r="184" s="1" customFormat="1" ht="15" customHeight="1">
      <c r="B184" s="350"/>
      <c r="C184" s="325" t="s">
        <v>707</v>
      </c>
      <c r="D184" s="325"/>
      <c r="E184" s="325"/>
      <c r="F184" s="348" t="s">
        <v>643</v>
      </c>
      <c r="G184" s="325"/>
      <c r="H184" s="325" t="s">
        <v>720</v>
      </c>
      <c r="I184" s="325" t="s">
        <v>678</v>
      </c>
      <c r="J184" s="325"/>
      <c r="K184" s="373"/>
    </row>
    <row r="185" s="1" customFormat="1" ht="15" customHeight="1">
      <c r="B185" s="350"/>
      <c r="C185" s="325" t="s">
        <v>138</v>
      </c>
      <c r="D185" s="325"/>
      <c r="E185" s="325"/>
      <c r="F185" s="348" t="s">
        <v>649</v>
      </c>
      <c r="G185" s="325"/>
      <c r="H185" s="325" t="s">
        <v>721</v>
      </c>
      <c r="I185" s="325" t="s">
        <v>645</v>
      </c>
      <c r="J185" s="325">
        <v>50</v>
      </c>
      <c r="K185" s="373"/>
    </row>
    <row r="186" s="1" customFormat="1" ht="15" customHeight="1">
      <c r="B186" s="350"/>
      <c r="C186" s="325" t="s">
        <v>722</v>
      </c>
      <c r="D186" s="325"/>
      <c r="E186" s="325"/>
      <c r="F186" s="348" t="s">
        <v>649</v>
      </c>
      <c r="G186" s="325"/>
      <c r="H186" s="325" t="s">
        <v>723</v>
      </c>
      <c r="I186" s="325" t="s">
        <v>724</v>
      </c>
      <c r="J186" s="325"/>
      <c r="K186" s="373"/>
    </row>
    <row r="187" s="1" customFormat="1" ht="15" customHeight="1">
      <c r="B187" s="350"/>
      <c r="C187" s="325" t="s">
        <v>725</v>
      </c>
      <c r="D187" s="325"/>
      <c r="E187" s="325"/>
      <c r="F187" s="348" t="s">
        <v>649</v>
      </c>
      <c r="G187" s="325"/>
      <c r="H187" s="325" t="s">
        <v>726</v>
      </c>
      <c r="I187" s="325" t="s">
        <v>724</v>
      </c>
      <c r="J187" s="325"/>
      <c r="K187" s="373"/>
    </row>
    <row r="188" s="1" customFormat="1" ht="15" customHeight="1">
      <c r="B188" s="350"/>
      <c r="C188" s="325" t="s">
        <v>727</v>
      </c>
      <c r="D188" s="325"/>
      <c r="E188" s="325"/>
      <c r="F188" s="348" t="s">
        <v>649</v>
      </c>
      <c r="G188" s="325"/>
      <c r="H188" s="325" t="s">
        <v>728</v>
      </c>
      <c r="I188" s="325" t="s">
        <v>724</v>
      </c>
      <c r="J188" s="325"/>
      <c r="K188" s="373"/>
    </row>
    <row r="189" s="1" customFormat="1" ht="15" customHeight="1">
      <c r="B189" s="350"/>
      <c r="C189" s="386" t="s">
        <v>729</v>
      </c>
      <c r="D189" s="325"/>
      <c r="E189" s="325"/>
      <c r="F189" s="348" t="s">
        <v>649</v>
      </c>
      <c r="G189" s="325"/>
      <c r="H189" s="325" t="s">
        <v>730</v>
      </c>
      <c r="I189" s="325" t="s">
        <v>731</v>
      </c>
      <c r="J189" s="387" t="s">
        <v>732</v>
      </c>
      <c r="K189" s="373"/>
    </row>
    <row r="190" s="18" customFormat="1" ht="15" customHeight="1">
      <c r="B190" s="388"/>
      <c r="C190" s="389" t="s">
        <v>733</v>
      </c>
      <c r="D190" s="390"/>
      <c r="E190" s="390"/>
      <c r="F190" s="391" t="s">
        <v>649</v>
      </c>
      <c r="G190" s="390"/>
      <c r="H190" s="390" t="s">
        <v>734</v>
      </c>
      <c r="I190" s="390" t="s">
        <v>731</v>
      </c>
      <c r="J190" s="392" t="s">
        <v>732</v>
      </c>
      <c r="K190" s="393"/>
    </row>
    <row r="191" s="1" customFormat="1" ht="15" customHeight="1">
      <c r="B191" s="350"/>
      <c r="C191" s="386" t="s">
        <v>40</v>
      </c>
      <c r="D191" s="325"/>
      <c r="E191" s="325"/>
      <c r="F191" s="348" t="s">
        <v>643</v>
      </c>
      <c r="G191" s="325"/>
      <c r="H191" s="322" t="s">
        <v>735</v>
      </c>
      <c r="I191" s="325" t="s">
        <v>736</v>
      </c>
      <c r="J191" s="325"/>
      <c r="K191" s="373"/>
    </row>
    <row r="192" s="1" customFormat="1" ht="15" customHeight="1">
      <c r="B192" s="350"/>
      <c r="C192" s="386" t="s">
        <v>737</v>
      </c>
      <c r="D192" s="325"/>
      <c r="E192" s="325"/>
      <c r="F192" s="348" t="s">
        <v>643</v>
      </c>
      <c r="G192" s="325"/>
      <c r="H192" s="325" t="s">
        <v>738</v>
      </c>
      <c r="I192" s="325" t="s">
        <v>678</v>
      </c>
      <c r="J192" s="325"/>
      <c r="K192" s="373"/>
    </row>
    <row r="193" s="1" customFormat="1" ht="15" customHeight="1">
      <c r="B193" s="350"/>
      <c r="C193" s="386" t="s">
        <v>739</v>
      </c>
      <c r="D193" s="325"/>
      <c r="E193" s="325"/>
      <c r="F193" s="348" t="s">
        <v>643</v>
      </c>
      <c r="G193" s="325"/>
      <c r="H193" s="325" t="s">
        <v>740</v>
      </c>
      <c r="I193" s="325" t="s">
        <v>678</v>
      </c>
      <c r="J193" s="325"/>
      <c r="K193" s="373"/>
    </row>
    <row r="194" s="1" customFormat="1" ht="15" customHeight="1">
      <c r="B194" s="350"/>
      <c r="C194" s="386" t="s">
        <v>741</v>
      </c>
      <c r="D194" s="325"/>
      <c r="E194" s="325"/>
      <c r="F194" s="348" t="s">
        <v>649</v>
      </c>
      <c r="G194" s="325"/>
      <c r="H194" s="325" t="s">
        <v>742</v>
      </c>
      <c r="I194" s="325" t="s">
        <v>678</v>
      </c>
      <c r="J194" s="325"/>
      <c r="K194" s="373"/>
    </row>
    <row r="195" s="1" customFormat="1" ht="15" customHeight="1">
      <c r="B195" s="379"/>
      <c r="C195" s="394"/>
      <c r="D195" s="359"/>
      <c r="E195" s="359"/>
      <c r="F195" s="359"/>
      <c r="G195" s="359"/>
      <c r="H195" s="359"/>
      <c r="I195" s="359"/>
      <c r="J195" s="359"/>
      <c r="K195" s="380"/>
    </row>
    <row r="196" s="1" customFormat="1" ht="18.75" customHeight="1">
      <c r="B196" s="361"/>
      <c r="C196" s="371"/>
      <c r="D196" s="371"/>
      <c r="E196" s="371"/>
      <c r="F196" s="381"/>
      <c r="G196" s="371"/>
      <c r="H196" s="371"/>
      <c r="I196" s="371"/>
      <c r="J196" s="371"/>
      <c r="K196" s="361"/>
    </row>
    <row r="197" s="1" customFormat="1" ht="18.75" customHeight="1">
      <c r="B197" s="361"/>
      <c r="C197" s="371"/>
      <c r="D197" s="371"/>
      <c r="E197" s="371"/>
      <c r="F197" s="381"/>
      <c r="G197" s="371"/>
      <c r="H197" s="371"/>
      <c r="I197" s="371"/>
      <c r="J197" s="371"/>
      <c r="K197" s="361"/>
    </row>
    <row r="198" s="1" customFormat="1" ht="18.75" customHeight="1">
      <c r="B198" s="333"/>
      <c r="C198" s="333"/>
      <c r="D198" s="333"/>
      <c r="E198" s="333"/>
      <c r="F198" s="333"/>
      <c r="G198" s="333"/>
      <c r="H198" s="333"/>
      <c r="I198" s="333"/>
      <c r="J198" s="333"/>
      <c r="K198" s="333"/>
    </row>
    <row r="199" s="1" customFormat="1" ht="13.5">
      <c r="B199" s="312"/>
      <c r="C199" s="313"/>
      <c r="D199" s="313"/>
      <c r="E199" s="313"/>
      <c r="F199" s="313"/>
      <c r="G199" s="313"/>
      <c r="H199" s="313"/>
      <c r="I199" s="313"/>
      <c r="J199" s="313"/>
      <c r="K199" s="314"/>
    </row>
    <row r="200" s="1" customFormat="1" ht="21">
      <c r="B200" s="315"/>
      <c r="C200" s="316" t="s">
        <v>743</v>
      </c>
      <c r="D200" s="316"/>
      <c r="E200" s="316"/>
      <c r="F200" s="316"/>
      <c r="G200" s="316"/>
      <c r="H200" s="316"/>
      <c r="I200" s="316"/>
      <c r="J200" s="316"/>
      <c r="K200" s="317"/>
    </row>
    <row r="201" s="1" customFormat="1" ht="25.5" customHeight="1">
      <c r="B201" s="315"/>
      <c r="C201" s="395" t="s">
        <v>744</v>
      </c>
      <c r="D201" s="395"/>
      <c r="E201" s="395"/>
      <c r="F201" s="395" t="s">
        <v>745</v>
      </c>
      <c r="G201" s="396"/>
      <c r="H201" s="395" t="s">
        <v>746</v>
      </c>
      <c r="I201" s="395"/>
      <c r="J201" s="395"/>
      <c r="K201" s="317"/>
    </row>
    <row r="202" s="1" customFormat="1" ht="5.25" customHeight="1">
      <c r="B202" s="350"/>
      <c r="C202" s="345"/>
      <c r="D202" s="345"/>
      <c r="E202" s="345"/>
      <c r="F202" s="345"/>
      <c r="G202" s="371"/>
      <c r="H202" s="345"/>
      <c r="I202" s="345"/>
      <c r="J202" s="345"/>
      <c r="K202" s="373"/>
    </row>
    <row r="203" s="1" customFormat="1" ht="15" customHeight="1">
      <c r="B203" s="350"/>
      <c r="C203" s="325" t="s">
        <v>736</v>
      </c>
      <c r="D203" s="325"/>
      <c r="E203" s="325"/>
      <c r="F203" s="348" t="s">
        <v>41</v>
      </c>
      <c r="G203" s="325"/>
      <c r="H203" s="325" t="s">
        <v>747</v>
      </c>
      <c r="I203" s="325"/>
      <c r="J203" s="325"/>
      <c r="K203" s="373"/>
    </row>
    <row r="204" s="1" customFormat="1" ht="15" customHeight="1">
      <c r="B204" s="350"/>
      <c r="C204" s="325"/>
      <c r="D204" s="325"/>
      <c r="E204" s="325"/>
      <c r="F204" s="348" t="s">
        <v>42</v>
      </c>
      <c r="G204" s="325"/>
      <c r="H204" s="325" t="s">
        <v>748</v>
      </c>
      <c r="I204" s="325"/>
      <c r="J204" s="325"/>
      <c r="K204" s="373"/>
    </row>
    <row r="205" s="1" customFormat="1" ht="15" customHeight="1">
      <c r="B205" s="350"/>
      <c r="C205" s="325"/>
      <c r="D205" s="325"/>
      <c r="E205" s="325"/>
      <c r="F205" s="348" t="s">
        <v>45</v>
      </c>
      <c r="G205" s="325"/>
      <c r="H205" s="325" t="s">
        <v>749</v>
      </c>
      <c r="I205" s="325"/>
      <c r="J205" s="325"/>
      <c r="K205" s="373"/>
    </row>
    <row r="206" s="1" customFormat="1" ht="15" customHeight="1">
      <c r="B206" s="350"/>
      <c r="C206" s="325"/>
      <c r="D206" s="325"/>
      <c r="E206" s="325"/>
      <c r="F206" s="348" t="s">
        <v>43</v>
      </c>
      <c r="G206" s="325"/>
      <c r="H206" s="325" t="s">
        <v>750</v>
      </c>
      <c r="I206" s="325"/>
      <c r="J206" s="325"/>
      <c r="K206" s="373"/>
    </row>
    <row r="207" s="1" customFormat="1" ht="15" customHeight="1">
      <c r="B207" s="350"/>
      <c r="C207" s="325"/>
      <c r="D207" s="325"/>
      <c r="E207" s="325"/>
      <c r="F207" s="348" t="s">
        <v>44</v>
      </c>
      <c r="G207" s="325"/>
      <c r="H207" s="325" t="s">
        <v>751</v>
      </c>
      <c r="I207" s="325"/>
      <c r="J207" s="325"/>
      <c r="K207" s="373"/>
    </row>
    <row r="208" s="1" customFormat="1" ht="15" customHeight="1">
      <c r="B208" s="350"/>
      <c r="C208" s="325"/>
      <c r="D208" s="325"/>
      <c r="E208" s="325"/>
      <c r="F208" s="348"/>
      <c r="G208" s="325"/>
      <c r="H208" s="325"/>
      <c r="I208" s="325"/>
      <c r="J208" s="325"/>
      <c r="K208" s="373"/>
    </row>
    <row r="209" s="1" customFormat="1" ht="15" customHeight="1">
      <c r="B209" s="350"/>
      <c r="C209" s="325" t="s">
        <v>690</v>
      </c>
      <c r="D209" s="325"/>
      <c r="E209" s="325"/>
      <c r="F209" s="348" t="s">
        <v>76</v>
      </c>
      <c r="G209" s="325"/>
      <c r="H209" s="325" t="s">
        <v>752</v>
      </c>
      <c r="I209" s="325"/>
      <c r="J209" s="325"/>
      <c r="K209" s="373"/>
    </row>
    <row r="210" s="1" customFormat="1" ht="15" customHeight="1">
      <c r="B210" s="350"/>
      <c r="C210" s="325"/>
      <c r="D210" s="325"/>
      <c r="E210" s="325"/>
      <c r="F210" s="348" t="s">
        <v>586</v>
      </c>
      <c r="G210" s="325"/>
      <c r="H210" s="325" t="s">
        <v>587</v>
      </c>
      <c r="I210" s="325"/>
      <c r="J210" s="325"/>
      <c r="K210" s="373"/>
    </row>
    <row r="211" s="1" customFormat="1" ht="15" customHeight="1">
      <c r="B211" s="350"/>
      <c r="C211" s="325"/>
      <c r="D211" s="325"/>
      <c r="E211" s="325"/>
      <c r="F211" s="348" t="s">
        <v>584</v>
      </c>
      <c r="G211" s="325"/>
      <c r="H211" s="325" t="s">
        <v>753</v>
      </c>
      <c r="I211" s="325"/>
      <c r="J211" s="325"/>
      <c r="K211" s="373"/>
    </row>
    <row r="212" s="1" customFormat="1" ht="15" customHeight="1">
      <c r="B212" s="397"/>
      <c r="C212" s="325"/>
      <c r="D212" s="325"/>
      <c r="E212" s="325"/>
      <c r="F212" s="348" t="s">
        <v>588</v>
      </c>
      <c r="G212" s="386"/>
      <c r="H212" s="377" t="s">
        <v>589</v>
      </c>
      <c r="I212" s="377"/>
      <c r="J212" s="377"/>
      <c r="K212" s="398"/>
    </row>
    <row r="213" s="1" customFormat="1" ht="15" customHeight="1">
      <c r="B213" s="397"/>
      <c r="C213" s="325"/>
      <c r="D213" s="325"/>
      <c r="E213" s="325"/>
      <c r="F213" s="348" t="s">
        <v>590</v>
      </c>
      <c r="G213" s="386"/>
      <c r="H213" s="377" t="s">
        <v>754</v>
      </c>
      <c r="I213" s="377"/>
      <c r="J213" s="377"/>
      <c r="K213" s="398"/>
    </row>
    <row r="214" s="1" customFormat="1" ht="15" customHeight="1">
      <c r="B214" s="397"/>
      <c r="C214" s="325"/>
      <c r="D214" s="325"/>
      <c r="E214" s="325"/>
      <c r="F214" s="348"/>
      <c r="G214" s="386"/>
      <c r="H214" s="377"/>
      <c r="I214" s="377"/>
      <c r="J214" s="377"/>
      <c r="K214" s="398"/>
    </row>
    <row r="215" s="1" customFormat="1" ht="15" customHeight="1">
      <c r="B215" s="397"/>
      <c r="C215" s="325" t="s">
        <v>714</v>
      </c>
      <c r="D215" s="325"/>
      <c r="E215" s="325"/>
      <c r="F215" s="348">
        <v>1</v>
      </c>
      <c r="G215" s="386"/>
      <c r="H215" s="377" t="s">
        <v>755</v>
      </c>
      <c r="I215" s="377"/>
      <c r="J215" s="377"/>
      <c r="K215" s="398"/>
    </row>
    <row r="216" s="1" customFormat="1" ht="15" customHeight="1">
      <c r="B216" s="397"/>
      <c r="C216" s="325"/>
      <c r="D216" s="325"/>
      <c r="E216" s="325"/>
      <c r="F216" s="348">
        <v>2</v>
      </c>
      <c r="G216" s="386"/>
      <c r="H216" s="377" t="s">
        <v>756</v>
      </c>
      <c r="I216" s="377"/>
      <c r="J216" s="377"/>
      <c r="K216" s="398"/>
    </row>
    <row r="217" s="1" customFormat="1" ht="15" customHeight="1">
      <c r="B217" s="397"/>
      <c r="C217" s="325"/>
      <c r="D217" s="325"/>
      <c r="E217" s="325"/>
      <c r="F217" s="348">
        <v>3</v>
      </c>
      <c r="G217" s="386"/>
      <c r="H217" s="377" t="s">
        <v>757</v>
      </c>
      <c r="I217" s="377"/>
      <c r="J217" s="377"/>
      <c r="K217" s="398"/>
    </row>
    <row r="218" s="1" customFormat="1" ht="15" customHeight="1">
      <c r="B218" s="397"/>
      <c r="C218" s="325"/>
      <c r="D218" s="325"/>
      <c r="E218" s="325"/>
      <c r="F218" s="348">
        <v>4</v>
      </c>
      <c r="G218" s="386"/>
      <c r="H218" s="377" t="s">
        <v>758</v>
      </c>
      <c r="I218" s="377"/>
      <c r="J218" s="377"/>
      <c r="K218" s="398"/>
    </row>
    <row r="219" s="1" customFormat="1" ht="12.75" customHeight="1">
      <c r="B219" s="399"/>
      <c r="C219" s="400"/>
      <c r="D219" s="400"/>
      <c r="E219" s="400"/>
      <c r="F219" s="400"/>
      <c r="G219" s="400"/>
      <c r="H219" s="400"/>
      <c r="I219" s="400"/>
      <c r="J219" s="400"/>
      <c r="K219" s="40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Zatloukalová Galina</dc:creator>
  <cp:lastModifiedBy>Zatloukalová Galina</cp:lastModifiedBy>
  <dcterms:created xsi:type="dcterms:W3CDTF">2025-03-13T13:31:50Z</dcterms:created>
  <dcterms:modified xsi:type="dcterms:W3CDTF">2025-03-13T13:31:53Z</dcterms:modified>
</cp:coreProperties>
</file>