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Učebna informatiky" sheetId="2" r:id="rId2"/>
    <sheet name="b - Učebna a kabinet dílen" sheetId="3" r:id="rId3"/>
    <sheet name="c - Učebna výtvarné výchovy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 - Učebna informatiky'!$C$81:$K$105</definedName>
    <definedName name="_xlnm.Print_Area" localSheetId="1">'a - Učebna informatiky'!$C$4:$J$39,'a - Učebna informatiky'!$C$69:$K$105</definedName>
    <definedName name="_xlnm.Print_Titles" localSheetId="1">'a - Učebna informatiky'!$81:$81</definedName>
    <definedName name="_xlnm._FilterDatabase" localSheetId="2" hidden="1">'b - Učebna a kabinet dílen'!$C$82:$K$105</definedName>
    <definedName name="_xlnm.Print_Area" localSheetId="2">'b - Učebna a kabinet dílen'!$C$4:$J$39,'b - Učebna a kabinet dílen'!$C$70:$K$105</definedName>
    <definedName name="_xlnm.Print_Titles" localSheetId="2">'b - Učebna a kabinet dílen'!$82:$82</definedName>
    <definedName name="_xlnm._FilterDatabase" localSheetId="3" hidden="1">'c - Učebna výtvarné výchovy'!$C$81:$K$93</definedName>
    <definedName name="_xlnm.Print_Area" localSheetId="3">'c - Učebna výtvarné výchovy'!$C$4:$J$39,'c - Učebna výtvarné výchovy'!$C$69:$K$93</definedName>
    <definedName name="_xlnm.Print_Titles" localSheetId="3">'c - Učebna výtvarné výchovy'!$81:$81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0"/>
  <c r="BH90"/>
  <c r="BG90"/>
  <c r="BF90"/>
  <c r="T90"/>
  <c r="T89"/>
  <c r="R90"/>
  <c r="R89"/>
  <c r="P90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55"/>
  <c r="J17"/>
  <c r="J12"/>
  <c r="J76"/>
  <c r="E7"/>
  <c r="E72"/>
  <c i="3" r="J37"/>
  <c r="J36"/>
  <c i="1" r="AY56"/>
  <c i="3" r="J35"/>
  <c i="1" r="AX56"/>
  <c i="3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T85"/>
  <c r="R86"/>
  <c r="R85"/>
  <c r="P86"/>
  <c r="P85"/>
  <c r="J79"/>
  <c r="F79"/>
  <c r="F77"/>
  <c r="E75"/>
  <c r="J54"/>
  <c r="F54"/>
  <c r="F52"/>
  <c r="E50"/>
  <c r="J24"/>
  <c r="E24"/>
  <c r="J80"/>
  <c r="J23"/>
  <c r="J18"/>
  <c r="E18"/>
  <c r="F55"/>
  <c r="J17"/>
  <c r="J12"/>
  <c r="J52"/>
  <c r="E7"/>
  <c r="E73"/>
  <c i="2" r="J37"/>
  <c r="J36"/>
  <c i="1" r="AY55"/>
  <c i="2" r="J35"/>
  <c i="1" r="AX55"/>
  <c i="2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72"/>
  <c i="1" r="L50"/>
  <c r="AM50"/>
  <c r="AM49"/>
  <c r="L49"/>
  <c r="AM47"/>
  <c r="L47"/>
  <c r="L45"/>
  <c r="L44"/>
  <c i="2" r="BK97"/>
  <c r="J94"/>
  <c r="BK102"/>
  <c r="J93"/>
  <c r="BK94"/>
  <c i="3" r="J94"/>
  <c r="J97"/>
  <c r="BK89"/>
  <c r="BK97"/>
  <c r="BK96"/>
  <c i="4" r="BK88"/>
  <c r="BK87"/>
  <c i="2" r="J102"/>
  <c r="J90"/>
  <c r="J92"/>
  <c r="J85"/>
  <c r="BK90"/>
  <c i="3" r="BK99"/>
  <c r="J86"/>
  <c r="BK93"/>
  <c r="J88"/>
  <c i="4" r="BK85"/>
  <c r="J85"/>
  <c i="2" r="BK85"/>
  <c r="J95"/>
  <c i="3" r="BK90"/>
  <c r="BK94"/>
  <c i="2" r="J96"/>
  <c r="BK86"/>
  <c r="BK99"/>
  <c r="BK89"/>
  <c i="3" r="BK92"/>
  <c r="BK95"/>
  <c r="J89"/>
  <c i="4" r="BK86"/>
  <c i="2" r="BK87"/>
  <c r="J89"/>
  <c r="BK96"/>
  <c r="J87"/>
  <c r="J88"/>
  <c i="3" r="BK86"/>
  <c r="BK88"/>
  <c r="BK102"/>
  <c r="BK91"/>
  <c i="4" r="BK90"/>
  <c r="J87"/>
  <c i="2" r="BK95"/>
  <c r="BK91"/>
  <c r="J99"/>
  <c r="J91"/>
  <c r="BK92"/>
  <c i="3" r="J95"/>
  <c r="J93"/>
  <c r="J96"/>
  <c i="4" r="J90"/>
  <c i="2" r="J97"/>
  <c i="3" r="J99"/>
  <c i="4" r="J86"/>
  <c i="2" r="BK93"/>
  <c r="BK88"/>
  <c i="1" r="AS54"/>
  <c i="2" r="J86"/>
  <c i="3" r="J102"/>
  <c r="J91"/>
  <c r="J92"/>
  <c r="J90"/>
  <c i="4" r="J88"/>
  <c i="2" l="1" r="P84"/>
  <c r="P83"/>
  <c r="P82"/>
  <c i="1" r="AU55"/>
  <c i="4" r="P84"/>
  <c r="P83"/>
  <c r="P82"/>
  <c i="1" r="AU57"/>
  <c i="2" r="BK84"/>
  <c r="J84"/>
  <c r="J61"/>
  <c i="4" r="R84"/>
  <c r="R83"/>
  <c r="R82"/>
  <c i="3" r="R87"/>
  <c r="R84"/>
  <c r="R83"/>
  <c r="BK87"/>
  <c r="J87"/>
  <c r="J62"/>
  <c i="4" r="T84"/>
  <c r="T83"/>
  <c r="T82"/>
  <c i="3" r="P87"/>
  <c r="P84"/>
  <c r="P83"/>
  <c i="1" r="AU56"/>
  <c i="4" r="BK84"/>
  <c r="J84"/>
  <c r="J61"/>
  <c i="2" r="R84"/>
  <c r="R83"/>
  <c r="R82"/>
  <c r="T84"/>
  <c r="T83"/>
  <c r="T82"/>
  <c i="3" r="T87"/>
  <c r="T84"/>
  <c r="T83"/>
  <c i="4" r="BK89"/>
  <c r="J89"/>
  <c r="J62"/>
  <c i="2" r="BK101"/>
  <c r="J101"/>
  <c r="J62"/>
  <c i="3" r="BK85"/>
  <c r="J85"/>
  <c r="J61"/>
  <c r="BK101"/>
  <c r="J101"/>
  <c r="J63"/>
  <c i="4" r="J79"/>
  <c r="BE86"/>
  <c i="3" r="BK84"/>
  <c r="BK83"/>
  <c r="J83"/>
  <c i="4" r="E48"/>
  <c r="BE87"/>
  <c r="BE90"/>
  <c r="BE85"/>
  <c r="J52"/>
  <c r="F79"/>
  <c r="BE88"/>
  <c i="3" r="BE94"/>
  <c r="BE102"/>
  <c r="F80"/>
  <c i="2" r="BK83"/>
  <c r="BK82"/>
  <c r="J82"/>
  <c r="J59"/>
  <c i="3" r="J55"/>
  <c r="BE99"/>
  <c r="J77"/>
  <c r="BE89"/>
  <c r="BE90"/>
  <c r="BE92"/>
  <c r="BE96"/>
  <c r="BE93"/>
  <c r="E48"/>
  <c r="BE86"/>
  <c r="BE91"/>
  <c r="BE88"/>
  <c r="BE95"/>
  <c r="BE97"/>
  <c i="2" r="F55"/>
  <c r="J76"/>
  <c r="J79"/>
  <c r="E48"/>
  <c r="BE86"/>
  <c r="BE90"/>
  <c r="BE95"/>
  <c r="BE88"/>
  <c r="BE94"/>
  <c r="BE102"/>
  <c r="BE91"/>
  <c r="BE97"/>
  <c r="BE85"/>
  <c r="BE87"/>
  <c r="BE93"/>
  <c r="BE96"/>
  <c r="BE89"/>
  <c r="BE92"/>
  <c r="BE99"/>
  <c r="J34"/>
  <c i="1" r="AW55"/>
  <c i="3" r="F34"/>
  <c i="1" r="BA56"/>
  <c i="4" r="F36"/>
  <c i="1" r="BC57"/>
  <c i="3" r="F37"/>
  <c i="1" r="BD56"/>
  <c i="4" r="F37"/>
  <c i="1" r="BD57"/>
  <c i="3" r="J34"/>
  <c i="1" r="AW56"/>
  <c i="4" r="F35"/>
  <c i="1" r="BB57"/>
  <c i="2" r="F36"/>
  <c i="1" r="BC55"/>
  <c i="4" r="J34"/>
  <c i="1" r="AW57"/>
  <c i="2" r="F35"/>
  <c i="1" r="BB55"/>
  <c i="4" r="F34"/>
  <c i="1" r="BA57"/>
  <c i="3" r="J30"/>
  <c i="2" r="F34"/>
  <c i="1" r="BA55"/>
  <c i="3" r="F35"/>
  <c i="1" r="BB56"/>
  <c i="2" r="F37"/>
  <c i="1" r="BD55"/>
  <c i="3" r="F36"/>
  <c i="1" r="BC56"/>
  <c i="4" l="1" r="BK83"/>
  <c r="J83"/>
  <c r="J60"/>
  <c i="1" r="AG56"/>
  <c i="3" r="J59"/>
  <c r="J84"/>
  <c r="J60"/>
  <c i="2" r="J83"/>
  <c r="J60"/>
  <c i="1" r="AU54"/>
  <c i="2" r="F33"/>
  <c i="1" r="AZ55"/>
  <c i="2" r="J33"/>
  <c i="1" r="AV55"/>
  <c r="AT55"/>
  <c i="3" r="F33"/>
  <c i="1" r="AZ56"/>
  <c r="BB54"/>
  <c r="W31"/>
  <c r="BD54"/>
  <c r="W33"/>
  <c i="3" r="J33"/>
  <c i="1" r="AV56"/>
  <c r="AT56"/>
  <c r="AN56"/>
  <c i="2" r="J30"/>
  <c i="1" r="AG55"/>
  <c i="4" r="J33"/>
  <c i="1" r="AV57"/>
  <c r="AT57"/>
  <c i="4" r="F33"/>
  <c i="1" r="AZ57"/>
  <c r="BC54"/>
  <c r="W32"/>
  <c r="BA54"/>
  <c r="AW54"/>
  <c r="AK30"/>
  <c i="4" l="1" r="BK82"/>
  <c r="J82"/>
  <c r="J59"/>
  <c i="1" r="AN55"/>
  <c i="3" r="J39"/>
  <c i="2" r="J39"/>
  <c i="1" r="AZ54"/>
  <c r="W29"/>
  <c r="W30"/>
  <c r="AY54"/>
  <c r="AX54"/>
  <c i="4" l="1" r="J30"/>
  <c i="1" r="AG57"/>
  <c r="AG54"/>
  <c r="AK26"/>
  <c r="AV54"/>
  <c r="AK29"/>
  <c r="AK35"/>
  <c i="4" l="1" r="J39"/>
  <c i="1" r="AN57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<sst xmlns="http://schemas.openxmlformats.org/spreadsheetml/2006/main">
  <si>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</si>
  <si>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</si>
  <si>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</si>
  <si>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</si>
  <si>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</si>
  <si>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{e5b2aa11-9b42-4d9b-a401-ca80cdd6ec96}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</si>
  <si>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</si>
  <si>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</si>
  <si>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</si>
  <si>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</si>
  <si>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</si>
  <si>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</si>
  <si>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</si>
  <si>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</si>
  <si>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01c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</si>
  <si>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</si>
  <si>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</si>
  <si>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Odborné učebny - ZŠ Bílina(nábytek)</t>
  </si>
  <si>
    <t>KSO:</t>
  </si>
  <si>
    <t/>
  </si>
  <si>
    <t>CC-CZ:</t>
  </si>
  <si>
    <t>Místo:</t>
  </si>
  <si>
    <t>parc.č.: 1785,1783</t>
  </si>
  <si>
    <t>Datum:</t>
  </si>
  <si>
    <t>3. 3. 2025</t>
  </si>
  <si>
    <t>Zadavatel:</t>
  </si>
  <si>
    <t>IČ:</t>
  </si>
  <si>
    <t>002666230</t>
  </si>
  <si>
    <t>město Bílina</t>
  </si>
  <si>
    <t>DIČ:</t>
  </si>
  <si>
    <t>Účastník:</t>
  </si>
  <si>
    <t>Vyplň údaj</t>
  </si>
  <si>
    <t>Projektant:</t>
  </si>
  <si>
    <t>05360889</t>
  </si>
  <si>
    <t>MPtechnik s.r.o.</t>
  </si>
  <si>
    <t xml:space="preserve">CZ05360889    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</si>
  <si>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</si>
  <si>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</si>
  <si>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</si>
  <si>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</si>
  <si>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</si>
  <si>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</si>
  <si>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</si>
  <si>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</si>
  <si>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</si>
  <si>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</si>
  <si>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</si>
  <si>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</si>
  <si>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</si>
  <si>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</si>
  <si>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</si>
  <si>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</si>
  <si>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</si>
  <si>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</si>
  <si>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</si>
  <si>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</si>
  <si>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</si>
  <si>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</si>
  <si>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</si>
  <si>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</si>
  <si>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</si>
  <si>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</si>
  <si>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</si>
  <si>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</si>
  <si>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</si>
  <si>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</si>
  <si>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</si>
  <si>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</si>
  <si>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</si>
  <si>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</si>
  <si>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</si>
  <si>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</si>
  <si>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</si>
  <si>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</si>
  <si>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</si>
  <si>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</si>
  <si>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</si>
  <si>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</si>
  <si>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</si>
  <si>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</si>
  <si>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</si>
  <si>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Učebna informatiky</t>
  </si>
  <si>
    <t>STA</t>
  </si>
  <si>
    <t>1</t>
  </si>
  <si>
    <t>{ef0d85ef-4494-47a5-b784-635f464e38de}</t>
  </si>
  <si>
    <t>2</t>
  </si>
  <si>
    <t>b</t>
  </si>
  <si>
    <t>Učebna a kabinet dílen</t>
  </si>
  <si>
    <t>{0d70d2e6-4a1d-4d1c-b96d-3123bf0898de}</t>
  </si>
  <si>
    <t>c</t>
  </si>
  <si>
    <t>Učebna výtvarné výchovy</t>
  </si>
  <si>
    <t>{cf04f580-e533-4707-8653-58b49f0c5ee8}</t>
  </si>
  <si>
    <t>KRYCÍ LIST SOUPISU PRACÍ</t>
  </si>
  <si>
    <t>Objekt:</t>
  </si>
  <si>
    <t>a - Učebna informatiky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</si>
  <si>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</si>
  <si>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</si>
  <si>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</si>
  <si>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</si>
  <si>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</si>
  <si>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Konstrukce truhlářské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</si>
  <si>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</si>
  <si>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</si>
  <si>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</si>
  <si>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</si>
  <si>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</si>
  <si>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</si>
  <si>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</si>
  <si>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</si>
  <si>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</si>
  <si>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</si>
  <si>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</si>
  <si>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</si>
  <si>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</si>
  <si>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</si>
  <si>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</si>
  <si>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</si>
  <si>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</si>
  <si>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</si>
  <si>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</si>
  <si>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13</t>
  </si>
  <si>
    <t>M</t>
  </si>
  <si>
    <t>C101R</t>
  </si>
  <si>
    <t>Stůl dvoumístný pro PC</t>
  </si>
  <si>
    <t>ks</t>
  </si>
  <si>
    <t>32</t>
  </si>
  <si>
    <t>16</t>
  </si>
  <si>
    <t>632014152</t>
  </si>
  <si>
    <t>19</t>
  </si>
  <si>
    <t>C101.1R</t>
  </si>
  <si>
    <t>Háček na sluchátka</t>
  </si>
  <si>
    <t>1647839030</t>
  </si>
  <si>
    <t>14</t>
  </si>
  <si>
    <t>C102R</t>
  </si>
  <si>
    <t>Sestava školní lavice stavitelná dvoumístná s 2x židle</t>
  </si>
  <si>
    <t>-679720316</t>
  </si>
  <si>
    <t>15</t>
  </si>
  <si>
    <t>D101R</t>
  </si>
  <si>
    <t>Otočná židle k PC</t>
  </si>
  <si>
    <t>199742072</t>
  </si>
  <si>
    <t>D102R</t>
  </si>
  <si>
    <t>Židle kancelářská - křeslo k PC pro učitele</t>
  </si>
  <si>
    <t>1339546809</t>
  </si>
  <si>
    <t>17</t>
  </si>
  <si>
    <t>A101R</t>
  </si>
  <si>
    <t>Skříň vysoká, 4x dveře</t>
  </si>
  <si>
    <t>1340202192</t>
  </si>
  <si>
    <t>18</t>
  </si>
  <si>
    <t>B101R</t>
  </si>
  <si>
    <t>Učitelská katedra</t>
  </si>
  <si>
    <t>-1173716226</t>
  </si>
  <si>
    <t>23</t>
  </si>
  <si>
    <t>AJ1R</t>
  </si>
  <si>
    <t>Informační tabule 1000x2000</t>
  </si>
  <si>
    <t>-496930006</t>
  </si>
  <si>
    <t>24</t>
  </si>
  <si>
    <t>AJ2R</t>
  </si>
  <si>
    <t>Informační tabule 3000x2000</t>
  </si>
  <si>
    <t>-422970648</t>
  </si>
  <si>
    <t>25</t>
  </si>
  <si>
    <t>AJ3R</t>
  </si>
  <si>
    <t>Informační tabule 3000x1500</t>
  </si>
  <si>
    <t>1215224775</t>
  </si>
  <si>
    <t>26</t>
  </si>
  <si>
    <t>AJ4R</t>
  </si>
  <si>
    <t>Informační tabule 2200x3000</t>
  </si>
  <si>
    <t>-586915617</t>
  </si>
  <si>
    <t>27</t>
  </si>
  <si>
    <t>AJ5R</t>
  </si>
  <si>
    <t>Informační tabule 2000x1000</t>
  </si>
  <si>
    <t>182135518</t>
  </si>
  <si>
    <t>K</t>
  </si>
  <si>
    <t>998766101</t>
  </si>
  <si>
    <t>Přesun hmot pro konstrukce truhlářské stanovený z hmotnosti přesunovaného materiálu vodorovná dopravní vzdálenost do 50 m základní v objektech výšky do 6 m</t>
  </si>
  <si>
    <t>t</t>
  </si>
  <si>
    <t>CS ÚRS 2025 01</t>
  </si>
  <si>
    <t>-1769134364</t>
  </si>
  <si>
    <t>Online PSC</t>
  </si>
  <si>
    <t>https://podminky.urs.cz/item/CS_URS_2025_01/998766101</t>
  </si>
  <si>
    <t>33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</si>
  <si>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</si>
  <si>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</si>
  <si>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CS ÚRS 2023 01</t>
  </si>
  <si>
    <t>-1836526575</t>
  </si>
  <si>
    <t>https://podminky.urs.cz/item/CS_URS_2023_01/998766181</t>
  </si>
  <si>
    <t>HZS</t>
  </si>
  <si>
    <t>Hodinové zúčtovací sazby</t>
  </si>
  <si>
    <t>4</t>
  </si>
  <si>
    <t>28</t>
  </si>
  <si>
    <t>HZS2121</t>
  </si>
  <si>
    <t>Hodinové zúčtovací sazby profesí PSV provádění stavebních konstrukcí truhlář</t>
  </si>
  <si>
    <t>hod</t>
  </si>
  <si>
    <t>512</t>
  </si>
  <si>
    <t>90589043</t>
  </si>
  <si>
    <t>https://podminky.urs.cz/item/CS_URS_2025_01/HZS2121</t>
  </si>
  <si>
    <t>VV</t>
  </si>
  <si>
    <t>montáž nábytku a vybavení 57ks</t>
  </si>
  <si>
    <t>57</t>
  </si>
  <si>
    <t>b - Učebna a kabinet dílen</t>
  </si>
  <si>
    <t xml:space="preserve">    767 - Konstrukce zámečnické</t>
  </si>
  <si>
    <t>90</t>
  </si>
  <si>
    <t>-1941760173</t>
  </si>
  <si>
    <t>767</t>
  </si>
  <si>
    <t>Konstrukce zámečnické</t>
  </si>
  <si>
    <t>56</t>
  </si>
  <si>
    <t>A102R</t>
  </si>
  <si>
    <t>Kovový regál</t>
  </si>
  <si>
    <t>486503735</t>
  </si>
  <si>
    <t>A103R</t>
  </si>
  <si>
    <t>Skříň s posuvnými dveřmi</t>
  </si>
  <si>
    <t>589016036</t>
  </si>
  <si>
    <t>58</t>
  </si>
  <si>
    <t>A104R</t>
  </si>
  <si>
    <t>Skříň policová</t>
  </si>
  <si>
    <t>-1485698749</t>
  </si>
  <si>
    <t>59</t>
  </si>
  <si>
    <t>A105R</t>
  </si>
  <si>
    <t>Skříň na nářadí</t>
  </si>
  <si>
    <t>-1334851520</t>
  </si>
  <si>
    <t>60</t>
  </si>
  <si>
    <t>B102R</t>
  </si>
  <si>
    <t>Dílenský pracovní stůl</t>
  </si>
  <si>
    <t>38823521</t>
  </si>
  <si>
    <t>89</t>
  </si>
  <si>
    <t>B102.1R</t>
  </si>
  <si>
    <t>Dílenský svěrák s kovadlinou</t>
  </si>
  <si>
    <t>-837231514</t>
  </si>
  <si>
    <t>61</t>
  </si>
  <si>
    <t>B103R</t>
  </si>
  <si>
    <t>Dílenský stůl s podstavným kontejnerem</t>
  </si>
  <si>
    <t>-1645297590</t>
  </si>
  <si>
    <t>62</t>
  </si>
  <si>
    <t>Židle kancelářská</t>
  </si>
  <si>
    <t>-1843633184</t>
  </si>
  <si>
    <t>63</t>
  </si>
  <si>
    <t>D103R</t>
  </si>
  <si>
    <t>Pracovní židle do dílen</t>
  </si>
  <si>
    <t>848790579</t>
  </si>
  <si>
    <t>79</t>
  </si>
  <si>
    <t>998767101</t>
  </si>
  <si>
    <t>Přesun hmot pro zámečnické konstrukce stanovený z hmotnosti přesunovaného materiálu vodorovná dopravní vzdálenost do 50 m základní v objektech výšky do 6 m</t>
  </si>
  <si>
    <t>-1776425138</t>
  </si>
  <si>
    <t>https://podminky.urs.cz/item/CS_URS_2025_01/998767101</t>
  </si>
  <si>
    <t>80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</si>
  <si>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</si>
  <si>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</si>
  <si>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45520497</t>
  </si>
  <si>
    <t>https://podminky.urs.cz/item/CS_URS_2023_01/998767181</t>
  </si>
  <si>
    <t>68</t>
  </si>
  <si>
    <t>HZS2131</t>
  </si>
  <si>
    <t>Hodinové zúčtovací sazby profesí PSV provádění stavebních konstrukcí zámečník</t>
  </si>
  <si>
    <t>-1088603573</t>
  </si>
  <si>
    <t>https://podminky.urs.cz/item/CS_URS_2025_01/HZS2131</t>
  </si>
  <si>
    <t>montáž dílenského vybavení 34ks</t>
  </si>
  <si>
    <t>34*2</t>
  </si>
  <si>
    <t>c - Učebna výtvarné výchovy</t>
  </si>
  <si>
    <t>34</t>
  </si>
  <si>
    <t>A106R</t>
  </si>
  <si>
    <t>Sestava vysokých skříní celkové šířky 4 000 mm</t>
  </si>
  <si>
    <t>soubor</t>
  </si>
  <si>
    <t>1446406146</t>
  </si>
  <si>
    <t>38</t>
  </si>
  <si>
    <t>1905944691</t>
  </si>
  <si>
    <t>39</t>
  </si>
  <si>
    <t>-1929829344</t>
  </si>
  <si>
    <t>40</t>
  </si>
  <si>
    <t>C103R</t>
  </si>
  <si>
    <t>Školní lavice stavitelná jednomístná</t>
  </si>
  <si>
    <t>-800228115</t>
  </si>
  <si>
    <t>41</t>
  </si>
  <si>
    <t>1782888864</t>
  </si>
  <si>
    <t>montáž nábytku a vybavení 39ks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</si>
</sst>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8766101" TargetMode="External" /><Relationship Id="rId2" Type="http://schemas.openxmlformats.org/officeDocument/2006/relationships/hyperlink" Target="https://podminky.urs.cz/item/CS_URS_2023_01/998766181" TargetMode="External" /><Relationship Id="rId3" Type="http://schemas.openxmlformats.org/officeDocument/2006/relationships/hyperlink" Target="https://podminky.urs.cz/item/CS_URS_2025_01/HZS2121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8767101" TargetMode="External" /><Relationship Id="rId2" Type="http://schemas.openxmlformats.org/officeDocument/2006/relationships/hyperlink" Target="https://podminky.urs.cz/item/CS_URS_2023_01/998767181" TargetMode="External" /><Relationship Id="rId3" Type="http://schemas.openxmlformats.org/officeDocument/2006/relationships/hyperlink" Target="https://podminky.urs.cz/item/CS_URS_2025_01/HZS2131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HZS2121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01c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Odborné učebny - ZŠ Bílina(nábytek)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parc.č.: 1785,1783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3. 3. 2025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Bílina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MPtechnik s.r.o.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16.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'a - Učebna informatiky'!J30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'a - Učebna informatiky'!P82</f>
        <v>0</v>
      </c>
      <c r="AV55" s="119">
        <f>'a - Učebna informatiky'!J33</f>
        <v>0</v>
      </c>
      <c r="AW55" s="119">
        <f>'a - Učebna informatiky'!J34</f>
        <v>0</v>
      </c>
      <c r="AX55" s="119">
        <f>'a - Učebna informatiky'!J35</f>
        <v>0</v>
      </c>
      <c r="AY55" s="119">
        <f>'a - Učebna informatiky'!J36</f>
        <v>0</v>
      </c>
      <c r="AZ55" s="119">
        <f>'a - Učebna informatiky'!F33</f>
        <v>0</v>
      </c>
      <c r="BA55" s="119">
        <f>'a - Učebna informatiky'!F34</f>
        <v>0</v>
      </c>
      <c r="BB55" s="119">
        <f>'a - Učebna informatiky'!F35</f>
        <v>0</v>
      </c>
      <c r="BC55" s="119">
        <f>'a - Učebna informatiky'!F36</f>
        <v>0</v>
      </c>
      <c r="BD55" s="121">
        <f>'a - Učebna informatiky'!F37</f>
        <v>0</v>
      </c>
      <c r="BE55" s="7"/>
      <c r="BT55" s="122" t="s">
        <v>83</v>
      </c>
      <c r="BV55" s="122" t="s">
        <v>77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7" customFormat="1" ht="16.5" customHeight="1">
      <c r="A56" s="110" t="s">
        <v>79</v>
      </c>
      <c r="B56" s="111"/>
      <c r="C56" s="112"/>
      <c r="D56" s="113" t="s">
        <v>86</v>
      </c>
      <c r="E56" s="113"/>
      <c r="F56" s="113"/>
      <c r="G56" s="113"/>
      <c r="H56" s="113"/>
      <c r="I56" s="114"/>
      <c r="J56" s="113" t="s">
        <v>87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'b - Učebna a kabinet dílen'!J30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18">
        <v>0</v>
      </c>
      <c r="AT56" s="119">
        <f>ROUND(SUM(AV56:AW56),2)</f>
        <v>0</v>
      </c>
      <c r="AU56" s="120">
        <f>'b - Učebna a kabinet dílen'!P83</f>
        <v>0</v>
      </c>
      <c r="AV56" s="119">
        <f>'b - Učebna a kabinet dílen'!J33</f>
        <v>0</v>
      </c>
      <c r="AW56" s="119">
        <f>'b - Učebna a kabinet dílen'!J34</f>
        <v>0</v>
      </c>
      <c r="AX56" s="119">
        <f>'b - Učebna a kabinet dílen'!J35</f>
        <v>0</v>
      </c>
      <c r="AY56" s="119">
        <f>'b - Učebna a kabinet dílen'!J36</f>
        <v>0</v>
      </c>
      <c r="AZ56" s="119">
        <f>'b - Učebna a kabinet dílen'!F33</f>
        <v>0</v>
      </c>
      <c r="BA56" s="119">
        <f>'b - Učebna a kabinet dílen'!F34</f>
        <v>0</v>
      </c>
      <c r="BB56" s="119">
        <f>'b - Učebna a kabinet dílen'!F35</f>
        <v>0</v>
      </c>
      <c r="BC56" s="119">
        <f>'b - Učebna a kabinet dílen'!F36</f>
        <v>0</v>
      </c>
      <c r="BD56" s="121">
        <f>'b - Učebna a kabinet dílen'!F37</f>
        <v>0</v>
      </c>
      <c r="BE56" s="7"/>
      <c r="BT56" s="122" t="s">
        <v>83</v>
      </c>
      <c r="BV56" s="122" t="s">
        <v>77</v>
      </c>
      <c r="BW56" s="122" t="s">
        <v>88</v>
      </c>
      <c r="BX56" s="122" t="s">
        <v>5</v>
      </c>
      <c r="CL56" s="122" t="s">
        <v>19</v>
      </c>
      <c r="CM56" s="122" t="s">
        <v>85</v>
      </c>
    </row>
    <row r="57" s="7" customFormat="1" ht="16.5" customHeight="1">
      <c r="A57" s="110" t="s">
        <v>79</v>
      </c>
      <c r="B57" s="111"/>
      <c r="C57" s="112"/>
      <c r="D57" s="113" t="s">
        <v>89</v>
      </c>
      <c r="E57" s="113"/>
      <c r="F57" s="113"/>
      <c r="G57" s="113"/>
      <c r="H57" s="113"/>
      <c r="I57" s="114"/>
      <c r="J57" s="113" t="s">
        <v>90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'c - Učebna výtvarné výchovy'!J30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82</v>
      </c>
      <c r="AR57" s="117"/>
      <c r="AS57" s="123">
        <v>0</v>
      </c>
      <c r="AT57" s="124">
        <f>ROUND(SUM(AV57:AW57),2)</f>
        <v>0</v>
      </c>
      <c r="AU57" s="125">
        <f>'c - Učebna výtvarné výchovy'!P82</f>
        <v>0</v>
      </c>
      <c r="AV57" s="124">
        <f>'c - Učebna výtvarné výchovy'!J33</f>
        <v>0</v>
      </c>
      <c r="AW57" s="124">
        <f>'c - Učebna výtvarné výchovy'!J34</f>
        <v>0</v>
      </c>
      <c r="AX57" s="124">
        <f>'c - Učebna výtvarné výchovy'!J35</f>
        <v>0</v>
      </c>
      <c r="AY57" s="124">
        <f>'c - Učebna výtvarné výchovy'!J36</f>
        <v>0</v>
      </c>
      <c r="AZ57" s="124">
        <f>'c - Učebna výtvarné výchovy'!F33</f>
        <v>0</v>
      </c>
      <c r="BA57" s="124">
        <f>'c - Učebna výtvarné výchovy'!F34</f>
        <v>0</v>
      </c>
      <c r="BB57" s="124">
        <f>'c - Učebna výtvarné výchovy'!F35</f>
        <v>0</v>
      </c>
      <c r="BC57" s="124">
        <f>'c - Učebna výtvarné výchovy'!F36</f>
        <v>0</v>
      </c>
      <c r="BD57" s="126">
        <f>'c - Učebna výtvarné výchovy'!F37</f>
        <v>0</v>
      </c>
      <c r="BE57" s="7"/>
      <c r="BT57" s="122" t="s">
        <v>83</v>
      </c>
      <c r="BV57" s="122" t="s">
        <v>77</v>
      </c>
      <c r="BW57" s="122" t="s">
        <v>91</v>
      </c>
      <c r="BX57" s="122" t="s">
        <v>5</v>
      </c>
      <c r="CL57" s="122" t="s">
        <v>19</v>
      </c>
      <c r="CM57" s="122" t="s">
        <v>85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J5r7cUf8lAQ8lR0D0Z+LbwqQuovFZjsLr1xlJI5xyVLuB7ArkWtbicXUMwNX3rQV+FKqhF5w6qcNhmj0Jd6POw==" hashValue="Gdlc67zLf3WcAK/hr4q34/4GWVi2W+Te/7+QiOGmStiStFThZkYwCLgDqRFIRTaEDF6I/E2d3xAykEnRsU9Bs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 - Učebna informatiky'!C2" display="/"/>
    <hyperlink ref="A56" location="'b - Učebna a kabinet dílen'!C2" display="/"/>
    <hyperlink ref="A57" location="'c - Učebna výtvarné výcho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Odborné učebny - ZŠ Bílina(nábytek)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3. 3. 2025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ROUND((SUM(BE82:BE105)),  2)</f>
        <v>0</v>
      </c>
      <c r="G33" s="37"/>
      <c r="H33" s="37"/>
      <c r="I33" s="147">
        <v>0.20999999999999999</v>
      </c>
      <c r="J33" s="146">
        <f>ROUND(((SUM(BE82:BE105))*I33),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ROUND((SUM(BF82:BF105)),  2)</f>
        <v>0</v>
      </c>
      <c r="G34" s="37"/>
      <c r="H34" s="37"/>
      <c r="I34" s="147">
        <v>0.12</v>
      </c>
      <c r="J34" s="146">
        <f>ROUND(((SUM(BF82:BF105))*I34),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ROUND((SUM(BG82:BG105)),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ROUND((SUM(BH82:BH105)),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ROUND((SUM(BI82:BI105)),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Odborné učebny - ZŠ Bílina(nábytek)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a - Učebna informatiky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parc.č.: 1785,1783</v>
      </c>
      <c r="G52" s="39"/>
      <c r="H52" s="39"/>
      <c r="I52" s="31" t="s">
        <v>23</v>
      </c>
      <c r="J52" s="71" t="str">
        <f>IF(J12="","",J12)</f>
        <v>3. 3. 2025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Bílina</v>
      </c>
      <c r="G54" s="39"/>
      <c r="H54" s="39"/>
      <c r="I54" s="31" t="s">
        <v>32</v>
      </c>
      <c r="J54" s="35" t="str">
        <f>E21</f>
        <v>MPtechnik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4"/>
      <c r="C62" s="165"/>
      <c r="D62" s="166" t="s">
        <v>101</v>
      </c>
      <c r="E62" s="167"/>
      <c r="F62" s="167"/>
      <c r="G62" s="167"/>
      <c r="H62" s="167"/>
      <c r="I62" s="167"/>
      <c r="J62" s="168">
        <f>J101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/>
    <row r="66" hidden="1"/>
    <row r="67" hidden="1"/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102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Odborné učebny - ZŠ Bílina(nábytek)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a - Učebna informatiky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parc.č.: 1785,1783</v>
      </c>
      <c r="G76" s="39"/>
      <c r="H76" s="39"/>
      <c r="I76" s="31" t="s">
        <v>23</v>
      </c>
      <c r="J76" s="71" t="str">
        <f>IF(J12="","",J12)</f>
        <v>3. 3. 2025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město Bílina</v>
      </c>
      <c r="G78" s="39"/>
      <c r="H78" s="39"/>
      <c r="I78" s="31" t="s">
        <v>32</v>
      </c>
      <c r="J78" s="35" t="str">
        <f>E21</f>
        <v>MPtechnik s.r.o.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IF(E18="","",E18)</f>
        <v>Vyplň údaj</v>
      </c>
      <c r="G79" s="39"/>
      <c r="H79" s="39"/>
      <c r="I79" s="31" t="s">
        <v>37</v>
      </c>
      <c r="J79" s="35" t="str">
        <f>E24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103</v>
      </c>
      <c r="D81" s="179" t="s">
        <v>60</v>
      </c>
      <c r="E81" s="179" t="s">
        <v>56</v>
      </c>
      <c r="F81" s="179" t="s">
        <v>57</v>
      </c>
      <c r="G81" s="179" t="s">
        <v>104</v>
      </c>
      <c r="H81" s="179" t="s">
        <v>105</v>
      </c>
      <c r="I81" s="179" t="s">
        <v>106</v>
      </c>
      <c r="J81" s="179" t="s">
        <v>97</v>
      </c>
      <c r="K81" s="180" t="s">
        <v>107</v>
      </c>
      <c r="L81" s="181"/>
      <c r="M81" s="91" t="s">
        <v>19</v>
      </c>
      <c r="N81" s="92" t="s">
        <v>45</v>
      </c>
      <c r="O81" s="92" t="s">
        <v>108</v>
      </c>
      <c r="P81" s="92" t="s">
        <v>109</v>
      </c>
      <c r="Q81" s="92" t="s">
        <v>110</v>
      </c>
      <c r="R81" s="92" t="s">
        <v>111</v>
      </c>
      <c r="S81" s="92" t="s">
        <v>112</v>
      </c>
      <c r="T81" s="93" t="s">
        <v>113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114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P83+P101</f>
        <v>0</v>
      </c>
      <c r="Q82" s="95"/>
      <c r="R82" s="184">
        <f>R83+R101</f>
        <v>0</v>
      </c>
      <c r="S82" s="95"/>
      <c r="T82" s="185">
        <f>T83+T101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74</v>
      </c>
      <c r="AU82" s="16" t="s">
        <v>98</v>
      </c>
      <c r="BK82" s="186">
        <f>BK83+BK101</f>
        <v>0</v>
      </c>
    </row>
    <row r="83" s="12" customFormat="1" ht="25.92" customHeight="1">
      <c r="A83" s="12"/>
      <c r="B83" s="187"/>
      <c r="C83" s="188"/>
      <c r="D83" s="189" t="s">
        <v>74</v>
      </c>
      <c r="E83" s="190" t="s">
        <v>115</v>
      </c>
      <c r="F83" s="190" t="s">
        <v>116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85</v>
      </c>
      <c r="AT83" s="199" t="s">
        <v>74</v>
      </c>
      <c r="AU83" s="199" t="s">
        <v>75</v>
      </c>
      <c r="AY83" s="198" t="s">
        <v>117</v>
      </c>
      <c r="BK83" s="200">
        <f>BK84</f>
        <v>0</v>
      </c>
    </row>
    <row r="84" s="12" customFormat="1" ht="22.8" customHeight="1">
      <c r="A84" s="12"/>
      <c r="B84" s="187"/>
      <c r="C84" s="188"/>
      <c r="D84" s="189" t="s">
        <v>74</v>
      </c>
      <c r="E84" s="201" t="s">
        <v>118</v>
      </c>
      <c r="F84" s="201" t="s">
        <v>119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SUM(P85:P100)</f>
        <v>0</v>
      </c>
      <c r="Q84" s="195"/>
      <c r="R84" s="196">
        <f>SUM(R85:R100)</f>
        <v>0</v>
      </c>
      <c r="S84" s="195"/>
      <c r="T84" s="197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85</v>
      </c>
      <c r="AT84" s="199" t="s">
        <v>74</v>
      </c>
      <c r="AU84" s="199" t="s">
        <v>83</v>
      </c>
      <c r="AY84" s="198" t="s">
        <v>117</v>
      </c>
      <c r="BK84" s="200">
        <f>SUM(BK85:BK100)</f>
        <v>0</v>
      </c>
    </row>
    <row r="85" s="2" customFormat="1" ht="16.5" customHeight="1">
      <c r="A85" s="37"/>
      <c r="B85" s="38"/>
      <c r="C85" s="203" t="s">
        <v>120</v>
      </c>
      <c r="D85" s="203" t="s">
        <v>121</v>
      </c>
      <c r="E85" s="204" t="s">
        <v>122</v>
      </c>
      <c r="F85" s="205" t="s">
        <v>123</v>
      </c>
      <c r="G85" s="206" t="s">
        <v>124</v>
      </c>
      <c r="H85" s="207">
        <v>13</v>
      </c>
      <c r="I85" s="208"/>
      <c r="J85" s="209">
        <f>ROUND(I85*H85,2)</f>
        <v>0</v>
      </c>
      <c r="K85" s="205" t="s">
        <v>19</v>
      </c>
      <c r="L85" s="210"/>
      <c r="M85" s="211" t="s">
        <v>19</v>
      </c>
      <c r="N85" s="212" t="s">
        <v>46</v>
      </c>
      <c r="O85" s="83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5" t="s">
        <v>125</v>
      </c>
      <c r="AT85" s="215" t="s">
        <v>121</v>
      </c>
      <c r="AU85" s="215" t="s">
        <v>85</v>
      </c>
      <c r="AY85" s="16" t="s">
        <v>117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6" t="s">
        <v>83</v>
      </c>
      <c r="BK85" s="216">
        <f>ROUND(I85*H85,2)</f>
        <v>0</v>
      </c>
      <c r="BL85" s="16" t="s">
        <v>126</v>
      </c>
      <c r="BM85" s="215" t="s">
        <v>127</v>
      </c>
    </row>
    <row r="86" s="2" customFormat="1" ht="16.5" customHeight="1">
      <c r="A86" s="37"/>
      <c r="B86" s="38"/>
      <c r="C86" s="203" t="s">
        <v>128</v>
      </c>
      <c r="D86" s="203" t="s">
        <v>121</v>
      </c>
      <c r="E86" s="204" t="s">
        <v>129</v>
      </c>
      <c r="F86" s="205" t="s">
        <v>130</v>
      </c>
      <c r="G86" s="206" t="s">
        <v>124</v>
      </c>
      <c r="H86" s="207">
        <v>26</v>
      </c>
      <c r="I86" s="208"/>
      <c r="J86" s="209">
        <f>ROUND(I86*H86,2)</f>
        <v>0</v>
      </c>
      <c r="K86" s="205" t="s">
        <v>19</v>
      </c>
      <c r="L86" s="210"/>
      <c r="M86" s="211" t="s">
        <v>19</v>
      </c>
      <c r="N86" s="212" t="s">
        <v>46</v>
      </c>
      <c r="O86" s="83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125</v>
      </c>
      <c r="AT86" s="215" t="s">
        <v>121</v>
      </c>
      <c r="AU86" s="215" t="s">
        <v>85</v>
      </c>
      <c r="AY86" s="16" t="s">
        <v>117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83</v>
      </c>
      <c r="BK86" s="216">
        <f>ROUND(I86*H86,2)</f>
        <v>0</v>
      </c>
      <c r="BL86" s="16" t="s">
        <v>126</v>
      </c>
      <c r="BM86" s="215" t="s">
        <v>131</v>
      </c>
    </row>
    <row r="87" s="2" customFormat="1" ht="21.75" customHeight="1">
      <c r="A87" s="37"/>
      <c r="B87" s="38"/>
      <c r="C87" s="203" t="s">
        <v>132</v>
      </c>
      <c r="D87" s="203" t="s">
        <v>121</v>
      </c>
      <c r="E87" s="204" t="s">
        <v>133</v>
      </c>
      <c r="F87" s="205" t="s">
        <v>134</v>
      </c>
      <c r="G87" s="206" t="s">
        <v>124</v>
      </c>
      <c r="H87" s="207">
        <v>10</v>
      </c>
      <c r="I87" s="208"/>
      <c r="J87" s="209">
        <f>ROUND(I87*H87,2)</f>
        <v>0</v>
      </c>
      <c r="K87" s="205" t="s">
        <v>19</v>
      </c>
      <c r="L87" s="210"/>
      <c r="M87" s="211" t="s">
        <v>19</v>
      </c>
      <c r="N87" s="212" t="s">
        <v>46</v>
      </c>
      <c r="O87" s="83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5" t="s">
        <v>125</v>
      </c>
      <c r="AT87" s="215" t="s">
        <v>121</v>
      </c>
      <c r="AU87" s="215" t="s">
        <v>85</v>
      </c>
      <c r="AY87" s="16" t="s">
        <v>117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83</v>
      </c>
      <c r="BK87" s="216">
        <f>ROUND(I87*H87,2)</f>
        <v>0</v>
      </c>
      <c r="BL87" s="16" t="s">
        <v>126</v>
      </c>
      <c r="BM87" s="215" t="s">
        <v>135</v>
      </c>
    </row>
    <row r="88" s="2" customFormat="1" ht="16.5" customHeight="1">
      <c r="A88" s="37"/>
      <c r="B88" s="38"/>
      <c r="C88" s="203" t="s">
        <v>136</v>
      </c>
      <c r="D88" s="203" t="s">
        <v>121</v>
      </c>
      <c r="E88" s="204" t="s">
        <v>137</v>
      </c>
      <c r="F88" s="205" t="s">
        <v>138</v>
      </c>
      <c r="G88" s="206" t="s">
        <v>124</v>
      </c>
      <c r="H88" s="207">
        <v>26</v>
      </c>
      <c r="I88" s="208"/>
      <c r="J88" s="209">
        <f>ROUND(I88*H88,2)</f>
        <v>0</v>
      </c>
      <c r="K88" s="205" t="s">
        <v>19</v>
      </c>
      <c r="L88" s="210"/>
      <c r="M88" s="211" t="s">
        <v>19</v>
      </c>
      <c r="N88" s="212" t="s">
        <v>46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125</v>
      </c>
      <c r="AT88" s="215" t="s">
        <v>121</v>
      </c>
      <c r="AU88" s="215" t="s">
        <v>85</v>
      </c>
      <c r="AY88" s="16" t="s">
        <v>117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83</v>
      </c>
      <c r="BK88" s="216">
        <f>ROUND(I88*H88,2)</f>
        <v>0</v>
      </c>
      <c r="BL88" s="16" t="s">
        <v>126</v>
      </c>
      <c r="BM88" s="215" t="s">
        <v>139</v>
      </c>
    </row>
    <row r="89" s="2" customFormat="1" ht="16.5" customHeight="1">
      <c r="A89" s="37"/>
      <c r="B89" s="38"/>
      <c r="C89" s="203" t="s">
        <v>126</v>
      </c>
      <c r="D89" s="203" t="s">
        <v>121</v>
      </c>
      <c r="E89" s="204" t="s">
        <v>140</v>
      </c>
      <c r="F89" s="205" t="s">
        <v>141</v>
      </c>
      <c r="G89" s="206" t="s">
        <v>124</v>
      </c>
      <c r="H89" s="207">
        <v>1</v>
      </c>
      <c r="I89" s="208"/>
      <c r="J89" s="209">
        <f>ROUND(I89*H89,2)</f>
        <v>0</v>
      </c>
      <c r="K89" s="205" t="s">
        <v>19</v>
      </c>
      <c r="L89" s="210"/>
      <c r="M89" s="211" t="s">
        <v>19</v>
      </c>
      <c r="N89" s="212" t="s">
        <v>46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125</v>
      </c>
      <c r="AT89" s="215" t="s">
        <v>121</v>
      </c>
      <c r="AU89" s="215" t="s">
        <v>85</v>
      </c>
      <c r="AY89" s="16" t="s">
        <v>117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83</v>
      </c>
      <c r="BK89" s="216">
        <f>ROUND(I89*H89,2)</f>
        <v>0</v>
      </c>
      <c r="BL89" s="16" t="s">
        <v>126</v>
      </c>
      <c r="BM89" s="215" t="s">
        <v>142</v>
      </c>
    </row>
    <row r="90" s="2" customFormat="1" ht="16.5" customHeight="1">
      <c r="A90" s="37"/>
      <c r="B90" s="38"/>
      <c r="C90" s="203" t="s">
        <v>143</v>
      </c>
      <c r="D90" s="203" t="s">
        <v>121</v>
      </c>
      <c r="E90" s="204" t="s">
        <v>144</v>
      </c>
      <c r="F90" s="205" t="s">
        <v>145</v>
      </c>
      <c r="G90" s="206" t="s">
        <v>124</v>
      </c>
      <c r="H90" s="207">
        <v>1</v>
      </c>
      <c r="I90" s="208"/>
      <c r="J90" s="209">
        <f>ROUND(I90*H90,2)</f>
        <v>0</v>
      </c>
      <c r="K90" s="205" t="s">
        <v>19</v>
      </c>
      <c r="L90" s="210"/>
      <c r="M90" s="211" t="s">
        <v>19</v>
      </c>
      <c r="N90" s="212" t="s">
        <v>46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125</v>
      </c>
      <c r="AT90" s="215" t="s">
        <v>121</v>
      </c>
      <c r="AU90" s="215" t="s">
        <v>85</v>
      </c>
      <c r="AY90" s="16" t="s">
        <v>117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83</v>
      </c>
      <c r="BK90" s="216">
        <f>ROUND(I90*H90,2)</f>
        <v>0</v>
      </c>
      <c r="BL90" s="16" t="s">
        <v>126</v>
      </c>
      <c r="BM90" s="215" t="s">
        <v>146</v>
      </c>
    </row>
    <row r="91" s="2" customFormat="1" ht="16.5" customHeight="1">
      <c r="A91" s="37"/>
      <c r="B91" s="38"/>
      <c r="C91" s="203" t="s">
        <v>147</v>
      </c>
      <c r="D91" s="203" t="s">
        <v>121</v>
      </c>
      <c r="E91" s="204" t="s">
        <v>148</v>
      </c>
      <c r="F91" s="205" t="s">
        <v>149</v>
      </c>
      <c r="G91" s="206" t="s">
        <v>124</v>
      </c>
      <c r="H91" s="207">
        <v>1</v>
      </c>
      <c r="I91" s="208"/>
      <c r="J91" s="209">
        <f>ROUND(I91*H91,2)</f>
        <v>0</v>
      </c>
      <c r="K91" s="205" t="s">
        <v>19</v>
      </c>
      <c r="L91" s="210"/>
      <c r="M91" s="211" t="s">
        <v>19</v>
      </c>
      <c r="N91" s="212" t="s">
        <v>46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125</v>
      </c>
      <c r="AT91" s="215" t="s">
        <v>121</v>
      </c>
      <c r="AU91" s="215" t="s">
        <v>85</v>
      </c>
      <c r="AY91" s="16" t="s">
        <v>117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83</v>
      </c>
      <c r="BK91" s="216">
        <f>ROUND(I91*H91,2)</f>
        <v>0</v>
      </c>
      <c r="BL91" s="16" t="s">
        <v>126</v>
      </c>
      <c r="BM91" s="215" t="s">
        <v>150</v>
      </c>
    </row>
    <row r="92" s="2" customFormat="1" ht="16.5" customHeight="1">
      <c r="A92" s="37"/>
      <c r="B92" s="38"/>
      <c r="C92" s="203" t="s">
        <v>151</v>
      </c>
      <c r="D92" s="203" t="s">
        <v>121</v>
      </c>
      <c r="E92" s="204" t="s">
        <v>152</v>
      </c>
      <c r="F92" s="205" t="s">
        <v>153</v>
      </c>
      <c r="G92" s="206" t="s">
        <v>124</v>
      </c>
      <c r="H92" s="207">
        <v>1</v>
      </c>
      <c r="I92" s="208"/>
      <c r="J92" s="209">
        <f>ROUND(I92*H92,2)</f>
        <v>0</v>
      </c>
      <c r="K92" s="205" t="s">
        <v>19</v>
      </c>
      <c r="L92" s="210"/>
      <c r="M92" s="211" t="s">
        <v>19</v>
      </c>
      <c r="N92" s="212" t="s">
        <v>46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125</v>
      </c>
      <c r="AT92" s="215" t="s">
        <v>121</v>
      </c>
      <c r="AU92" s="215" t="s">
        <v>85</v>
      </c>
      <c r="AY92" s="16" t="s">
        <v>117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83</v>
      </c>
      <c r="BK92" s="216">
        <f>ROUND(I92*H92,2)</f>
        <v>0</v>
      </c>
      <c r="BL92" s="16" t="s">
        <v>126</v>
      </c>
      <c r="BM92" s="215" t="s">
        <v>154</v>
      </c>
    </row>
    <row r="93" s="2" customFormat="1" ht="16.5" customHeight="1">
      <c r="A93" s="37"/>
      <c r="B93" s="38"/>
      <c r="C93" s="203" t="s">
        <v>155</v>
      </c>
      <c r="D93" s="203" t="s">
        <v>121</v>
      </c>
      <c r="E93" s="204" t="s">
        <v>156</v>
      </c>
      <c r="F93" s="205" t="s">
        <v>157</v>
      </c>
      <c r="G93" s="206" t="s">
        <v>124</v>
      </c>
      <c r="H93" s="207">
        <v>1</v>
      </c>
      <c r="I93" s="208"/>
      <c r="J93" s="209">
        <f>ROUND(I93*H93,2)</f>
        <v>0</v>
      </c>
      <c r="K93" s="205" t="s">
        <v>19</v>
      </c>
      <c r="L93" s="210"/>
      <c r="M93" s="211" t="s">
        <v>19</v>
      </c>
      <c r="N93" s="212" t="s">
        <v>46</v>
      </c>
      <c r="O93" s="83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5" t="s">
        <v>125</v>
      </c>
      <c r="AT93" s="215" t="s">
        <v>121</v>
      </c>
      <c r="AU93" s="215" t="s">
        <v>85</v>
      </c>
      <c r="AY93" s="16" t="s">
        <v>117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83</v>
      </c>
      <c r="BK93" s="216">
        <f>ROUND(I93*H93,2)</f>
        <v>0</v>
      </c>
      <c r="BL93" s="16" t="s">
        <v>126</v>
      </c>
      <c r="BM93" s="215" t="s">
        <v>158</v>
      </c>
    </row>
    <row r="94" s="2" customFormat="1" ht="16.5" customHeight="1">
      <c r="A94" s="37"/>
      <c r="B94" s="38"/>
      <c r="C94" s="203" t="s">
        <v>159</v>
      </c>
      <c r="D94" s="203" t="s">
        <v>121</v>
      </c>
      <c r="E94" s="204" t="s">
        <v>160</v>
      </c>
      <c r="F94" s="205" t="s">
        <v>161</v>
      </c>
      <c r="G94" s="206" t="s">
        <v>124</v>
      </c>
      <c r="H94" s="207">
        <v>1</v>
      </c>
      <c r="I94" s="208"/>
      <c r="J94" s="209">
        <f>ROUND(I94*H94,2)</f>
        <v>0</v>
      </c>
      <c r="K94" s="205" t="s">
        <v>19</v>
      </c>
      <c r="L94" s="210"/>
      <c r="M94" s="211" t="s">
        <v>19</v>
      </c>
      <c r="N94" s="212" t="s">
        <v>46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125</v>
      </c>
      <c r="AT94" s="215" t="s">
        <v>121</v>
      </c>
      <c r="AU94" s="215" t="s">
        <v>85</v>
      </c>
      <c r="AY94" s="16" t="s">
        <v>117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83</v>
      </c>
      <c r="BK94" s="216">
        <f>ROUND(I94*H94,2)</f>
        <v>0</v>
      </c>
      <c r="BL94" s="16" t="s">
        <v>126</v>
      </c>
      <c r="BM94" s="215" t="s">
        <v>162</v>
      </c>
    </row>
    <row r="95" s="2" customFormat="1" ht="16.5" customHeight="1">
      <c r="A95" s="37"/>
      <c r="B95" s="38"/>
      <c r="C95" s="203" t="s">
        <v>163</v>
      </c>
      <c r="D95" s="203" t="s">
        <v>121</v>
      </c>
      <c r="E95" s="204" t="s">
        <v>164</v>
      </c>
      <c r="F95" s="205" t="s">
        <v>165</v>
      </c>
      <c r="G95" s="206" t="s">
        <v>124</v>
      </c>
      <c r="H95" s="207">
        <v>1</v>
      </c>
      <c r="I95" s="208"/>
      <c r="J95" s="209">
        <f>ROUND(I95*H95,2)</f>
        <v>0</v>
      </c>
      <c r="K95" s="205" t="s">
        <v>19</v>
      </c>
      <c r="L95" s="210"/>
      <c r="M95" s="211" t="s">
        <v>19</v>
      </c>
      <c r="N95" s="212" t="s">
        <v>46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125</v>
      </c>
      <c r="AT95" s="215" t="s">
        <v>121</v>
      </c>
      <c r="AU95" s="215" t="s">
        <v>85</v>
      </c>
      <c r="AY95" s="16" t="s">
        <v>117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83</v>
      </c>
      <c r="BK95" s="216">
        <f>ROUND(I95*H95,2)</f>
        <v>0</v>
      </c>
      <c r="BL95" s="16" t="s">
        <v>126</v>
      </c>
      <c r="BM95" s="215" t="s">
        <v>166</v>
      </c>
    </row>
    <row r="96" s="2" customFormat="1" ht="16.5" customHeight="1">
      <c r="A96" s="37"/>
      <c r="B96" s="38"/>
      <c r="C96" s="203" t="s">
        <v>167</v>
      </c>
      <c r="D96" s="203" t="s">
        <v>121</v>
      </c>
      <c r="E96" s="204" t="s">
        <v>168</v>
      </c>
      <c r="F96" s="205" t="s">
        <v>169</v>
      </c>
      <c r="G96" s="206" t="s">
        <v>124</v>
      </c>
      <c r="H96" s="207">
        <v>1</v>
      </c>
      <c r="I96" s="208"/>
      <c r="J96" s="209">
        <f>ROUND(I96*H96,2)</f>
        <v>0</v>
      </c>
      <c r="K96" s="205" t="s">
        <v>19</v>
      </c>
      <c r="L96" s="210"/>
      <c r="M96" s="211" t="s">
        <v>19</v>
      </c>
      <c r="N96" s="212" t="s">
        <v>46</v>
      </c>
      <c r="O96" s="83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125</v>
      </c>
      <c r="AT96" s="215" t="s">
        <v>121</v>
      </c>
      <c r="AU96" s="215" t="s">
        <v>85</v>
      </c>
      <c r="AY96" s="16" t="s">
        <v>117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83</v>
      </c>
      <c r="BK96" s="216">
        <f>ROUND(I96*H96,2)</f>
        <v>0</v>
      </c>
      <c r="BL96" s="16" t="s">
        <v>126</v>
      </c>
      <c r="BM96" s="215" t="s">
        <v>170</v>
      </c>
    </row>
    <row r="97" s="2" customFormat="1" ht="49.05" customHeight="1">
      <c r="A97" s="37"/>
      <c r="B97" s="38"/>
      <c r="C97" s="217" t="s">
        <v>125</v>
      </c>
      <c r="D97" s="217" t="s">
        <v>171</v>
      </c>
      <c r="E97" s="218" t="s">
        <v>172</v>
      </c>
      <c r="F97" s="219" t="s">
        <v>173</v>
      </c>
      <c r="G97" s="220" t="s">
        <v>174</v>
      </c>
      <c r="H97" s="221">
        <v>1.8959999999999999</v>
      </c>
      <c r="I97" s="222"/>
      <c r="J97" s="223">
        <f>ROUND(I97*H97,2)</f>
        <v>0</v>
      </c>
      <c r="K97" s="219" t="s">
        <v>175</v>
      </c>
      <c r="L97" s="43"/>
      <c r="M97" s="224" t="s">
        <v>19</v>
      </c>
      <c r="N97" s="225" t="s">
        <v>46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126</v>
      </c>
      <c r="AT97" s="215" t="s">
        <v>171</v>
      </c>
      <c r="AU97" s="215" t="s">
        <v>85</v>
      </c>
      <c r="AY97" s="16" t="s">
        <v>117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83</v>
      </c>
      <c r="BK97" s="216">
        <f>ROUND(I97*H97,2)</f>
        <v>0</v>
      </c>
      <c r="BL97" s="16" t="s">
        <v>126</v>
      </c>
      <c r="BM97" s="215" t="s">
        <v>176</v>
      </c>
    </row>
    <row r="98" s="2" customFormat="1">
      <c r="A98" s="37"/>
      <c r="B98" s="38"/>
      <c r="C98" s="39"/>
      <c r="D98" s="226" t="s">
        <v>177</v>
      </c>
      <c r="E98" s="39"/>
      <c r="F98" s="227" t="s">
        <v>178</v>
      </c>
      <c r="G98" s="39"/>
      <c r="H98" s="39"/>
      <c r="I98" s="228"/>
      <c r="J98" s="39"/>
      <c r="K98" s="39"/>
      <c r="L98" s="43"/>
      <c r="M98" s="229"/>
      <c r="N98" s="23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177</v>
      </c>
      <c r="AU98" s="16" t="s">
        <v>85</v>
      </c>
    </row>
    <row r="99" s="2" customFormat="1" ht="49.05" customHeight="1">
      <c r="A99" s="37"/>
      <c r="B99" s="38"/>
      <c r="C99" s="217" t="s">
        <v>179</v>
      </c>
      <c r="D99" s="217" t="s">
        <v>171</v>
      </c>
      <c r="E99" s="218" t="s">
        <v>180</v>
      </c>
      <c r="F99" s="219" t="s">
        <v>181</v>
      </c>
      <c r="G99" s="220" t="s">
        <v>174</v>
      </c>
      <c r="H99" s="221">
        <v>1.8959999999999999</v>
      </c>
      <c r="I99" s="222"/>
      <c r="J99" s="223">
        <f>ROUND(I99*H99,2)</f>
        <v>0</v>
      </c>
      <c r="K99" s="219" t="s">
        <v>182</v>
      </c>
      <c r="L99" s="43"/>
      <c r="M99" s="224" t="s">
        <v>19</v>
      </c>
      <c r="N99" s="225" t="s">
        <v>46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126</v>
      </c>
      <c r="AT99" s="215" t="s">
        <v>171</v>
      </c>
      <c r="AU99" s="215" t="s">
        <v>85</v>
      </c>
      <c r="AY99" s="16" t="s">
        <v>117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83</v>
      </c>
      <c r="BK99" s="216">
        <f>ROUND(I99*H99,2)</f>
        <v>0</v>
      </c>
      <c r="BL99" s="16" t="s">
        <v>126</v>
      </c>
      <c r="BM99" s="215" t="s">
        <v>183</v>
      </c>
    </row>
    <row r="100" s="2" customFormat="1">
      <c r="A100" s="37"/>
      <c r="B100" s="38"/>
      <c r="C100" s="39"/>
      <c r="D100" s="226" t="s">
        <v>177</v>
      </c>
      <c r="E100" s="39"/>
      <c r="F100" s="227" t="s">
        <v>184</v>
      </c>
      <c r="G100" s="39"/>
      <c r="H100" s="39"/>
      <c r="I100" s="228"/>
      <c r="J100" s="39"/>
      <c r="K100" s="39"/>
      <c r="L100" s="43"/>
      <c r="M100" s="229"/>
      <c r="N100" s="23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177</v>
      </c>
      <c r="AU100" s="16" t="s">
        <v>85</v>
      </c>
    </row>
    <row r="101" s="12" customFormat="1" ht="25.92" customHeight="1">
      <c r="A101" s="12"/>
      <c r="B101" s="187"/>
      <c r="C101" s="188"/>
      <c r="D101" s="189" t="s">
        <v>74</v>
      </c>
      <c r="E101" s="190" t="s">
        <v>185</v>
      </c>
      <c r="F101" s="190" t="s">
        <v>186</v>
      </c>
      <c r="G101" s="188"/>
      <c r="H101" s="188"/>
      <c r="I101" s="191"/>
      <c r="J101" s="192">
        <f>BK101</f>
        <v>0</v>
      </c>
      <c r="K101" s="188"/>
      <c r="L101" s="193"/>
      <c r="M101" s="194"/>
      <c r="N101" s="195"/>
      <c r="O101" s="195"/>
      <c r="P101" s="196">
        <f>SUM(P102:P105)</f>
        <v>0</v>
      </c>
      <c r="Q101" s="195"/>
      <c r="R101" s="196">
        <f>SUM(R102:R105)</f>
        <v>0</v>
      </c>
      <c r="S101" s="195"/>
      <c r="T101" s="197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187</v>
      </c>
      <c r="AT101" s="199" t="s">
        <v>74</v>
      </c>
      <c r="AU101" s="199" t="s">
        <v>75</v>
      </c>
      <c r="AY101" s="198" t="s">
        <v>117</v>
      </c>
      <c r="BK101" s="200">
        <f>SUM(BK102:BK105)</f>
        <v>0</v>
      </c>
    </row>
    <row r="102" s="2" customFormat="1" ht="24.15" customHeight="1">
      <c r="A102" s="37"/>
      <c r="B102" s="38"/>
      <c r="C102" s="217" t="s">
        <v>188</v>
      </c>
      <c r="D102" s="217" t="s">
        <v>171</v>
      </c>
      <c r="E102" s="218" t="s">
        <v>189</v>
      </c>
      <c r="F102" s="219" t="s">
        <v>190</v>
      </c>
      <c r="G102" s="220" t="s">
        <v>191</v>
      </c>
      <c r="H102" s="221">
        <v>57</v>
      </c>
      <c r="I102" s="222"/>
      <c r="J102" s="223">
        <f>ROUND(I102*H102,2)</f>
        <v>0</v>
      </c>
      <c r="K102" s="219" t="s">
        <v>175</v>
      </c>
      <c r="L102" s="43"/>
      <c r="M102" s="224" t="s">
        <v>19</v>
      </c>
      <c r="N102" s="225" t="s">
        <v>46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192</v>
      </c>
      <c r="AT102" s="215" t="s">
        <v>171</v>
      </c>
      <c r="AU102" s="215" t="s">
        <v>83</v>
      </c>
      <c r="AY102" s="16" t="s">
        <v>117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83</v>
      </c>
      <c r="BK102" s="216">
        <f>ROUND(I102*H102,2)</f>
        <v>0</v>
      </c>
      <c r="BL102" s="16" t="s">
        <v>192</v>
      </c>
      <c r="BM102" s="215" t="s">
        <v>193</v>
      </c>
    </row>
    <row r="103" s="2" customFormat="1">
      <c r="A103" s="37"/>
      <c r="B103" s="38"/>
      <c r="C103" s="39"/>
      <c r="D103" s="226" t="s">
        <v>177</v>
      </c>
      <c r="E103" s="39"/>
      <c r="F103" s="227" t="s">
        <v>194</v>
      </c>
      <c r="G103" s="39"/>
      <c r="H103" s="39"/>
      <c r="I103" s="228"/>
      <c r="J103" s="39"/>
      <c r="K103" s="39"/>
      <c r="L103" s="43"/>
      <c r="M103" s="229"/>
      <c r="N103" s="23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177</v>
      </c>
      <c r="AU103" s="16" t="s">
        <v>83</v>
      </c>
    </row>
    <row r="104" s="13" customFormat="1">
      <c r="A104" s="13"/>
      <c r="B104" s="231"/>
      <c r="C104" s="232"/>
      <c r="D104" s="233" t="s">
        <v>195</v>
      </c>
      <c r="E104" s="234" t="s">
        <v>19</v>
      </c>
      <c r="F104" s="235" t="s">
        <v>196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195</v>
      </c>
      <c r="AU104" s="241" t="s">
        <v>83</v>
      </c>
      <c r="AV104" s="13" t="s">
        <v>83</v>
      </c>
      <c r="AW104" s="13" t="s">
        <v>36</v>
      </c>
      <c r="AX104" s="13" t="s">
        <v>75</v>
      </c>
      <c r="AY104" s="241" t="s">
        <v>117</v>
      </c>
    </row>
    <row r="105" s="14" customFormat="1">
      <c r="A105" s="14"/>
      <c r="B105" s="242"/>
      <c r="C105" s="243"/>
      <c r="D105" s="233" t="s">
        <v>195</v>
      </c>
      <c r="E105" s="244" t="s">
        <v>19</v>
      </c>
      <c r="F105" s="245" t="s">
        <v>197</v>
      </c>
      <c r="G105" s="243"/>
      <c r="H105" s="246">
        <v>57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195</v>
      </c>
      <c r="AU105" s="252" t="s">
        <v>83</v>
      </c>
      <c r="AV105" s="14" t="s">
        <v>85</v>
      </c>
      <c r="AW105" s="14" t="s">
        <v>36</v>
      </c>
      <c r="AX105" s="14" t="s">
        <v>83</v>
      </c>
      <c r="AY105" s="252" t="s">
        <v>117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ieOBN/+12J4cOkExaLD5OXbzthcfY3/ZZZFoLMRgGNni59LV4wxAZshoULAjjyvHnwVsYLUJHBox/gX8m/H7MQ==" hashValue="j/Y3lr3CU75xaHVge3v59QkAPEzXqM4OihCLtKQYwi8fO8fzrfUcZsELrWgX1mKNGpWxONR8E81WFAIX93NoNA==" algorithmName="SHA-512" password="CC35"/>
  <autoFilter ref="C81:K10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8" r:id="rId1" display="https://podminky.urs.cz/item/CS_URS_2025_01/998766101"/>
    <hyperlink ref="F100" r:id="rId2" display="https://podminky.urs.cz/item/CS_URS_2023_01/998766181"/>
    <hyperlink ref="F103" r:id="rId3" display="https://podminky.urs.cz/item/CS_URS_2025_01/HZS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Odborné učebny - ZŠ Bílina(nábytek)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3. 3. 2025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ROUND((SUM(BE83:BE105)),  2)</f>
        <v>0</v>
      </c>
      <c r="G33" s="37"/>
      <c r="H33" s="37"/>
      <c r="I33" s="147">
        <v>0.20999999999999999</v>
      </c>
      <c r="J33" s="146">
        <f>ROUND(((SUM(BE83:BE105))*I33),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ROUND((SUM(BF83:BF105)),  2)</f>
        <v>0</v>
      </c>
      <c r="G34" s="37"/>
      <c r="H34" s="37"/>
      <c r="I34" s="147">
        <v>0.12</v>
      </c>
      <c r="J34" s="146">
        <f>ROUND(((SUM(BF83:BF105))*I34),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ROUND((SUM(BG83:BG105)),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ROUND((SUM(BH83:BH105)),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ROUND((SUM(BI83:BI105)),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Odborné učebny - ZŠ Bílina(nábytek)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b - Učebna a kabinet dílen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parc.č.: 1785,1783</v>
      </c>
      <c r="G52" s="39"/>
      <c r="H52" s="39"/>
      <c r="I52" s="31" t="s">
        <v>23</v>
      </c>
      <c r="J52" s="71" t="str">
        <f>IF(J12="","",J12)</f>
        <v>3. 3. 2025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Bílina</v>
      </c>
      <c r="G54" s="39"/>
      <c r="H54" s="39"/>
      <c r="I54" s="31" t="s">
        <v>32</v>
      </c>
      <c r="J54" s="35" t="str">
        <f>E21</f>
        <v>MPtechnik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199</v>
      </c>
      <c r="E62" s="173"/>
      <c r="F62" s="173"/>
      <c r="G62" s="173"/>
      <c r="H62" s="173"/>
      <c r="I62" s="173"/>
      <c r="J62" s="174">
        <f>J87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4"/>
      <c r="C63" s="165"/>
      <c r="D63" s="166" t="s">
        <v>101</v>
      </c>
      <c r="E63" s="167"/>
      <c r="F63" s="167"/>
      <c r="G63" s="167"/>
      <c r="H63" s="167"/>
      <c r="I63" s="167"/>
      <c r="J63" s="168">
        <f>J101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102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Odborné učebny - ZŠ Bílina(nábytek)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b - Učebna a kabinet dílen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parc.č.: 1785,1783</v>
      </c>
      <c r="G77" s="39"/>
      <c r="H77" s="39"/>
      <c r="I77" s="31" t="s">
        <v>23</v>
      </c>
      <c r="J77" s="71" t="str">
        <f>IF(J12="","",J12)</f>
        <v>3. 3. 2025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město Bílina</v>
      </c>
      <c r="G79" s="39"/>
      <c r="H79" s="39"/>
      <c r="I79" s="31" t="s">
        <v>32</v>
      </c>
      <c r="J79" s="35" t="str">
        <f>E21</f>
        <v>MPtechnik s.r.o.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30</v>
      </c>
      <c r="D80" s="39"/>
      <c r="E80" s="39"/>
      <c r="F80" s="26" t="str">
        <f>IF(E18="","",E18)</f>
        <v>Vyplň údaj</v>
      </c>
      <c r="G80" s="39"/>
      <c r="H80" s="39"/>
      <c r="I80" s="31" t="s">
        <v>37</v>
      </c>
      <c r="J80" s="35" t="str">
        <f>E24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103</v>
      </c>
      <c r="D82" s="179" t="s">
        <v>60</v>
      </c>
      <c r="E82" s="179" t="s">
        <v>56</v>
      </c>
      <c r="F82" s="179" t="s">
        <v>57</v>
      </c>
      <c r="G82" s="179" t="s">
        <v>104</v>
      </c>
      <c r="H82" s="179" t="s">
        <v>105</v>
      </c>
      <c r="I82" s="179" t="s">
        <v>106</v>
      </c>
      <c r="J82" s="179" t="s">
        <v>97</v>
      </c>
      <c r="K82" s="180" t="s">
        <v>107</v>
      </c>
      <c r="L82" s="181"/>
      <c r="M82" s="91" t="s">
        <v>19</v>
      </c>
      <c r="N82" s="92" t="s">
        <v>45</v>
      </c>
      <c r="O82" s="92" t="s">
        <v>108</v>
      </c>
      <c r="P82" s="92" t="s">
        <v>109</v>
      </c>
      <c r="Q82" s="92" t="s">
        <v>110</v>
      </c>
      <c r="R82" s="92" t="s">
        <v>111</v>
      </c>
      <c r="S82" s="92" t="s">
        <v>112</v>
      </c>
      <c r="T82" s="93" t="s">
        <v>113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114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P84+P101</f>
        <v>0</v>
      </c>
      <c r="Q83" s="95"/>
      <c r="R83" s="184">
        <f>R84+R101</f>
        <v>0</v>
      </c>
      <c r="S83" s="95"/>
      <c r="T83" s="185">
        <f>T84+T101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74</v>
      </c>
      <c r="AU83" s="16" t="s">
        <v>98</v>
      </c>
      <c r="BK83" s="186">
        <f>BK84+BK101</f>
        <v>0</v>
      </c>
    </row>
    <row r="84" s="12" customFormat="1" ht="25.92" customHeight="1">
      <c r="A84" s="12"/>
      <c r="B84" s="187"/>
      <c r="C84" s="188"/>
      <c r="D84" s="189" t="s">
        <v>74</v>
      </c>
      <c r="E84" s="190" t="s">
        <v>115</v>
      </c>
      <c r="F84" s="190" t="s">
        <v>116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P85+P87</f>
        <v>0</v>
      </c>
      <c r="Q84" s="195"/>
      <c r="R84" s="196">
        <f>R85+R87</f>
        <v>0</v>
      </c>
      <c r="S84" s="195"/>
      <c r="T84" s="197">
        <f>T85+T87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85</v>
      </c>
      <c r="AT84" s="199" t="s">
        <v>74</v>
      </c>
      <c r="AU84" s="199" t="s">
        <v>75</v>
      </c>
      <c r="AY84" s="198" t="s">
        <v>117</v>
      </c>
      <c r="BK84" s="200">
        <f>BK85+BK87</f>
        <v>0</v>
      </c>
    </row>
    <row r="85" s="12" customFormat="1" ht="22.8" customHeight="1">
      <c r="A85" s="12"/>
      <c r="B85" s="187"/>
      <c r="C85" s="188"/>
      <c r="D85" s="189" t="s">
        <v>74</v>
      </c>
      <c r="E85" s="201" t="s">
        <v>118</v>
      </c>
      <c r="F85" s="201" t="s">
        <v>119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P86</f>
        <v>0</v>
      </c>
      <c r="Q85" s="195"/>
      <c r="R85" s="196">
        <f>R86</f>
        <v>0</v>
      </c>
      <c r="S85" s="195"/>
      <c r="T85" s="197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85</v>
      </c>
      <c r="AT85" s="199" t="s">
        <v>74</v>
      </c>
      <c r="AU85" s="199" t="s">
        <v>83</v>
      </c>
      <c r="AY85" s="198" t="s">
        <v>117</v>
      </c>
      <c r="BK85" s="200">
        <f>BK86</f>
        <v>0</v>
      </c>
    </row>
    <row r="86" s="2" customFormat="1" ht="16.5" customHeight="1">
      <c r="A86" s="37"/>
      <c r="B86" s="38"/>
      <c r="C86" s="203" t="s">
        <v>200</v>
      </c>
      <c r="D86" s="203" t="s">
        <v>121</v>
      </c>
      <c r="E86" s="204" t="s">
        <v>168</v>
      </c>
      <c r="F86" s="205" t="s">
        <v>169</v>
      </c>
      <c r="G86" s="206" t="s">
        <v>124</v>
      </c>
      <c r="H86" s="207">
        <v>2</v>
      </c>
      <c r="I86" s="208"/>
      <c r="J86" s="209">
        <f>ROUND(I86*H86,2)</f>
        <v>0</v>
      </c>
      <c r="K86" s="205" t="s">
        <v>19</v>
      </c>
      <c r="L86" s="210"/>
      <c r="M86" s="211" t="s">
        <v>19</v>
      </c>
      <c r="N86" s="212" t="s">
        <v>46</v>
      </c>
      <c r="O86" s="83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125</v>
      </c>
      <c r="AT86" s="215" t="s">
        <v>121</v>
      </c>
      <c r="AU86" s="215" t="s">
        <v>85</v>
      </c>
      <c r="AY86" s="16" t="s">
        <v>117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83</v>
      </c>
      <c r="BK86" s="216">
        <f>ROUND(I86*H86,2)</f>
        <v>0</v>
      </c>
      <c r="BL86" s="16" t="s">
        <v>126</v>
      </c>
      <c r="BM86" s="215" t="s">
        <v>201</v>
      </c>
    </row>
    <row r="87" s="12" customFormat="1" ht="22.8" customHeight="1">
      <c r="A87" s="12"/>
      <c r="B87" s="187"/>
      <c r="C87" s="188"/>
      <c r="D87" s="189" t="s">
        <v>74</v>
      </c>
      <c r="E87" s="201" t="s">
        <v>202</v>
      </c>
      <c r="F87" s="201" t="s">
        <v>203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SUM(P88:P100)</f>
        <v>0</v>
      </c>
      <c r="Q87" s="195"/>
      <c r="R87" s="196">
        <f>SUM(R88:R100)</f>
        <v>0</v>
      </c>
      <c r="S87" s="195"/>
      <c r="T87" s="197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85</v>
      </c>
      <c r="AT87" s="199" t="s">
        <v>74</v>
      </c>
      <c r="AU87" s="199" t="s">
        <v>83</v>
      </c>
      <c r="AY87" s="198" t="s">
        <v>117</v>
      </c>
      <c r="BK87" s="200">
        <f>SUM(BK88:BK100)</f>
        <v>0</v>
      </c>
    </row>
    <row r="88" s="2" customFormat="1" ht="16.5" customHeight="1">
      <c r="A88" s="37"/>
      <c r="B88" s="38"/>
      <c r="C88" s="203" t="s">
        <v>204</v>
      </c>
      <c r="D88" s="203" t="s">
        <v>121</v>
      </c>
      <c r="E88" s="204" t="s">
        <v>205</v>
      </c>
      <c r="F88" s="205" t="s">
        <v>206</v>
      </c>
      <c r="G88" s="206" t="s">
        <v>124</v>
      </c>
      <c r="H88" s="207">
        <v>8</v>
      </c>
      <c r="I88" s="208"/>
      <c r="J88" s="209">
        <f>ROUND(I88*H88,2)</f>
        <v>0</v>
      </c>
      <c r="K88" s="205" t="s">
        <v>19</v>
      </c>
      <c r="L88" s="210"/>
      <c r="M88" s="211" t="s">
        <v>19</v>
      </c>
      <c r="N88" s="212" t="s">
        <v>46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125</v>
      </c>
      <c r="AT88" s="215" t="s">
        <v>121</v>
      </c>
      <c r="AU88" s="215" t="s">
        <v>85</v>
      </c>
      <c r="AY88" s="16" t="s">
        <v>117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83</v>
      </c>
      <c r="BK88" s="216">
        <f>ROUND(I88*H88,2)</f>
        <v>0</v>
      </c>
      <c r="BL88" s="16" t="s">
        <v>126</v>
      </c>
      <c r="BM88" s="215" t="s">
        <v>207</v>
      </c>
    </row>
    <row r="89" s="2" customFormat="1" ht="16.5" customHeight="1">
      <c r="A89" s="37"/>
      <c r="B89" s="38"/>
      <c r="C89" s="203" t="s">
        <v>197</v>
      </c>
      <c r="D89" s="203" t="s">
        <v>121</v>
      </c>
      <c r="E89" s="204" t="s">
        <v>208</v>
      </c>
      <c r="F89" s="205" t="s">
        <v>209</v>
      </c>
      <c r="G89" s="206" t="s">
        <v>124</v>
      </c>
      <c r="H89" s="207">
        <v>1</v>
      </c>
      <c r="I89" s="208"/>
      <c r="J89" s="209">
        <f>ROUND(I89*H89,2)</f>
        <v>0</v>
      </c>
      <c r="K89" s="205" t="s">
        <v>19</v>
      </c>
      <c r="L89" s="210"/>
      <c r="M89" s="211" t="s">
        <v>19</v>
      </c>
      <c r="N89" s="212" t="s">
        <v>46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125</v>
      </c>
      <c r="AT89" s="215" t="s">
        <v>121</v>
      </c>
      <c r="AU89" s="215" t="s">
        <v>85</v>
      </c>
      <c r="AY89" s="16" t="s">
        <v>117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83</v>
      </c>
      <c r="BK89" s="216">
        <f>ROUND(I89*H89,2)</f>
        <v>0</v>
      </c>
      <c r="BL89" s="16" t="s">
        <v>126</v>
      </c>
      <c r="BM89" s="215" t="s">
        <v>210</v>
      </c>
    </row>
    <row r="90" s="2" customFormat="1" ht="16.5" customHeight="1">
      <c r="A90" s="37"/>
      <c r="B90" s="38"/>
      <c r="C90" s="203" t="s">
        <v>211</v>
      </c>
      <c r="D90" s="203" t="s">
        <v>121</v>
      </c>
      <c r="E90" s="204" t="s">
        <v>212</v>
      </c>
      <c r="F90" s="205" t="s">
        <v>213</v>
      </c>
      <c r="G90" s="206" t="s">
        <v>124</v>
      </c>
      <c r="H90" s="207">
        <v>1</v>
      </c>
      <c r="I90" s="208"/>
      <c r="J90" s="209">
        <f>ROUND(I90*H90,2)</f>
        <v>0</v>
      </c>
      <c r="K90" s="205" t="s">
        <v>19</v>
      </c>
      <c r="L90" s="210"/>
      <c r="M90" s="211" t="s">
        <v>19</v>
      </c>
      <c r="N90" s="212" t="s">
        <v>46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125</v>
      </c>
      <c r="AT90" s="215" t="s">
        <v>121</v>
      </c>
      <c r="AU90" s="215" t="s">
        <v>85</v>
      </c>
      <c r="AY90" s="16" t="s">
        <v>117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83</v>
      </c>
      <c r="BK90" s="216">
        <f>ROUND(I90*H90,2)</f>
        <v>0</v>
      </c>
      <c r="BL90" s="16" t="s">
        <v>126</v>
      </c>
      <c r="BM90" s="215" t="s">
        <v>214</v>
      </c>
    </row>
    <row r="91" s="2" customFormat="1" ht="16.5" customHeight="1">
      <c r="A91" s="37"/>
      <c r="B91" s="38"/>
      <c r="C91" s="203" t="s">
        <v>215</v>
      </c>
      <c r="D91" s="203" t="s">
        <v>121</v>
      </c>
      <c r="E91" s="204" t="s">
        <v>216</v>
      </c>
      <c r="F91" s="205" t="s">
        <v>217</v>
      </c>
      <c r="G91" s="206" t="s">
        <v>124</v>
      </c>
      <c r="H91" s="207">
        <v>1</v>
      </c>
      <c r="I91" s="208"/>
      <c r="J91" s="209">
        <f>ROUND(I91*H91,2)</f>
        <v>0</v>
      </c>
      <c r="K91" s="205" t="s">
        <v>19</v>
      </c>
      <c r="L91" s="210"/>
      <c r="M91" s="211" t="s">
        <v>19</v>
      </c>
      <c r="N91" s="212" t="s">
        <v>46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125</v>
      </c>
      <c r="AT91" s="215" t="s">
        <v>121</v>
      </c>
      <c r="AU91" s="215" t="s">
        <v>85</v>
      </c>
      <c r="AY91" s="16" t="s">
        <v>117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83</v>
      </c>
      <c r="BK91" s="216">
        <f>ROUND(I91*H91,2)</f>
        <v>0</v>
      </c>
      <c r="BL91" s="16" t="s">
        <v>126</v>
      </c>
      <c r="BM91" s="215" t="s">
        <v>218</v>
      </c>
    </row>
    <row r="92" s="2" customFormat="1" ht="16.5" customHeight="1">
      <c r="A92" s="37"/>
      <c r="B92" s="38"/>
      <c r="C92" s="203" t="s">
        <v>219</v>
      </c>
      <c r="D92" s="203" t="s">
        <v>121</v>
      </c>
      <c r="E92" s="204" t="s">
        <v>220</v>
      </c>
      <c r="F92" s="205" t="s">
        <v>221</v>
      </c>
      <c r="G92" s="206" t="s">
        <v>124</v>
      </c>
      <c r="H92" s="207">
        <v>7</v>
      </c>
      <c r="I92" s="208"/>
      <c r="J92" s="209">
        <f>ROUND(I92*H92,2)</f>
        <v>0</v>
      </c>
      <c r="K92" s="205" t="s">
        <v>19</v>
      </c>
      <c r="L92" s="210"/>
      <c r="M92" s="211" t="s">
        <v>19</v>
      </c>
      <c r="N92" s="212" t="s">
        <v>46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125</v>
      </c>
      <c r="AT92" s="215" t="s">
        <v>121</v>
      </c>
      <c r="AU92" s="215" t="s">
        <v>85</v>
      </c>
      <c r="AY92" s="16" t="s">
        <v>117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83</v>
      </c>
      <c r="BK92" s="216">
        <f>ROUND(I92*H92,2)</f>
        <v>0</v>
      </c>
      <c r="BL92" s="16" t="s">
        <v>126</v>
      </c>
      <c r="BM92" s="215" t="s">
        <v>222</v>
      </c>
    </row>
    <row r="93" s="2" customFormat="1" ht="16.5" customHeight="1">
      <c r="A93" s="37"/>
      <c r="B93" s="38"/>
      <c r="C93" s="203" t="s">
        <v>223</v>
      </c>
      <c r="D93" s="203" t="s">
        <v>121</v>
      </c>
      <c r="E93" s="204" t="s">
        <v>224</v>
      </c>
      <c r="F93" s="205" t="s">
        <v>225</v>
      </c>
      <c r="G93" s="206" t="s">
        <v>124</v>
      </c>
      <c r="H93" s="207">
        <v>14</v>
      </c>
      <c r="I93" s="208"/>
      <c r="J93" s="209">
        <f>ROUND(I93*H93,2)</f>
        <v>0</v>
      </c>
      <c r="K93" s="205" t="s">
        <v>19</v>
      </c>
      <c r="L93" s="210"/>
      <c r="M93" s="211" t="s">
        <v>19</v>
      </c>
      <c r="N93" s="212" t="s">
        <v>46</v>
      </c>
      <c r="O93" s="83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5" t="s">
        <v>125</v>
      </c>
      <c r="AT93" s="215" t="s">
        <v>121</v>
      </c>
      <c r="AU93" s="215" t="s">
        <v>85</v>
      </c>
      <c r="AY93" s="16" t="s">
        <v>117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83</v>
      </c>
      <c r="BK93" s="216">
        <f>ROUND(I93*H93,2)</f>
        <v>0</v>
      </c>
      <c r="BL93" s="16" t="s">
        <v>126</v>
      </c>
      <c r="BM93" s="215" t="s">
        <v>226</v>
      </c>
    </row>
    <row r="94" s="2" customFormat="1" ht="16.5" customHeight="1">
      <c r="A94" s="37"/>
      <c r="B94" s="38"/>
      <c r="C94" s="203" t="s">
        <v>227</v>
      </c>
      <c r="D94" s="203" t="s">
        <v>121</v>
      </c>
      <c r="E94" s="204" t="s">
        <v>228</v>
      </c>
      <c r="F94" s="205" t="s">
        <v>229</v>
      </c>
      <c r="G94" s="206" t="s">
        <v>124</v>
      </c>
      <c r="H94" s="207">
        <v>1</v>
      </c>
      <c r="I94" s="208"/>
      <c r="J94" s="209">
        <f>ROUND(I94*H94,2)</f>
        <v>0</v>
      </c>
      <c r="K94" s="205" t="s">
        <v>19</v>
      </c>
      <c r="L94" s="210"/>
      <c r="M94" s="211" t="s">
        <v>19</v>
      </c>
      <c r="N94" s="212" t="s">
        <v>46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125</v>
      </c>
      <c r="AT94" s="215" t="s">
        <v>121</v>
      </c>
      <c r="AU94" s="215" t="s">
        <v>85</v>
      </c>
      <c r="AY94" s="16" t="s">
        <v>117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83</v>
      </c>
      <c r="BK94" s="216">
        <f>ROUND(I94*H94,2)</f>
        <v>0</v>
      </c>
      <c r="BL94" s="16" t="s">
        <v>126</v>
      </c>
      <c r="BM94" s="215" t="s">
        <v>230</v>
      </c>
    </row>
    <row r="95" s="2" customFormat="1" ht="16.5" customHeight="1">
      <c r="A95" s="37"/>
      <c r="B95" s="38"/>
      <c r="C95" s="203" t="s">
        <v>231</v>
      </c>
      <c r="D95" s="203" t="s">
        <v>121</v>
      </c>
      <c r="E95" s="204" t="s">
        <v>140</v>
      </c>
      <c r="F95" s="205" t="s">
        <v>232</v>
      </c>
      <c r="G95" s="206" t="s">
        <v>124</v>
      </c>
      <c r="H95" s="207">
        <v>1</v>
      </c>
      <c r="I95" s="208"/>
      <c r="J95" s="209">
        <f>ROUND(I95*H95,2)</f>
        <v>0</v>
      </c>
      <c r="K95" s="205" t="s">
        <v>19</v>
      </c>
      <c r="L95" s="210"/>
      <c r="M95" s="211" t="s">
        <v>19</v>
      </c>
      <c r="N95" s="212" t="s">
        <v>46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125</v>
      </c>
      <c r="AT95" s="215" t="s">
        <v>121</v>
      </c>
      <c r="AU95" s="215" t="s">
        <v>85</v>
      </c>
      <c r="AY95" s="16" t="s">
        <v>117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83</v>
      </c>
      <c r="BK95" s="216">
        <f>ROUND(I95*H95,2)</f>
        <v>0</v>
      </c>
      <c r="BL95" s="16" t="s">
        <v>126</v>
      </c>
      <c r="BM95" s="215" t="s">
        <v>233</v>
      </c>
    </row>
    <row r="96" s="2" customFormat="1" ht="16.5" customHeight="1">
      <c r="A96" s="37"/>
      <c r="B96" s="38"/>
      <c r="C96" s="203" t="s">
        <v>234</v>
      </c>
      <c r="D96" s="203" t="s">
        <v>121</v>
      </c>
      <c r="E96" s="204" t="s">
        <v>235</v>
      </c>
      <c r="F96" s="205" t="s">
        <v>236</v>
      </c>
      <c r="G96" s="206" t="s">
        <v>124</v>
      </c>
      <c r="H96" s="207">
        <v>14</v>
      </c>
      <c r="I96" s="208"/>
      <c r="J96" s="209">
        <f>ROUND(I96*H96,2)</f>
        <v>0</v>
      </c>
      <c r="K96" s="205" t="s">
        <v>19</v>
      </c>
      <c r="L96" s="210"/>
      <c r="M96" s="211" t="s">
        <v>19</v>
      </c>
      <c r="N96" s="212" t="s">
        <v>46</v>
      </c>
      <c r="O96" s="83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125</v>
      </c>
      <c r="AT96" s="215" t="s">
        <v>121</v>
      </c>
      <c r="AU96" s="215" t="s">
        <v>85</v>
      </c>
      <c r="AY96" s="16" t="s">
        <v>117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83</v>
      </c>
      <c r="BK96" s="216">
        <f>ROUND(I96*H96,2)</f>
        <v>0</v>
      </c>
      <c r="BL96" s="16" t="s">
        <v>126</v>
      </c>
      <c r="BM96" s="215" t="s">
        <v>237</v>
      </c>
    </row>
    <row r="97" s="2" customFormat="1" ht="49.05" customHeight="1">
      <c r="A97" s="37"/>
      <c r="B97" s="38"/>
      <c r="C97" s="217" t="s">
        <v>238</v>
      </c>
      <c r="D97" s="217" t="s">
        <v>171</v>
      </c>
      <c r="E97" s="218" t="s">
        <v>239</v>
      </c>
      <c r="F97" s="219" t="s">
        <v>240</v>
      </c>
      <c r="G97" s="220" t="s">
        <v>174</v>
      </c>
      <c r="H97" s="221">
        <v>2.4860000000000002</v>
      </c>
      <c r="I97" s="222"/>
      <c r="J97" s="223">
        <f>ROUND(I97*H97,2)</f>
        <v>0</v>
      </c>
      <c r="K97" s="219" t="s">
        <v>175</v>
      </c>
      <c r="L97" s="43"/>
      <c r="M97" s="224" t="s">
        <v>19</v>
      </c>
      <c r="N97" s="225" t="s">
        <v>46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126</v>
      </c>
      <c r="AT97" s="215" t="s">
        <v>171</v>
      </c>
      <c r="AU97" s="215" t="s">
        <v>85</v>
      </c>
      <c r="AY97" s="16" t="s">
        <v>117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83</v>
      </c>
      <c r="BK97" s="216">
        <f>ROUND(I97*H97,2)</f>
        <v>0</v>
      </c>
      <c r="BL97" s="16" t="s">
        <v>126</v>
      </c>
      <c r="BM97" s="215" t="s">
        <v>241</v>
      </c>
    </row>
    <row r="98" s="2" customFormat="1">
      <c r="A98" s="37"/>
      <c r="B98" s="38"/>
      <c r="C98" s="39"/>
      <c r="D98" s="226" t="s">
        <v>177</v>
      </c>
      <c r="E98" s="39"/>
      <c r="F98" s="227" t="s">
        <v>242</v>
      </c>
      <c r="G98" s="39"/>
      <c r="H98" s="39"/>
      <c r="I98" s="228"/>
      <c r="J98" s="39"/>
      <c r="K98" s="39"/>
      <c r="L98" s="43"/>
      <c r="M98" s="229"/>
      <c r="N98" s="23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177</v>
      </c>
      <c r="AU98" s="16" t="s">
        <v>85</v>
      </c>
    </row>
    <row r="99" s="2" customFormat="1" ht="49.05" customHeight="1">
      <c r="A99" s="37"/>
      <c r="B99" s="38"/>
      <c r="C99" s="217" t="s">
        <v>243</v>
      </c>
      <c r="D99" s="217" t="s">
        <v>171</v>
      </c>
      <c r="E99" s="218" t="s">
        <v>244</v>
      </c>
      <c r="F99" s="219" t="s">
        <v>245</v>
      </c>
      <c r="G99" s="220" t="s">
        <v>174</v>
      </c>
      <c r="H99" s="221">
        <v>2.4860000000000002</v>
      </c>
      <c r="I99" s="222"/>
      <c r="J99" s="223">
        <f>ROUND(I99*H99,2)</f>
        <v>0</v>
      </c>
      <c r="K99" s="219" t="s">
        <v>182</v>
      </c>
      <c r="L99" s="43"/>
      <c r="M99" s="224" t="s">
        <v>19</v>
      </c>
      <c r="N99" s="225" t="s">
        <v>46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126</v>
      </c>
      <c r="AT99" s="215" t="s">
        <v>171</v>
      </c>
      <c r="AU99" s="215" t="s">
        <v>85</v>
      </c>
      <c r="AY99" s="16" t="s">
        <v>117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83</v>
      </c>
      <c r="BK99" s="216">
        <f>ROUND(I99*H99,2)</f>
        <v>0</v>
      </c>
      <c r="BL99" s="16" t="s">
        <v>126</v>
      </c>
      <c r="BM99" s="215" t="s">
        <v>246</v>
      </c>
    </row>
    <row r="100" s="2" customFormat="1">
      <c r="A100" s="37"/>
      <c r="B100" s="38"/>
      <c r="C100" s="39"/>
      <c r="D100" s="226" t="s">
        <v>177</v>
      </c>
      <c r="E100" s="39"/>
      <c r="F100" s="227" t="s">
        <v>247</v>
      </c>
      <c r="G100" s="39"/>
      <c r="H100" s="39"/>
      <c r="I100" s="228"/>
      <c r="J100" s="39"/>
      <c r="K100" s="39"/>
      <c r="L100" s="43"/>
      <c r="M100" s="229"/>
      <c r="N100" s="23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177</v>
      </c>
      <c r="AU100" s="16" t="s">
        <v>85</v>
      </c>
    </row>
    <row r="101" s="12" customFormat="1" ht="25.92" customHeight="1">
      <c r="A101" s="12"/>
      <c r="B101" s="187"/>
      <c r="C101" s="188"/>
      <c r="D101" s="189" t="s">
        <v>74</v>
      </c>
      <c r="E101" s="190" t="s">
        <v>185</v>
      </c>
      <c r="F101" s="190" t="s">
        <v>186</v>
      </c>
      <c r="G101" s="188"/>
      <c r="H101" s="188"/>
      <c r="I101" s="191"/>
      <c r="J101" s="192">
        <f>BK101</f>
        <v>0</v>
      </c>
      <c r="K101" s="188"/>
      <c r="L101" s="193"/>
      <c r="M101" s="194"/>
      <c r="N101" s="195"/>
      <c r="O101" s="195"/>
      <c r="P101" s="196">
        <f>SUM(P102:P105)</f>
        <v>0</v>
      </c>
      <c r="Q101" s="195"/>
      <c r="R101" s="196">
        <f>SUM(R102:R105)</f>
        <v>0</v>
      </c>
      <c r="S101" s="195"/>
      <c r="T101" s="197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187</v>
      </c>
      <c r="AT101" s="199" t="s">
        <v>74</v>
      </c>
      <c r="AU101" s="199" t="s">
        <v>75</v>
      </c>
      <c r="AY101" s="198" t="s">
        <v>117</v>
      </c>
      <c r="BK101" s="200">
        <f>SUM(BK102:BK105)</f>
        <v>0</v>
      </c>
    </row>
    <row r="102" s="2" customFormat="1" ht="24.15" customHeight="1">
      <c r="A102" s="37"/>
      <c r="B102" s="38"/>
      <c r="C102" s="217" t="s">
        <v>248</v>
      </c>
      <c r="D102" s="217" t="s">
        <v>171</v>
      </c>
      <c r="E102" s="218" t="s">
        <v>249</v>
      </c>
      <c r="F102" s="219" t="s">
        <v>250</v>
      </c>
      <c r="G102" s="220" t="s">
        <v>191</v>
      </c>
      <c r="H102" s="221">
        <v>68</v>
      </c>
      <c r="I102" s="222"/>
      <c r="J102" s="223">
        <f>ROUND(I102*H102,2)</f>
        <v>0</v>
      </c>
      <c r="K102" s="219" t="s">
        <v>175</v>
      </c>
      <c r="L102" s="43"/>
      <c r="M102" s="224" t="s">
        <v>19</v>
      </c>
      <c r="N102" s="225" t="s">
        <v>46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192</v>
      </c>
      <c r="AT102" s="215" t="s">
        <v>171</v>
      </c>
      <c r="AU102" s="215" t="s">
        <v>83</v>
      </c>
      <c r="AY102" s="16" t="s">
        <v>117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83</v>
      </c>
      <c r="BK102" s="216">
        <f>ROUND(I102*H102,2)</f>
        <v>0</v>
      </c>
      <c r="BL102" s="16" t="s">
        <v>192</v>
      </c>
      <c r="BM102" s="215" t="s">
        <v>251</v>
      </c>
    </row>
    <row r="103" s="2" customFormat="1">
      <c r="A103" s="37"/>
      <c r="B103" s="38"/>
      <c r="C103" s="39"/>
      <c r="D103" s="226" t="s">
        <v>177</v>
      </c>
      <c r="E103" s="39"/>
      <c r="F103" s="227" t="s">
        <v>252</v>
      </c>
      <c r="G103" s="39"/>
      <c r="H103" s="39"/>
      <c r="I103" s="228"/>
      <c r="J103" s="39"/>
      <c r="K103" s="39"/>
      <c r="L103" s="43"/>
      <c r="M103" s="229"/>
      <c r="N103" s="23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177</v>
      </c>
      <c r="AU103" s="16" t="s">
        <v>83</v>
      </c>
    </row>
    <row r="104" s="13" customFormat="1">
      <c r="A104" s="13"/>
      <c r="B104" s="231"/>
      <c r="C104" s="232"/>
      <c r="D104" s="233" t="s">
        <v>195</v>
      </c>
      <c r="E104" s="234" t="s">
        <v>19</v>
      </c>
      <c r="F104" s="235" t="s">
        <v>253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195</v>
      </c>
      <c r="AU104" s="241" t="s">
        <v>83</v>
      </c>
      <c r="AV104" s="13" t="s">
        <v>83</v>
      </c>
      <c r="AW104" s="13" t="s">
        <v>36</v>
      </c>
      <c r="AX104" s="13" t="s">
        <v>75</v>
      </c>
      <c r="AY104" s="241" t="s">
        <v>117</v>
      </c>
    </row>
    <row r="105" s="14" customFormat="1">
      <c r="A105" s="14"/>
      <c r="B105" s="242"/>
      <c r="C105" s="243"/>
      <c r="D105" s="233" t="s">
        <v>195</v>
      </c>
      <c r="E105" s="244" t="s">
        <v>19</v>
      </c>
      <c r="F105" s="245" t="s">
        <v>254</v>
      </c>
      <c r="G105" s="243"/>
      <c r="H105" s="246">
        <v>68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195</v>
      </c>
      <c r="AU105" s="252" t="s">
        <v>83</v>
      </c>
      <c r="AV105" s="14" t="s">
        <v>85</v>
      </c>
      <c r="AW105" s="14" t="s">
        <v>36</v>
      </c>
      <c r="AX105" s="14" t="s">
        <v>83</v>
      </c>
      <c r="AY105" s="252" t="s">
        <v>117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MsJ0QfyJAccRcsztTBaeHxxNTn2w6nFWPy39Rz1Ic9PZ0J9JxDjgy4IGbLKDh/80B9eVlaXspWL2hjETQn6P5g==" hashValue="oDVqtuuflMlBVBbUHhveBBF5VmDkMkwnJrYxN0e6XjKTRtSHcwu8jA9PFawyyvevmO9p/ja/Ym+Bq9B/rjHKVA==" algorithmName="SHA-512" password="CC35"/>
  <autoFilter ref="C82:K10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8" r:id="rId1" display="https://podminky.urs.cz/item/CS_URS_2025_01/998767101"/>
    <hyperlink ref="F100" r:id="rId2" display="https://podminky.urs.cz/item/CS_URS_2023_01/998767181"/>
    <hyperlink ref="F103" r:id="rId3" display="https://podminky.urs.cz/item/CS_URS_2025_01/HZS21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Odborné učebny - ZŠ Bílina(nábytek)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255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3. 3. 2025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ROUND((SUM(BE82:BE93)),  2)</f>
        <v>0</v>
      </c>
      <c r="G33" s="37"/>
      <c r="H33" s="37"/>
      <c r="I33" s="147">
        <v>0.20999999999999999</v>
      </c>
      <c r="J33" s="146">
        <f>ROUND(((SUM(BE82:BE93))*I33),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ROUND((SUM(BF82:BF93)),  2)</f>
        <v>0</v>
      </c>
      <c r="G34" s="37"/>
      <c r="H34" s="37"/>
      <c r="I34" s="147">
        <v>0.12</v>
      </c>
      <c r="J34" s="146">
        <f>ROUND(((SUM(BF82:BF93))*I34),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ROUND((SUM(BG82:BG93)),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ROUND((SUM(BH82:BH93)),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ROUND((SUM(BI82:BI93)),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Odborné učebny - ZŠ Bílina(nábytek)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c - Učebna výtvarné výchovy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parc.č.: 1785,1783</v>
      </c>
      <c r="G52" s="39"/>
      <c r="H52" s="39"/>
      <c r="I52" s="31" t="s">
        <v>23</v>
      </c>
      <c r="J52" s="71" t="str">
        <f>IF(J12="","",J12)</f>
        <v>3. 3. 2025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Bílina</v>
      </c>
      <c r="G54" s="39"/>
      <c r="H54" s="39"/>
      <c r="I54" s="31" t="s">
        <v>32</v>
      </c>
      <c r="J54" s="35" t="str">
        <f>E21</f>
        <v>MPtechnik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4"/>
      <c r="C62" s="165"/>
      <c r="D62" s="166" t="s">
        <v>101</v>
      </c>
      <c r="E62" s="167"/>
      <c r="F62" s="167"/>
      <c r="G62" s="167"/>
      <c r="H62" s="167"/>
      <c r="I62" s="167"/>
      <c r="J62" s="168">
        <f>J89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/>
    <row r="66" hidden="1"/>
    <row r="67" hidden="1"/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102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Odborné učebny - ZŠ Bílina(nábytek)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c - Učebna výtvarné výchovy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parc.č.: 1785,1783</v>
      </c>
      <c r="G76" s="39"/>
      <c r="H76" s="39"/>
      <c r="I76" s="31" t="s">
        <v>23</v>
      </c>
      <c r="J76" s="71" t="str">
        <f>IF(J12="","",J12)</f>
        <v>3. 3. 2025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město Bílina</v>
      </c>
      <c r="G78" s="39"/>
      <c r="H78" s="39"/>
      <c r="I78" s="31" t="s">
        <v>32</v>
      </c>
      <c r="J78" s="35" t="str">
        <f>E21</f>
        <v>MPtechnik s.r.o.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IF(E18="","",E18)</f>
        <v>Vyplň údaj</v>
      </c>
      <c r="G79" s="39"/>
      <c r="H79" s="39"/>
      <c r="I79" s="31" t="s">
        <v>37</v>
      </c>
      <c r="J79" s="35" t="str">
        <f>E24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103</v>
      </c>
      <c r="D81" s="179" t="s">
        <v>60</v>
      </c>
      <c r="E81" s="179" t="s">
        <v>56</v>
      </c>
      <c r="F81" s="179" t="s">
        <v>57</v>
      </c>
      <c r="G81" s="179" t="s">
        <v>104</v>
      </c>
      <c r="H81" s="179" t="s">
        <v>105</v>
      </c>
      <c r="I81" s="179" t="s">
        <v>106</v>
      </c>
      <c r="J81" s="179" t="s">
        <v>97</v>
      </c>
      <c r="K81" s="180" t="s">
        <v>107</v>
      </c>
      <c r="L81" s="181"/>
      <c r="M81" s="91" t="s">
        <v>19</v>
      </c>
      <c r="N81" s="92" t="s">
        <v>45</v>
      </c>
      <c r="O81" s="92" t="s">
        <v>108</v>
      </c>
      <c r="P81" s="92" t="s">
        <v>109</v>
      </c>
      <c r="Q81" s="92" t="s">
        <v>110</v>
      </c>
      <c r="R81" s="92" t="s">
        <v>111</v>
      </c>
      <c r="S81" s="92" t="s">
        <v>112</v>
      </c>
      <c r="T81" s="93" t="s">
        <v>113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114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P83+P89</f>
        <v>0</v>
      </c>
      <c r="Q82" s="95"/>
      <c r="R82" s="184">
        <f>R83+R89</f>
        <v>0</v>
      </c>
      <c r="S82" s="95"/>
      <c r="T82" s="185">
        <f>T83+T89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74</v>
      </c>
      <c r="AU82" s="16" t="s">
        <v>98</v>
      </c>
      <c r="BK82" s="186">
        <f>BK83+BK89</f>
        <v>0</v>
      </c>
    </row>
    <row r="83" s="12" customFormat="1" ht="25.92" customHeight="1">
      <c r="A83" s="12"/>
      <c r="B83" s="187"/>
      <c r="C83" s="188"/>
      <c r="D83" s="189" t="s">
        <v>74</v>
      </c>
      <c r="E83" s="190" t="s">
        <v>115</v>
      </c>
      <c r="F83" s="190" t="s">
        <v>116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85</v>
      </c>
      <c r="AT83" s="199" t="s">
        <v>74</v>
      </c>
      <c r="AU83" s="199" t="s">
        <v>75</v>
      </c>
      <c r="AY83" s="198" t="s">
        <v>117</v>
      </c>
      <c r="BK83" s="200">
        <f>BK84</f>
        <v>0</v>
      </c>
    </row>
    <row r="84" s="12" customFormat="1" ht="22.8" customHeight="1">
      <c r="A84" s="12"/>
      <c r="B84" s="187"/>
      <c r="C84" s="188"/>
      <c r="D84" s="189" t="s">
        <v>74</v>
      </c>
      <c r="E84" s="201" t="s">
        <v>118</v>
      </c>
      <c r="F84" s="201" t="s">
        <v>119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SUM(P85:P88)</f>
        <v>0</v>
      </c>
      <c r="Q84" s="195"/>
      <c r="R84" s="196">
        <f>SUM(R85:R88)</f>
        <v>0</v>
      </c>
      <c r="S84" s="195"/>
      <c r="T84" s="197">
        <f>SUM(T85:T88)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85</v>
      </c>
      <c r="AT84" s="199" t="s">
        <v>74</v>
      </c>
      <c r="AU84" s="199" t="s">
        <v>83</v>
      </c>
      <c r="AY84" s="198" t="s">
        <v>117</v>
      </c>
      <c r="BK84" s="200">
        <f>SUM(BK85:BK88)</f>
        <v>0</v>
      </c>
    </row>
    <row r="85" s="2" customFormat="1" ht="16.5" customHeight="1">
      <c r="A85" s="37"/>
      <c r="B85" s="38"/>
      <c r="C85" s="203" t="s">
        <v>256</v>
      </c>
      <c r="D85" s="203" t="s">
        <v>121</v>
      </c>
      <c r="E85" s="204" t="s">
        <v>257</v>
      </c>
      <c r="F85" s="205" t="s">
        <v>258</v>
      </c>
      <c r="G85" s="206" t="s">
        <v>259</v>
      </c>
      <c r="H85" s="207">
        <v>1</v>
      </c>
      <c r="I85" s="208"/>
      <c r="J85" s="209">
        <f>ROUND(I85*H85,2)</f>
        <v>0</v>
      </c>
      <c r="K85" s="205" t="s">
        <v>19</v>
      </c>
      <c r="L85" s="210"/>
      <c r="M85" s="211" t="s">
        <v>19</v>
      </c>
      <c r="N85" s="212" t="s">
        <v>46</v>
      </c>
      <c r="O85" s="83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5" t="s">
        <v>125</v>
      </c>
      <c r="AT85" s="215" t="s">
        <v>121</v>
      </c>
      <c r="AU85" s="215" t="s">
        <v>85</v>
      </c>
      <c r="AY85" s="16" t="s">
        <v>117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6" t="s">
        <v>83</v>
      </c>
      <c r="BK85" s="216">
        <f>ROUND(I85*H85,2)</f>
        <v>0</v>
      </c>
      <c r="BL85" s="16" t="s">
        <v>126</v>
      </c>
      <c r="BM85" s="215" t="s">
        <v>260</v>
      </c>
    </row>
    <row r="86" s="2" customFormat="1" ht="16.5" customHeight="1">
      <c r="A86" s="37"/>
      <c r="B86" s="38"/>
      <c r="C86" s="203" t="s">
        <v>261</v>
      </c>
      <c r="D86" s="203" t="s">
        <v>121</v>
      </c>
      <c r="E86" s="204" t="s">
        <v>140</v>
      </c>
      <c r="F86" s="205" t="s">
        <v>141</v>
      </c>
      <c r="G86" s="206" t="s">
        <v>124</v>
      </c>
      <c r="H86" s="207">
        <v>1</v>
      </c>
      <c r="I86" s="208"/>
      <c r="J86" s="209">
        <f>ROUND(I86*H86,2)</f>
        <v>0</v>
      </c>
      <c r="K86" s="205" t="s">
        <v>19</v>
      </c>
      <c r="L86" s="210"/>
      <c r="M86" s="211" t="s">
        <v>19</v>
      </c>
      <c r="N86" s="212" t="s">
        <v>46</v>
      </c>
      <c r="O86" s="83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125</v>
      </c>
      <c r="AT86" s="215" t="s">
        <v>121</v>
      </c>
      <c r="AU86" s="215" t="s">
        <v>85</v>
      </c>
      <c r="AY86" s="16" t="s">
        <v>117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83</v>
      </c>
      <c r="BK86" s="216">
        <f>ROUND(I86*H86,2)</f>
        <v>0</v>
      </c>
      <c r="BL86" s="16" t="s">
        <v>126</v>
      </c>
      <c r="BM86" s="215" t="s">
        <v>262</v>
      </c>
    </row>
    <row r="87" s="2" customFormat="1" ht="16.5" customHeight="1">
      <c r="A87" s="37"/>
      <c r="B87" s="38"/>
      <c r="C87" s="203" t="s">
        <v>263</v>
      </c>
      <c r="D87" s="203" t="s">
        <v>121</v>
      </c>
      <c r="E87" s="204" t="s">
        <v>235</v>
      </c>
      <c r="F87" s="205" t="s">
        <v>138</v>
      </c>
      <c r="G87" s="206" t="s">
        <v>124</v>
      </c>
      <c r="H87" s="207">
        <v>16</v>
      </c>
      <c r="I87" s="208"/>
      <c r="J87" s="209">
        <f>ROUND(I87*H87,2)</f>
        <v>0</v>
      </c>
      <c r="K87" s="205" t="s">
        <v>19</v>
      </c>
      <c r="L87" s="210"/>
      <c r="M87" s="211" t="s">
        <v>19</v>
      </c>
      <c r="N87" s="212" t="s">
        <v>46</v>
      </c>
      <c r="O87" s="83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5" t="s">
        <v>125</v>
      </c>
      <c r="AT87" s="215" t="s">
        <v>121</v>
      </c>
      <c r="AU87" s="215" t="s">
        <v>85</v>
      </c>
      <c r="AY87" s="16" t="s">
        <v>117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83</v>
      </c>
      <c r="BK87" s="216">
        <f>ROUND(I87*H87,2)</f>
        <v>0</v>
      </c>
      <c r="BL87" s="16" t="s">
        <v>126</v>
      </c>
      <c r="BM87" s="215" t="s">
        <v>264</v>
      </c>
    </row>
    <row r="88" s="2" customFormat="1" ht="16.5" customHeight="1">
      <c r="A88" s="37"/>
      <c r="B88" s="38"/>
      <c r="C88" s="203" t="s">
        <v>265</v>
      </c>
      <c r="D88" s="203" t="s">
        <v>121</v>
      </c>
      <c r="E88" s="204" t="s">
        <v>266</v>
      </c>
      <c r="F88" s="205" t="s">
        <v>267</v>
      </c>
      <c r="G88" s="206" t="s">
        <v>124</v>
      </c>
      <c r="H88" s="207">
        <v>17</v>
      </c>
      <c r="I88" s="208"/>
      <c r="J88" s="209">
        <f>ROUND(I88*H88,2)</f>
        <v>0</v>
      </c>
      <c r="K88" s="205" t="s">
        <v>19</v>
      </c>
      <c r="L88" s="210"/>
      <c r="M88" s="211" t="s">
        <v>19</v>
      </c>
      <c r="N88" s="212" t="s">
        <v>46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125</v>
      </c>
      <c r="AT88" s="215" t="s">
        <v>121</v>
      </c>
      <c r="AU88" s="215" t="s">
        <v>85</v>
      </c>
      <c r="AY88" s="16" t="s">
        <v>117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83</v>
      </c>
      <c r="BK88" s="216">
        <f>ROUND(I88*H88,2)</f>
        <v>0</v>
      </c>
      <c r="BL88" s="16" t="s">
        <v>126</v>
      </c>
      <c r="BM88" s="215" t="s">
        <v>268</v>
      </c>
    </row>
    <row r="89" s="12" customFormat="1" ht="25.92" customHeight="1">
      <c r="A89" s="12"/>
      <c r="B89" s="187"/>
      <c r="C89" s="188"/>
      <c r="D89" s="189" t="s">
        <v>74</v>
      </c>
      <c r="E89" s="190" t="s">
        <v>185</v>
      </c>
      <c r="F89" s="190" t="s">
        <v>186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SUM(P90:P93)</f>
        <v>0</v>
      </c>
      <c r="Q89" s="195"/>
      <c r="R89" s="196">
        <f>SUM(R90:R93)</f>
        <v>0</v>
      </c>
      <c r="S89" s="195"/>
      <c r="T89" s="197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187</v>
      </c>
      <c r="AT89" s="199" t="s">
        <v>74</v>
      </c>
      <c r="AU89" s="199" t="s">
        <v>75</v>
      </c>
      <c r="AY89" s="198" t="s">
        <v>117</v>
      </c>
      <c r="BK89" s="200">
        <f>SUM(BK90:BK93)</f>
        <v>0</v>
      </c>
    </row>
    <row r="90" s="2" customFormat="1" ht="24.15" customHeight="1">
      <c r="A90" s="37"/>
      <c r="B90" s="38"/>
      <c r="C90" s="217" t="s">
        <v>269</v>
      </c>
      <c r="D90" s="217" t="s">
        <v>171</v>
      </c>
      <c r="E90" s="218" t="s">
        <v>189</v>
      </c>
      <c r="F90" s="219" t="s">
        <v>190</v>
      </c>
      <c r="G90" s="220" t="s">
        <v>191</v>
      </c>
      <c r="H90" s="221">
        <v>39</v>
      </c>
      <c r="I90" s="222"/>
      <c r="J90" s="223">
        <f>ROUND(I90*H90,2)</f>
        <v>0</v>
      </c>
      <c r="K90" s="219" t="s">
        <v>175</v>
      </c>
      <c r="L90" s="43"/>
      <c r="M90" s="224" t="s">
        <v>19</v>
      </c>
      <c r="N90" s="225" t="s">
        <v>46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192</v>
      </c>
      <c r="AT90" s="215" t="s">
        <v>171</v>
      </c>
      <c r="AU90" s="215" t="s">
        <v>83</v>
      </c>
      <c r="AY90" s="16" t="s">
        <v>117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83</v>
      </c>
      <c r="BK90" s="216">
        <f>ROUND(I90*H90,2)</f>
        <v>0</v>
      </c>
      <c r="BL90" s="16" t="s">
        <v>192</v>
      </c>
      <c r="BM90" s="215" t="s">
        <v>270</v>
      </c>
    </row>
    <row r="91" s="2" customFormat="1">
      <c r="A91" s="37"/>
      <c r="B91" s="38"/>
      <c r="C91" s="39"/>
      <c r="D91" s="226" t="s">
        <v>177</v>
      </c>
      <c r="E91" s="39"/>
      <c r="F91" s="227" t="s">
        <v>194</v>
      </c>
      <c r="G91" s="39"/>
      <c r="H91" s="39"/>
      <c r="I91" s="228"/>
      <c r="J91" s="39"/>
      <c r="K91" s="39"/>
      <c r="L91" s="43"/>
      <c r="M91" s="229"/>
      <c r="N91" s="23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177</v>
      </c>
      <c r="AU91" s="16" t="s">
        <v>83</v>
      </c>
    </row>
    <row r="92" s="13" customFormat="1">
      <c r="A92" s="13"/>
      <c r="B92" s="231"/>
      <c r="C92" s="232"/>
      <c r="D92" s="233" t="s">
        <v>195</v>
      </c>
      <c r="E92" s="234" t="s">
        <v>19</v>
      </c>
      <c r="F92" s="235" t="s">
        <v>271</v>
      </c>
      <c r="G92" s="232"/>
      <c r="H92" s="234" t="s">
        <v>19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195</v>
      </c>
      <c r="AU92" s="241" t="s">
        <v>83</v>
      </c>
      <c r="AV92" s="13" t="s">
        <v>83</v>
      </c>
      <c r="AW92" s="13" t="s">
        <v>36</v>
      </c>
      <c r="AX92" s="13" t="s">
        <v>75</v>
      </c>
      <c r="AY92" s="241" t="s">
        <v>117</v>
      </c>
    </row>
    <row r="93" s="14" customFormat="1">
      <c r="A93" s="14"/>
      <c r="B93" s="242"/>
      <c r="C93" s="243"/>
      <c r="D93" s="233" t="s">
        <v>195</v>
      </c>
      <c r="E93" s="244" t="s">
        <v>19</v>
      </c>
      <c r="F93" s="245" t="s">
        <v>263</v>
      </c>
      <c r="G93" s="243"/>
      <c r="H93" s="246">
        <v>39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195</v>
      </c>
      <c r="AU93" s="252" t="s">
        <v>83</v>
      </c>
      <c r="AV93" s="14" t="s">
        <v>85</v>
      </c>
      <c r="AW93" s="14" t="s">
        <v>36</v>
      </c>
      <c r="AX93" s="14" t="s">
        <v>83</v>
      </c>
      <c r="AY93" s="252" t="s">
        <v>117</v>
      </c>
    </row>
    <row r="94" s="2" customFormat="1" ht="6.96" customHeight="1">
      <c r="A94" s="37"/>
      <c r="B94" s="58"/>
      <c r="C94" s="59"/>
      <c r="D94" s="59"/>
      <c r="E94" s="59"/>
      <c r="F94" s="59"/>
      <c r="G94" s="59"/>
      <c r="H94" s="59"/>
      <c r="I94" s="59"/>
      <c r="J94" s="59"/>
      <c r="K94" s="59"/>
      <c r="L94" s="43"/>
      <c r="M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</sheetData>
  <sheetProtection sheet="1" autoFilter="0" formatColumns="0" formatRows="0" objects="1" scenarios="1" spinCount="100000" saltValue="ibIW6k2zHv7Z5bypWCjD8Ow4q6pN3KuKnBse2/LgdPV5kQZb85snU3t4pMyw55vfKDb81odCpN9PoEFF1TCMSA==" hashValue="cne5J+whVea2X1E6umCf8blJN7ifmf1P1DiEANtTHfu4LZDY0ap/fmEDn73QcgfwFI1L8JnKu7k93mJau6B1kQ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1" r:id="rId1" display="https://podminky.urs.cz/item/CS_URS_2025_01/HZS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2025-03-04T12:48:47Z</dcterms:created>
  <dcterms:modified xsi:type="dcterms:W3CDTF">2025-03-04T12:48:49Z</dcterms:modified>
</cp:coreProperties>
</file>