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Chodníky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Chodníky'!$C$88:$K$357</definedName>
    <definedName name="_xlnm.Print_Area" localSheetId="1">'SO 101 - Chodníky'!$C$4:$J$39,'SO 101 - Chodníky'!$C$45:$J$70,'SO 101 - Chodníky'!$C$76:$K$357</definedName>
    <definedName name="_xlnm.Print_Titles" localSheetId="1">'SO 101 - Chodníky'!$88:$88</definedName>
    <definedName name="_xlnm._FilterDatabase" localSheetId="2" hidden="1">'VRN - Vedlejší rozpočtové...'!$C$82:$K$121</definedName>
    <definedName name="_xlnm.Print_Area" localSheetId="2">'VRN - Vedlejší rozpočtové...'!$C$4:$J$39,'VRN - Vedlejší rozpočtové...'!$C$45:$J$64,'VRN - Vedlejší rozpočtové...'!$C$70:$K$121</definedName>
    <definedName name="_xlnm.Print_Titles" localSheetId="2">'VRN - Vedlejší rozpočtové...'!$82:$82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79"/>
  <c r="F77"/>
  <c r="E75"/>
  <c r="J54"/>
  <c r="F52"/>
  <c r="E50"/>
  <c r="J24"/>
  <c r="E24"/>
  <c r="J80"/>
  <c r="J23"/>
  <c r="J18"/>
  <c r="E18"/>
  <c r="F55"/>
  <c r="J17"/>
  <c r="J15"/>
  <c r="E15"/>
  <c r="F79"/>
  <c r="J14"/>
  <c r="J12"/>
  <c r="J52"/>
  <c r="E7"/>
  <c r="E73"/>
  <c i="2" r="J37"/>
  <c r="J36"/>
  <c i="1" r="AY55"/>
  <c i="2" r="J35"/>
  <c i="1" r="AX55"/>
  <c i="2"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T304"/>
  <c r="R305"/>
  <c r="R304"/>
  <c r="P305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J85"/>
  <c r="F83"/>
  <c r="E81"/>
  <c r="J54"/>
  <c r="F52"/>
  <c r="E50"/>
  <c r="J24"/>
  <c r="E24"/>
  <c r="J86"/>
  <c r="J23"/>
  <c r="J18"/>
  <c r="E18"/>
  <c r="F86"/>
  <c r="J17"/>
  <c r="J15"/>
  <c r="E15"/>
  <c r="F85"/>
  <c r="J14"/>
  <c r="J12"/>
  <c r="J83"/>
  <c r="E7"/>
  <c r="E79"/>
  <c i="1" r="L50"/>
  <c r="AM50"/>
  <c r="AM49"/>
  <c r="L49"/>
  <c r="AM47"/>
  <c r="L47"/>
  <c r="L45"/>
  <c r="L44"/>
  <c i="2" r="BK276"/>
  <c r="BK226"/>
  <c r="J240"/>
  <c r="BK305"/>
  <c r="J289"/>
  <c i="3" r="BK106"/>
  <c r="J101"/>
  <c i="2" r="J182"/>
  <c r="BK123"/>
  <c r="J248"/>
  <c r="BK355"/>
  <c r="J320"/>
  <c r="J157"/>
  <c i="3" r="J119"/>
  <c i="2" r="BK350"/>
  <c r="J226"/>
  <c r="BK201"/>
  <c r="BK173"/>
  <c r="BK113"/>
  <c r="J135"/>
  <c r="J235"/>
  <c r="J118"/>
  <c r="J140"/>
  <c r="J102"/>
  <c i="3" r="J110"/>
  <c i="2" r="J230"/>
  <c r="J276"/>
  <c r="BK118"/>
  <c r="J335"/>
  <c r="BK102"/>
  <c r="J216"/>
  <c r="BK135"/>
  <c i="1" r="AS54"/>
  <c i="2" r="J310"/>
  <c r="BK206"/>
  <c i="3" r="BK110"/>
  <c i="2" r="J331"/>
  <c r="BK96"/>
  <c r="BK145"/>
  <c i="3" r="BK115"/>
  <c i="2" r="J191"/>
  <c r="BK191"/>
  <c r="J161"/>
  <c r="J325"/>
  <c r="J145"/>
  <c r="J355"/>
  <c r="J107"/>
  <c r="BK150"/>
  <c r="BK282"/>
  <c r="BK294"/>
  <c r="BK165"/>
  <c r="J211"/>
  <c r="BK92"/>
  <c r="BK244"/>
  <c r="J294"/>
  <c r="BK335"/>
  <c r="BK320"/>
  <c r="BK260"/>
  <c r="BK265"/>
  <c r="BK216"/>
  <c r="BK310"/>
  <c r="BK345"/>
  <c r="J244"/>
  <c r="BK270"/>
  <c r="BK177"/>
  <c r="BK140"/>
  <c i="3" r="J93"/>
  <c i="2" r="J96"/>
  <c r="BK107"/>
  <c r="J165"/>
  <c r="BK315"/>
  <c r="J196"/>
  <c r="J340"/>
  <c r="J177"/>
  <c r="BK340"/>
  <c r="BK211"/>
  <c i="3" r="J115"/>
  <c i="2" r="J345"/>
  <c r="J221"/>
  <c r="J92"/>
  <c i="3" r="BK93"/>
  <c i="2" r="J256"/>
  <c i="3" r="BK86"/>
  <c r="J86"/>
  <c i="2" r="J206"/>
  <c r="BK325"/>
  <c r="BK169"/>
  <c r="J270"/>
  <c r="BK221"/>
  <c r="J299"/>
  <c r="J201"/>
  <c r="J252"/>
  <c r="J315"/>
  <c r="J123"/>
  <c r="J173"/>
  <c r="J169"/>
  <c r="BK182"/>
  <c r="BK127"/>
  <c r="BK289"/>
  <c r="J350"/>
  <c r="BK240"/>
  <c i="3" r="BK101"/>
  <c i="2" r="J187"/>
  <c r="BK252"/>
  <c r="BK187"/>
  <c i="3" r="J106"/>
  <c i="2" r="J305"/>
  <c r="BK256"/>
  <c i="3" r="BK90"/>
  <c r="J90"/>
  <c i="2" r="J282"/>
  <c r="BK331"/>
  <c r="J113"/>
  <c i="3" r="BK119"/>
  <c i="2" r="J265"/>
  <c r="BK131"/>
  <c r="BK248"/>
  <c r="BK299"/>
  <c r="J127"/>
  <c i="3" r="BK97"/>
  <c i="2" r="BK157"/>
  <c r="BK230"/>
  <c r="J150"/>
  <c i="3" r="J97"/>
  <c i="2" r="BK161"/>
  <c r="BK196"/>
  <c r="J131"/>
  <c r="BK235"/>
  <c r="J260"/>
  <c l="1" r="BK91"/>
  <c r="J91"/>
  <c r="J61"/>
  <c r="BK239"/>
  <c r="J239"/>
  <c r="J65"/>
  <c r="P156"/>
  <c r="R239"/>
  <c r="R200"/>
  <c r="T264"/>
  <c r="R156"/>
  <c r="P239"/>
  <c r="P200"/>
  <c r="T309"/>
  <c r="T308"/>
  <c r="P91"/>
  <c r="R309"/>
  <c r="R308"/>
  <c r="P264"/>
  <c r="R264"/>
  <c i="3" r="P105"/>
  <c i="2" r="T91"/>
  <c i="3" r="T105"/>
  <c i="2" r="R91"/>
  <c r="P309"/>
  <c r="P308"/>
  <c i="3" r="R85"/>
  <c r="BK114"/>
  <c r="J114"/>
  <c r="J63"/>
  <c i="2" r="BK264"/>
  <c r="J264"/>
  <c r="J66"/>
  <c i="3" r="T85"/>
  <c r="P114"/>
  <c i="2" r="T239"/>
  <c r="T200"/>
  <c i="3" r="BK85"/>
  <c r="BK84"/>
  <c r="BK83"/>
  <c r="J83"/>
  <c r="R105"/>
  <c i="2" r="BK156"/>
  <c r="J156"/>
  <c r="J62"/>
  <c r="BK309"/>
  <c r="BK308"/>
  <c r="J308"/>
  <c r="J68"/>
  <c i="3" r="BK105"/>
  <c r="J105"/>
  <c r="J62"/>
  <c r="R114"/>
  <c i="2" r="T156"/>
  <c i="3" r="P85"/>
  <c r="P84"/>
  <c r="P83"/>
  <c i="1" r="AU56"/>
  <c i="3" r="T114"/>
  <c i="2" r="BK304"/>
  <c r="J304"/>
  <c r="J67"/>
  <c r="BK195"/>
  <c r="J195"/>
  <c r="J63"/>
  <c r="BK200"/>
  <c r="J200"/>
  <c r="J64"/>
  <c i="3" r="J55"/>
  <c r="E48"/>
  <c r="BE106"/>
  <c r="J77"/>
  <c r="BE90"/>
  <c r="F54"/>
  <c r="BE110"/>
  <c r="BE86"/>
  <c r="BE93"/>
  <c r="F80"/>
  <c r="BE97"/>
  <c r="BE101"/>
  <c r="BE115"/>
  <c r="BE119"/>
  <c i="2" r="J55"/>
  <c r="BE191"/>
  <c r="BE216"/>
  <c r="BE113"/>
  <c r="BE276"/>
  <c r="BE226"/>
  <c r="BE305"/>
  <c r="BE118"/>
  <c r="BE145"/>
  <c r="E48"/>
  <c r="BE256"/>
  <c r="BE270"/>
  <c r="BE345"/>
  <c r="F54"/>
  <c r="BE131"/>
  <c r="BE196"/>
  <c r="BE235"/>
  <c r="BE335"/>
  <c r="F55"/>
  <c r="BE150"/>
  <c r="BE265"/>
  <c r="BE299"/>
  <c r="BE350"/>
  <c r="BE187"/>
  <c r="BE221"/>
  <c r="BE244"/>
  <c r="BE248"/>
  <c r="BE282"/>
  <c r="BE325"/>
  <c r="BE355"/>
  <c r="BE102"/>
  <c r="BE331"/>
  <c r="J52"/>
  <c r="BE107"/>
  <c r="BE127"/>
  <c r="BE182"/>
  <c r="BE211"/>
  <c r="BE240"/>
  <c r="BE260"/>
  <c r="BE289"/>
  <c r="BE135"/>
  <c r="BE165"/>
  <c r="BE230"/>
  <c r="BE92"/>
  <c r="BE294"/>
  <c r="BE310"/>
  <c r="BE96"/>
  <c r="BE157"/>
  <c r="BE252"/>
  <c r="BE169"/>
  <c r="BE177"/>
  <c r="BE201"/>
  <c r="BE320"/>
  <c r="BE123"/>
  <c r="BE140"/>
  <c r="BE161"/>
  <c r="BE173"/>
  <c r="BE206"/>
  <c r="BE315"/>
  <c r="BE340"/>
  <c i="3" r="J30"/>
  <c r="F36"/>
  <c i="1" r="BC56"/>
  <c i="3" r="F34"/>
  <c i="1" r="BA56"/>
  <c i="2" r="F34"/>
  <c i="1" r="BA55"/>
  <c i="2" r="F37"/>
  <c i="1" r="BD55"/>
  <c i="2" r="F35"/>
  <c i="1" r="BB55"/>
  <c i="3" r="F35"/>
  <c i="1" r="BB56"/>
  <c i="2" r="J34"/>
  <c i="1" r="AW55"/>
  <c i="2" r="F36"/>
  <c i="1" r="BC55"/>
  <c i="3" r="F37"/>
  <c i="1" r="BD56"/>
  <c i="3" r="J34"/>
  <c i="1" r="AW56"/>
  <c i="3" l="1" r="T84"/>
  <c r="T83"/>
  <c i="2" r="T90"/>
  <c r="T89"/>
  <c r="P90"/>
  <c r="P89"/>
  <c i="1" r="AU55"/>
  <c i="2" r="R90"/>
  <c r="R89"/>
  <c i="3" r="R84"/>
  <c r="R83"/>
  <c i="2" r="J309"/>
  <c r="J69"/>
  <c r="BK90"/>
  <c r="J90"/>
  <c r="J60"/>
  <c i="1" r="AG56"/>
  <c i="3" r="J59"/>
  <c r="J84"/>
  <c r="J60"/>
  <c r="J85"/>
  <c r="J61"/>
  <c i="2" r="BK89"/>
  <c r="J89"/>
  <c r="J59"/>
  <c i="1" r="AU54"/>
  <c r="BC54"/>
  <c r="W32"/>
  <c i="3" r="J33"/>
  <c i="1" r="AV56"/>
  <c r="AT56"/>
  <c r="AN56"/>
  <c r="BB54"/>
  <c r="AX54"/>
  <c i="2" r="J33"/>
  <c i="1" r="AV55"/>
  <c r="AT55"/>
  <c r="BD54"/>
  <c r="W33"/>
  <c i="3" r="F33"/>
  <c i="1" r="AZ56"/>
  <c r="BA54"/>
  <c r="AW54"/>
  <c r="AK30"/>
  <c i="2" r="F33"/>
  <c i="1" r="AZ55"/>
  <c i="3" l="1" r="J39"/>
  <c i="1" r="AZ54"/>
  <c r="W29"/>
  <c r="AY54"/>
  <c i="2" r="J30"/>
  <c i="1" r="AG55"/>
  <c r="AG54"/>
  <c r="AK26"/>
  <c r="W30"/>
  <c r="W31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<sst xmlns="http://schemas.openxmlformats.org/spreadsheetml/2006/main">
  <si>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</si>
  <si>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</si>
  <si>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</si>
  <si>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</si>
  <si>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</si>
  <si>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{8e330f1f-b31a-4f62-a8ee-4ba72ca5dcbe}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</si>
  <si>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</si>
  <si>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</si>
  <si>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</si>
  <si>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</si>
  <si>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</si>
  <si>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</si>
  <si>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</si>
  <si>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</si>
  <si>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048-0-25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</si>
  <si>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</si>
  <si>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</si>
  <si>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v ulici Švabinského - A. Sovy, Bílina</t>
  </si>
  <si>
    <t>KSO:</t>
  </si>
  <si>
    <t>822 2</t>
  </si>
  <si>
    <t>CC-CZ:</t>
  </si>
  <si>
    <t>2112</t>
  </si>
  <si>
    <t>Místo:</t>
  </si>
  <si>
    <t>Bílina</t>
  </si>
  <si>
    <t>Datum:</t>
  </si>
  <si>
    <t>7. 8. 2025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</si>
  <si>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</si>
  <si>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</si>
  <si>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</si>
  <si>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</si>
  <si>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</si>
  <si>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</si>
  <si>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</si>
  <si>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</si>
  <si>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Pavepro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</si>
  <si>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</si>
  <si>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</si>
  <si>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</si>
  <si>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„Oprava chodníku v ulici Švabinského - A. Sovy, Bílina“.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</si>
  <si>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</si>
  <si>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</si>
  <si>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</si>
  <si>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</si>
  <si>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</si>
  <si>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</si>
  <si>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</si>
  <si>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</si>
  <si>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</si>
  <si>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</si>
  <si>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</si>
  <si>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</si>
  <si>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</si>
  <si>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</si>
  <si>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</si>
  <si>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</si>
  <si>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</si>
  <si>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</si>
  <si>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</si>
  <si>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</si>
  <si>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</si>
  <si>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</si>
  <si>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</si>
  <si>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</si>
  <si>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</si>
  <si>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</si>
  <si>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</si>
  <si>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</si>
  <si>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</si>
  <si>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</si>
  <si>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</si>
  <si>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</si>
  <si>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</si>
  <si>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</si>
  <si>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</si>
  <si>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</si>
  <si>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</si>
  <si>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</si>
  <si>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</si>
  <si>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</si>
  <si>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Chodníky</t>
  </si>
  <si>
    <t>ING</t>
  </si>
  <si>
    <t>1</t>
  </si>
  <si>
    <t>{990f2582-011c-4706-b62c-77669f4f1bc9}</t>
  </si>
  <si>
    <t>2</t>
  </si>
  <si>
    <t>VRN</t>
  </si>
  <si>
    <t>Vedlejší rozpočtové náklady</t>
  </si>
  <si>
    <t>VON</t>
  </si>
  <si>
    <t>{0e1f6d0b-78ba-4919-b0cb-103dbfb45c78}</t>
  </si>
  <si>
    <t>KRYCÍ LIST SOUPISU PRACÍ</t>
  </si>
  <si>
    <t>Objekt:</t>
  </si>
  <si>
    <t>SO 101 - Chodníky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</si>
  <si>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</si>
  <si>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</si>
  <si>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</si>
  <si>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</si>
  <si>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</si>
  <si>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</si>
  <si>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</si>
  <si>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</si>
  <si>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</si>
  <si>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</si>
  <si>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</si>
  <si>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</si>
  <si>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</si>
  <si>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</si>
  <si>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</si>
  <si>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</si>
  <si>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</si>
  <si>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</si>
  <si>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</si>
  <si>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</si>
  <si>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</si>
  <si>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</si>
  <si>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</si>
  <si>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</si>
  <si>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</si>
  <si>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</si>
  <si>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</si>
  <si>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</si>
  <si>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</si>
  <si>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</si>
  <si>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</si>
  <si>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</si>
  <si>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122151101</t>
  </si>
  <si>
    <t>Odkopávky a prokopávky nezapažené v hornině třídy těžitelnosti I skupiny 1 a 2 objem do 20 m3 strojně</t>
  </si>
  <si>
    <t>m3</t>
  </si>
  <si>
    <t>CS ÚRS 2025 02</t>
  </si>
  <si>
    <t>4</t>
  </si>
  <si>
    <t>-1077755673</t>
  </si>
  <si>
    <t>PP</t>
  </si>
  <si>
    <t>Odkopávky a prokopávky nezapažené strojně v hornině třídy těžitelnosti I skupiny 1 a 2 do 20 m3</t>
  </si>
  <si>
    <t>Online PSC</t>
  </si>
  <si>
    <t>https://podminky.urs.cz/item/CS_URS_2025_02/122151101</t>
  </si>
  <si>
    <t>VV</t>
  </si>
  <si>
    <t>"svrchní vrstva" 66,6*0,15</t>
  </si>
  <si>
    <t>122251101</t>
  </si>
  <si>
    <t>Odkopávky a prokopávky nezapažené v hornině třídy těžitelnosti I skupiny 3 objem do 20 m3 strojně</t>
  </si>
  <si>
    <t>571130520</t>
  </si>
  <si>
    <t>Odkopávky a prokopávky nezapažené strojně v hornině třídy těžitelnosti I skupiny 3 do 20 m3</t>
  </si>
  <si>
    <t>https://podminky.urs.cz/item/CS_URS_2025_02/122251101</t>
  </si>
  <si>
    <t>"odkop pro konstrukci" 128*0,1</t>
  </si>
  <si>
    <t>"sanace zemní pláně tl. 100 mm" 53*0,1</t>
  </si>
  <si>
    <t>Součet</t>
  </si>
  <si>
    <t>3</t>
  </si>
  <si>
    <t>162751117</t>
  </si>
  <si>
    <t>Vodorovné přemístění přes 9 000 do 10000 m výkopku/sypaniny z horniny třídy těžitelnosti I skupiny 1 až 3</t>
  </si>
  <si>
    <t>-313377828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</si>
  <si>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</si>
  <si>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https://podminky.urs.cz/item/CS_URS_2025_02/162751117</t>
  </si>
  <si>
    <t>P</t>
  </si>
  <si>
    <t>Poznámka k položce:_x000d_
vzdálenost odvozu je pouze orientační, určí uchazeč</t>
  </si>
  <si>
    <t>9,99+18,1</t>
  </si>
  <si>
    <t>171201231</t>
  </si>
  <si>
    <t>Poplatek za uložení zeminy a kamení na recyklační skládce (skládkovné) kód odpadu 17 05 04</t>
  </si>
  <si>
    <t>t</t>
  </si>
  <si>
    <t>-84301348</t>
  </si>
  <si>
    <t>Poplatek za uložení stavebního odpadu na recyklační skládce (skládkovné) zeminy a kamení zatříděného do Katalogu odpadů pod kódem 17 05 04</t>
  </si>
  <si>
    <t>https://podminky.urs.cz/item/CS_URS_2025_02/171201231</t>
  </si>
  <si>
    <t>28,09</t>
  </si>
  <si>
    <t>28,09*1,8 'Přepočtené koeficientem množství</t>
  </si>
  <si>
    <t>5</t>
  </si>
  <si>
    <t>181111111</t>
  </si>
  <si>
    <t>Plošná úprava terénu do 500 m2 zemina skupiny 1 až 4 nerovnosti přes 50 do 100 mm v rovinně a svahu do 1:5</t>
  </si>
  <si>
    <t>m2</t>
  </si>
  <si>
    <t>1822537843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</si>
  <si>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</si>
  <si>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https://podminky.urs.cz/item/CS_URS_2025_02/181111111</t>
  </si>
  <si>
    <t>44,9</t>
  </si>
  <si>
    <t>6</t>
  </si>
  <si>
    <t>181351003</t>
  </si>
  <si>
    <t>Rozprostření ornice tl vrstvy do 200 mm pl do 100 m2 v rovině nebo ve svahu do 1:5 strojně</t>
  </si>
  <si>
    <t>351911692</t>
  </si>
  <si>
    <t>Rozprostření a urovnání ornice v rovině nebo ve svahu sklonu do 1:5 strojně při souvislé ploše do 100 m2, tl. vrstvy do 200 mm</t>
  </si>
  <si>
    <t>https://podminky.urs.cz/item/CS_URS_2025_02/181351003</t>
  </si>
  <si>
    <t>7</t>
  </si>
  <si>
    <t>M</t>
  </si>
  <si>
    <t>10364101</t>
  </si>
  <si>
    <t>zemina pro terénní úpravy - ornice</t>
  </si>
  <si>
    <t>8</t>
  </si>
  <si>
    <t>-1430256734</t>
  </si>
  <si>
    <t>44,9*0,15</t>
  </si>
  <si>
    <t>6,735*1,8 'Přepočtené koeficientem množství</t>
  </si>
  <si>
    <t>181411131</t>
  </si>
  <si>
    <t>Založení parkového trávníku výsevem pl do 1000 m2 v rovině a ve svahu do 1:5</t>
  </si>
  <si>
    <t>1781743093</t>
  </si>
  <si>
    <t>Založení trávníku na půdě předem připravené plochy do 1000 m2 výsevem včetně utažení parkového v rovině nebo na svahu do 1:5</t>
  </si>
  <si>
    <t>https://podminky.urs.cz/item/CS_URS_2025_02/181411131</t>
  </si>
  <si>
    <t>9</t>
  </si>
  <si>
    <t>00572420</t>
  </si>
  <si>
    <t>osivo směs travní parková okrasná</t>
  </si>
  <si>
    <t>kg</t>
  </si>
  <si>
    <t>-1619277236</t>
  </si>
  <si>
    <t>(44,9)*0,03</t>
  </si>
  <si>
    <t>10</t>
  </si>
  <si>
    <t>181951112</t>
  </si>
  <si>
    <t>Úprava pláně v hornině třídy těžitelnosti I skupiny 1 až 3 se zhutněním strojně</t>
  </si>
  <si>
    <t>673371462</t>
  </si>
  <si>
    <t>Úprava pláně vyrovnáním výškových rozdílů strojně v hornině třídy těžitelnosti I, skupiny 1 až 3 se zhutněním</t>
  </si>
  <si>
    <t>https://podminky.urs.cz/item/CS_URS_2025_02/181951112</t>
  </si>
  <si>
    <t>105,9+36,6</t>
  </si>
  <si>
    <t>11</t>
  </si>
  <si>
    <t>183402121</t>
  </si>
  <si>
    <t>Rozrušení půdy souvislé pl přes 100 do 500 m2 hl přes 50 do 150 mm v rovině a svahu do 1:5</t>
  </si>
  <si>
    <t>1421492704</t>
  </si>
  <si>
    <t>Rozrušení půdy na hloubku přes 50 do 150 mm souvislé plochy do 500 m2 v rovině nebo na svahu do 1:5</t>
  </si>
  <si>
    <t>https://podminky.urs.cz/item/CS_URS_2025_02/183402121</t>
  </si>
  <si>
    <t>184813511</t>
  </si>
  <si>
    <t>Chemické odplevelení před založením kultury postřikem na široko v rovině a svahu do 1:5 ručně</t>
  </si>
  <si>
    <t>1067593996</t>
  </si>
  <si>
    <t>Chemické odplevelení půdy před založením kultury, trávníku nebo zpevněných ploch ručně o jakékoli výměře postřikem na široko v rovině nebo na svahu do 1:5</t>
  </si>
  <si>
    <t>https://podminky.urs.cz/item/CS_URS_2025_02/184813511</t>
  </si>
  <si>
    <t>13</t>
  </si>
  <si>
    <t>185804312</t>
  </si>
  <si>
    <t>Zalití rostlin vodou plocha přes 20 m2</t>
  </si>
  <si>
    <t>-829036529</t>
  </si>
  <si>
    <t>Zalití rostlin vodou plochy záhonů jednotlivě přes 20 m2</t>
  </si>
  <si>
    <t>https://podminky.urs.cz/item/CS_URS_2025_02/185804312</t>
  </si>
  <si>
    <t>Poznámka k položce:_x000d_
3x zalití</t>
  </si>
  <si>
    <t>(44,9)*0,01*3</t>
  </si>
  <si>
    <t>Komunikace pozemní</t>
  </si>
  <si>
    <t>14</t>
  </si>
  <si>
    <t>564861012</t>
  </si>
  <si>
    <t>Podklad ze štěrkodrtě ŠD plochy do 100 m2 tl 210 mm</t>
  </si>
  <si>
    <t>1702355340</t>
  </si>
  <si>
    <t>Podklad ze štěrkodrti ŠD s rozprostřením a zhutněním plochy jednotlivě do 100 m2, po zhutnění tl. 210 mm</t>
  </si>
  <si>
    <t>https://podminky.urs.cz/item/CS_URS_2025_02/564861012</t>
  </si>
  <si>
    <t>105,9</t>
  </si>
  <si>
    <t>15</t>
  </si>
  <si>
    <t>564930312</t>
  </si>
  <si>
    <t>Podklad z betonového recyklátu plochy do 100 m2 tl 100 mm</t>
  </si>
  <si>
    <t>949821448</t>
  </si>
  <si>
    <t>Podklad nebo podsyp z betonového recyklátu s rozprostřením a zhutněním plochy jednotlivě do 100 m2, po zhutnění tl. 100 mm</t>
  </si>
  <si>
    <t>https://podminky.urs.cz/item/CS_URS_2025_02/564930312</t>
  </si>
  <si>
    <t>"sanace zemní pláně" 53</t>
  </si>
  <si>
    <t>16</t>
  </si>
  <si>
    <t>565135001</t>
  </si>
  <si>
    <t>Asfaltový beton vrstva podkladní ACP 16 + tl 50 mm š do 1,5 m z nemodifikovaného asfaltu</t>
  </si>
  <si>
    <t>712216666</t>
  </si>
  <si>
    <t>Asfaltový beton vrstva podkladní ACP 16+ z nemodifikovaného asfaltu s rozprostřením a zhutněním ACP 16 + v pruhu šířky do 1,5 m, po zhutnění tl. 50 mm</t>
  </si>
  <si>
    <t>https://podminky.urs.cz/item/CS_URS_2025_02/565135001</t>
  </si>
  <si>
    <t>5,5</t>
  </si>
  <si>
    <t>17</t>
  </si>
  <si>
    <t>573211109</t>
  </si>
  <si>
    <t>Postřik živičný spojovací z asfaltu v množství 0,50 kg/m2</t>
  </si>
  <si>
    <t>2071461840</t>
  </si>
  <si>
    <t>Postřik spojovací PS bez posypu kamenivem z asfaltu silničního, v množství 0,50 kg/m2</t>
  </si>
  <si>
    <t>https://podminky.urs.cz/item/CS_URS_2025_02/573211109</t>
  </si>
  <si>
    <t>18</t>
  </si>
  <si>
    <t>577144011</t>
  </si>
  <si>
    <t>Asfaltový beton vrstva obrusná ACO 11+ tř. I tl 50 mm š do 1,5 m z nemodifikovaného asfaltu</t>
  </si>
  <si>
    <t>1155324569</t>
  </si>
  <si>
    <t>Asfaltový beton vrstva obrusná ACO 11 z nemodifikovaného asfaltu s rozprostřením a se zhutněním ACO 11+ v pruhu šířky do 1,5 m, po zhutnění tl. 50 mm</t>
  </si>
  <si>
    <t>https://podminky.urs.cz/item/CS_URS_2025_02/577144011</t>
  </si>
  <si>
    <t>19</t>
  </si>
  <si>
    <t>596212210</t>
  </si>
  <si>
    <t>Kladení zámkové dlažby pozemních komunikací ručně tl 80 mm skupiny A pl do 50 m2</t>
  </si>
  <si>
    <t>-212174300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</si>
  <si>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</si>
  <si>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https://podminky.urs.cz/item/CS_URS_2025_02/596212210</t>
  </si>
  <si>
    <t>102,2+6,7+6,1</t>
  </si>
  <si>
    <t>20</t>
  </si>
  <si>
    <t>59245030.bF</t>
  </si>
  <si>
    <t>dlažba tvar čtverec betonová 200x200x80mm přírodní "bez FAZET"</t>
  </si>
  <si>
    <t>1199246236</t>
  </si>
  <si>
    <t>6,7</t>
  </si>
  <si>
    <t>6,7*1,03 'Přepočtené koeficientem množství</t>
  </si>
  <si>
    <t>59245226</t>
  </si>
  <si>
    <t>dlažba pro nevidomé betonová 200x100mm tl 80mm červená</t>
  </si>
  <si>
    <t>1915245718</t>
  </si>
  <si>
    <t>6,1</t>
  </si>
  <si>
    <t>6,1*1,03 'Přepočtené koeficientem množství</t>
  </si>
  <si>
    <t>22</t>
  </si>
  <si>
    <t>59245020</t>
  </si>
  <si>
    <t>dlažba skladebná betonová 200x100mm tl 80mm přírodní</t>
  </si>
  <si>
    <t>1036657379</t>
  </si>
  <si>
    <t>102,2</t>
  </si>
  <si>
    <t>102,2*1,02 'Přepočtené koeficientem množství</t>
  </si>
  <si>
    <t>Úpravy povrchů, podlahy a osazování výplní</t>
  </si>
  <si>
    <t>23</t>
  </si>
  <si>
    <t>637121112</t>
  </si>
  <si>
    <t>Okapový chodník z kačírku tl 150 mm s udusáním</t>
  </si>
  <si>
    <t>-2124380168</t>
  </si>
  <si>
    <t>Okapový chodník z kameniva s udusáním a urovnáním povrchu z kačírku tl. 150 mm</t>
  </si>
  <si>
    <t>https://podminky.urs.cz/item/CS_URS_2025_02/637121112</t>
  </si>
  <si>
    <t>28,9</t>
  </si>
  <si>
    <t>Ostatní konstrukce a práce, bourání</t>
  </si>
  <si>
    <t>24</t>
  </si>
  <si>
    <t>916131213</t>
  </si>
  <si>
    <t>Osazení silničního obrubníku betonového stojatého s boční opěrou do lože z betonu prostého</t>
  </si>
  <si>
    <t>m</t>
  </si>
  <si>
    <t>1415208912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</si>
  <si>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</si>
  <si>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https://podminky.urs.cz/item/CS_URS_2025_02/916131213</t>
  </si>
  <si>
    <t>8+2+1</t>
  </si>
  <si>
    <t>25</t>
  </si>
  <si>
    <t>59217029</t>
  </si>
  <si>
    <t>obrubník silniční betonový nájezdový 1000x150x150mm</t>
  </si>
  <si>
    <t>-1673144029</t>
  </si>
  <si>
    <t>8*1,02 'Přepočtené koeficientem množství</t>
  </si>
  <si>
    <t>26</t>
  </si>
  <si>
    <t>59217030</t>
  </si>
  <si>
    <t>obrubník silniční betonový přechodový 1000x150x150-250mm</t>
  </si>
  <si>
    <t>-1287141293</t>
  </si>
  <si>
    <t>"L" 2</t>
  </si>
  <si>
    <t>"P" 1</t>
  </si>
  <si>
    <t>27</t>
  </si>
  <si>
    <t>916231213</t>
  </si>
  <si>
    <t>Osazení chodníkového obrubníku betonového stojatého s boční opěrou do lože z betonu prostého</t>
  </si>
  <si>
    <t>728057240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</si>
  <si>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</si>
  <si>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https://podminky.urs.cz/item/CS_URS_2025_02/916231213</t>
  </si>
  <si>
    <t>111</t>
  </si>
  <si>
    <t>28</t>
  </si>
  <si>
    <t>59217016</t>
  </si>
  <si>
    <t>obrubník betonový chodníkový 1000x80x250mm</t>
  </si>
  <si>
    <t>836379645</t>
  </si>
  <si>
    <t>111*1,02 'Přepočtené koeficientem množství</t>
  </si>
  <si>
    <t>29</t>
  </si>
  <si>
    <t>919726122</t>
  </si>
  <si>
    <t>Geotextilie pro ochranu, separaci a filtraci netkaná měrná hm přes 200 do 300 g/m2</t>
  </si>
  <si>
    <t>-1898583656</t>
  </si>
  <si>
    <t>Geotextilie netkaná pro ochranu, separaci nebo filtraci měrná hmotnost přes 200 do 300 g/m2</t>
  </si>
  <si>
    <t>https://podminky.urs.cz/item/CS_URS_2025_02/919726122</t>
  </si>
  <si>
    <t>30</t>
  </si>
  <si>
    <t>919732211</t>
  </si>
  <si>
    <t>Styčná spára napojení nového živičného povrchu na stávající za tepla š 15 mm hl 25 mm s prořezáním</t>
  </si>
  <si>
    <t>2019675059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</si>
  <si>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</si>
  <si>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https://podminky.urs.cz/item/CS_URS_2025_02/919732211</t>
  </si>
  <si>
    <t>13,5</t>
  </si>
  <si>
    <t>31</t>
  </si>
  <si>
    <t>919735112</t>
  </si>
  <si>
    <t>Řezání stávajícího živičného krytu hl přes 50 do 100 mm</t>
  </si>
  <si>
    <t>-1338621025</t>
  </si>
  <si>
    <t>Řezání stávajícího živičného krytu nebo podkladu hloubky přes 50 do 100 mm</t>
  </si>
  <si>
    <t>https://podminky.urs.cz/item/CS_URS_2025_02/919735112</t>
  </si>
  <si>
    <t>96</t>
  </si>
  <si>
    <t>Bourání konstrukcí</t>
  </si>
  <si>
    <t>32</t>
  </si>
  <si>
    <t>113106121</t>
  </si>
  <si>
    <t>Rozebrání dlažeb z betonových nebo kamenných dlaždic komunikací pro pěší ručně</t>
  </si>
  <si>
    <t>-1010878912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</si>
  <si>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</si>
  <si>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https://podminky.urs.cz/item/CS_URS_2025_02/113106121</t>
  </si>
  <si>
    <t>127,7</t>
  </si>
  <si>
    <t>33</t>
  </si>
  <si>
    <t>113107162</t>
  </si>
  <si>
    <t>Odstranění podkladu z kameniva drceného tl přes 100 do 200 mm strojně pl přes 50 do 200 m2</t>
  </si>
  <si>
    <t>-2456520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</si>
  <si>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</si>
  <si>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https://podminky.urs.cz/item/CS_URS_2025_02/113107162</t>
  </si>
  <si>
    <t>128</t>
  </si>
  <si>
    <t>34</t>
  </si>
  <si>
    <t>113107332</t>
  </si>
  <si>
    <t>Odstranění podkladu z betonu prostého tl přes 150 do 300 mm strojně pl do 50 m2</t>
  </si>
  <si>
    <t>333699864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</si>
  <si>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</si>
  <si>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https://podminky.urs.cz/item/CS_URS_2025_02/113107332</t>
  </si>
  <si>
    <t>35</t>
  </si>
  <si>
    <t>113107342</t>
  </si>
  <si>
    <t>Odstranění podkladu živičného tl přes 50 do 100 mm strojně pl do 50 m2</t>
  </si>
  <si>
    <t>531234834</t>
  </si>
  <si>
    <t>Odstranění podkladů nebo krytů strojně plochy jednotlivě do 50 m2 s přemístěním hmot na skládku na vzdálenost do 3 m nebo s naložením na dopravní prostředek živičných, o tl. vrstvy přes 50 do 100 mm</t>
  </si>
  <si>
    <t>https://podminky.urs.cz/item/CS_URS_2025_02/113107342</t>
  </si>
  <si>
    <t>36</t>
  </si>
  <si>
    <t>113202111</t>
  </si>
  <si>
    <t>Vytrhání obrub krajníků obrubníků stojatých</t>
  </si>
  <si>
    <t>20122256</t>
  </si>
  <si>
    <t>Vytrhání obrub s vybouráním lože, s přemístěním hmot na skládku na vzdálenost do 3 m nebo s naložením na dopravní prostředek z krajníků nebo obrubníků stojatých</t>
  </si>
  <si>
    <t>https://podminky.urs.cz/item/CS_URS_2025_02/113202111</t>
  </si>
  <si>
    <t>37</t>
  </si>
  <si>
    <t>113204111</t>
  </si>
  <si>
    <t>Vytrhání obrub záhonových</t>
  </si>
  <si>
    <t>1054966665</t>
  </si>
  <si>
    <t>Vytrhání obrub s vybouráním lože, s přemístěním hmot na skládku na vzdálenost do 3 m nebo s naložením na dopravní prostředek záhonových</t>
  </si>
  <si>
    <t>https://podminky.urs.cz/item/CS_URS_2025_02/113204111</t>
  </si>
  <si>
    <t>119,9-11</t>
  </si>
  <si>
    <t>997</t>
  </si>
  <si>
    <t>Přesun sutě</t>
  </si>
  <si>
    <t>38</t>
  </si>
  <si>
    <t>997221551</t>
  </si>
  <si>
    <t>Vodorovná doprava suti ze sypkých materiálů do 1 km</t>
  </si>
  <si>
    <t>123668388</t>
  </si>
  <si>
    <t>Vodorovná doprava suti bez naložení, ale se složením a s hrubým urovnáním ze sypkých materiálů, na vzdálenost do 1 km</t>
  </si>
  <si>
    <t>https://podminky.urs.cz/item/CS_URS_2025_02/997221551</t>
  </si>
  <si>
    <t>"podklad na recyklační skládku" 37,12</t>
  </si>
  <si>
    <t>39</t>
  </si>
  <si>
    <t>997221559</t>
  </si>
  <si>
    <t>Příplatek ZKD 1 km u vodorovné dopravy suti ze sypkých materiálů</t>
  </si>
  <si>
    <t>1337892521</t>
  </si>
  <si>
    <t>Vodorovná doprava suti bez naložení, ale se složením a s hrubým urovnáním ze sypkých materiálů, na vzdálenost Příplatek k ceně za každý další započatý 1 km přes 1 km</t>
  </si>
  <si>
    <t>https://podminky.urs.cz/item/CS_URS_2025_02/997221559</t>
  </si>
  <si>
    <t>"podklad na recyklační skládku" 37,12*9</t>
  </si>
  <si>
    <t>40</t>
  </si>
  <si>
    <t>997221561</t>
  </si>
  <si>
    <t>Vodorovná doprava suti z kusových materiálů do 1 km</t>
  </si>
  <si>
    <t>-1280755450</t>
  </si>
  <si>
    <t>Vodorovná doprava suti bez naložení, ale se složením a s hrubým urovnáním z kusových materiálů, na vzdálenost do 1 km</t>
  </si>
  <si>
    <t>https://podminky.urs.cz/item/CS_URS_2025_02/997221561</t>
  </si>
  <si>
    <t>"beton na recyklační skládku" 32,564+1,25+2,255+4,356</t>
  </si>
  <si>
    <t>"asfalt na recyklační skládku" 1,21</t>
  </si>
  <si>
    <t>41</t>
  </si>
  <si>
    <t>997221569</t>
  </si>
  <si>
    <t>Příplatek ZKD 1 km u vodorovné dopravy suti z kusových materiálů</t>
  </si>
  <si>
    <t>-760169246</t>
  </si>
  <si>
    <t>Vodorovná doprava suti bez naložení, ale se složením a s hrubým urovnáním z kusových materiálů, na vzdálenost Příplatek k ceně za každý další započatý 1 km přes 1 km</t>
  </si>
  <si>
    <t>https://podminky.urs.cz/item/CS_URS_2025_02/997221569</t>
  </si>
  <si>
    <t>"beton na recyklační skládku" (32,564+1,25+2,255+4,356)*9</t>
  </si>
  <si>
    <t>"asfalt na recyklační skládku" (1,21)*9</t>
  </si>
  <si>
    <t>42</t>
  </si>
  <si>
    <t>997221861</t>
  </si>
  <si>
    <t>Poplatek za uložení na recyklační skládce (skládkovné) stavebního odpadu z prostého betonu pod kódem 17 01 01</t>
  </si>
  <si>
    <t>847672752</t>
  </si>
  <si>
    <t>Poplatek za uložení stavebního odpadu na recyklační skládce (skládkovné) z prostého betonu zatříděného do Katalogu odpadů pod kódem 17 01 01</t>
  </si>
  <si>
    <t>https://podminky.urs.cz/item/CS_URS_2025_02/997221861</t>
  </si>
  <si>
    <t>32,564+1,25+2,255+4,356</t>
  </si>
  <si>
    <t>43</t>
  </si>
  <si>
    <t>997221873</t>
  </si>
  <si>
    <t>Poplatek za uložení na recyklační skládce (skládkovné) stavebního odpadu zeminy a kamení zatříděného do Katalogu odpadů pod kódem 17 05 04</t>
  </si>
  <si>
    <t>1069598618</t>
  </si>
  <si>
    <t>https://podminky.urs.cz/item/CS_URS_2025_02/997221873</t>
  </si>
  <si>
    <t>37,12</t>
  </si>
  <si>
    <t>44</t>
  </si>
  <si>
    <t>997221875</t>
  </si>
  <si>
    <t>Poplatek za uložení na recyklační skládce (skládkovné) stavebního odpadu asfaltového bez obsahu dehtu zatříděného do Katalogu odpadů pod kódem 17 03 02</t>
  </si>
  <si>
    <t>984324978</t>
  </si>
  <si>
    <t>Poplatek za uložení stavebního odpadu na recyklační skládce (skládkovné) asfaltového bez obsahu dehtu zatříděného do Katalogu odpadů pod kódem 17 03 02</t>
  </si>
  <si>
    <t>https://podminky.urs.cz/item/CS_URS_2025_02/997221875</t>
  </si>
  <si>
    <t>1,21</t>
  </si>
  <si>
    <t>998</t>
  </si>
  <si>
    <t>Přesun hmot</t>
  </si>
  <si>
    <t>45</t>
  </si>
  <si>
    <t>998223011</t>
  </si>
  <si>
    <t>Přesun hmot pro pozemní komunikace s krytem dlážděným</t>
  </si>
  <si>
    <t>1263253049</t>
  </si>
  <si>
    <t>Přesun hmot pro pozemní komunikace s krytem dlážděným dopravní vzdálenost do 200 m jakékoliv délky objektu</t>
  </si>
  <si>
    <t>https://podminky.urs.cz/item/CS_URS_2025_02/998223011</t>
  </si>
  <si>
    <t>Práce a dodávky M</t>
  </si>
  <si>
    <t>46-M</t>
  </si>
  <si>
    <t>Zemní práce při extr.mont.pracích</t>
  </si>
  <si>
    <t>46</t>
  </si>
  <si>
    <t>460161142</t>
  </si>
  <si>
    <t>Hloubení kabelových rýh ručně š 35 cm hl 50 cm v hornině tř I skupiny 3</t>
  </si>
  <si>
    <t>64</t>
  </si>
  <si>
    <t>-1757774676</t>
  </si>
  <si>
    <t>Hloubení kabelových rýh ručně včetně urovnání dna s přemístěním výkopku do vzdálenosti 3 m od okraje jámy nebo s naložením na dopravní prostředek šířky 35 cm hloubky 50 cm v hornině třídy těžitelnosti I skupiny 3</t>
  </si>
  <si>
    <t>https://podminky.urs.cz/item/CS_URS_2025_02/460161142</t>
  </si>
  <si>
    <t>47</t>
  </si>
  <si>
    <t>460341113</t>
  </si>
  <si>
    <t>Vodorovné přemístění horniny jakékoliv třídy dopravními prostředky při elektromontážích přes 500 do 1000 m</t>
  </si>
  <si>
    <t>-1306235276</t>
  </si>
  <si>
    <t>Vodorovné přemístění (odvoz) horniny dopravními prostředky včetně složení, bez naložení a rozprostření jakékoliv třídy, na vzdálenost přes 500 do 1000 m</t>
  </si>
  <si>
    <t>https://podminky.urs.cz/item/CS_URS_2025_02/460341113</t>
  </si>
  <si>
    <t>2,22</t>
  </si>
  <si>
    <t>48</t>
  </si>
  <si>
    <t>460341121</t>
  </si>
  <si>
    <t>Příplatek k vodorovnému přemístění horniny dopravními prostředky při elektromontážích za každých dalších i započatých 1000 m</t>
  </si>
  <si>
    <t>318630129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</si>
  <si>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</si>
  <si>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https://podminky.urs.cz/item/CS_URS_2025_02/460341121</t>
  </si>
  <si>
    <t>2,22*9</t>
  </si>
  <si>
    <t>49</t>
  </si>
  <si>
    <t>460361121</t>
  </si>
  <si>
    <t>Poplatek za uložení zeminy na recyklační skládce (skládkovné) kód odpadu 17 05 04</t>
  </si>
  <si>
    <t>241248656</t>
  </si>
  <si>
    <t>Poplatek (skládkovné) za uložení zeminy na recyklační skládce zatříděné do Katalogu odpadů pod kódem 17 05 04</t>
  </si>
  <si>
    <t>https://podminky.urs.cz/item/CS_URS_2025_02/460361121</t>
  </si>
  <si>
    <t>2,22*1,8 'Přepočtené koeficientem množství</t>
  </si>
  <si>
    <t>50</t>
  </si>
  <si>
    <t>460431152</t>
  </si>
  <si>
    <t>Zásyp kabelových rýh ručně se zhutněním š 35 cm hl 50 cm z horniny tř I skupiny 3</t>
  </si>
  <si>
    <t>988610377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</si>
  <si>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</si>
  <si>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https://podminky.urs.cz/item/CS_URS_2025_02/460431152</t>
  </si>
  <si>
    <t>51</t>
  </si>
  <si>
    <t>460661112</t>
  </si>
  <si>
    <t>Kabelové lože z písku pro kabely nn bez zakrytí š lože přes 35 do 50 cm</t>
  </si>
  <si>
    <t>960134371</t>
  </si>
  <si>
    <t>Kabelové lože z písku včetně podsypu, zhutnění a urovnání povrchu pro kabely nn bez zakrytí, šířky přes 35 do 50 cm</t>
  </si>
  <si>
    <t>https://podminky.urs.cz/item/CS_URS_2025_02/460661112</t>
  </si>
  <si>
    <t>52</t>
  </si>
  <si>
    <t>460671113</t>
  </si>
  <si>
    <t>Výstražná fólie pro krytí kabelů šířky přes 25 do 34 cm</t>
  </si>
  <si>
    <t>1149852456</t>
  </si>
  <si>
    <t>Výstražné prvky pro krytí kabelů včetně vyrovnání povrchu rýhy, rozvinutí a uložení fólie, šířky přes 25 do 35 cm</t>
  </si>
  <si>
    <t>https://podminky.urs.cz/item/CS_URS_2025_02/460671113</t>
  </si>
  <si>
    <t>53</t>
  </si>
  <si>
    <t>460791114</t>
  </si>
  <si>
    <t>Montáž trubek ochranných plastových uložených volně do rýhy tuhých D přes 90 do 110 mm</t>
  </si>
  <si>
    <t>-38101748</t>
  </si>
  <si>
    <t>Montáž trubek ochranných uložených volně do rýhy plastových tuhých, vnitřního průměru přes 90 do 110 mm</t>
  </si>
  <si>
    <t>https://podminky.urs.cz/item/CS_URS_2025_02/460791114</t>
  </si>
  <si>
    <t>54</t>
  </si>
  <si>
    <t>34571098</t>
  </si>
  <si>
    <t>trubka elektroinstalační dělená (chránička) D 100/110mm, HDPE</t>
  </si>
  <si>
    <t>384437319</t>
  </si>
  <si>
    <t>20*1,05 'Přepočtené koeficientem množství</t>
  </si>
  <si>
    <t>55</t>
  </si>
  <si>
    <t>469981111</t>
  </si>
  <si>
    <t>Přesun hmot pro pomocné stavební práce při elektromotážích</t>
  </si>
  <si>
    <t>287488395</t>
  </si>
  <si>
    <t>Přesun hmot pro pomocné stavební práce při elektromontážích dopravní vzdálenost do 1 000 m</t>
  </si>
  <si>
    <t>https://podminky.urs.cz/item/CS_URS_2025_02/469981111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</si>
  <si>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</si>
  <si>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</si>
  <si>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</si>
  <si>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</si>
  <si>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</si>
  <si>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</si>
  <si>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012164000</t>
  </si>
  <si>
    <t>Vytyčení a zaměření inženýrských sítí</t>
  </si>
  <si>
    <t>kpl</t>
  </si>
  <si>
    <t>1024</t>
  </si>
  <si>
    <t>-1598566963</t>
  </si>
  <si>
    <t>https://podminky.urs.cz/item/CS_URS_2025_02/012164000</t>
  </si>
  <si>
    <t>Poznámka k položce:_x000d_
Položka zahrnuje veškeré náklady nutné pro Zajištění inženýrských sítí během realizace stavby dle požadavku správců. Nutné vytyčení všech podzemních sítí s protokolárním zápisem příslušných správců. Přesnou polohu podzemních vedení ověřit ručně kopanými sondami. Podzemní sdělovací kabely, elektrické vedení, odvodňovací potrubí, vodovod, v trase příčné přechody. Přechody nutno ochránit. Zajištění stavby proti škodě na okolních pozemcích a objektech.</t>
  </si>
  <si>
    <t>012303000</t>
  </si>
  <si>
    <t>Zeměměřičské práce při provádění stavby</t>
  </si>
  <si>
    <t>1544705351</t>
  </si>
  <si>
    <t xml:space="preserve">Geodetická činnost v průběhu provádění stavebních prací (geodet zhotovitele stavby) včetně vytyčení stavby a skutečného zjištění průběhu inženýrských sítí. </t>
  </si>
  <si>
    <t>https://podminky.urs.cz/item/CS_URS_2025_02/012303000</t>
  </si>
  <si>
    <t>012403000</t>
  </si>
  <si>
    <t>Zeměměřičské práce po výstavbě</t>
  </si>
  <si>
    <t>-379935374</t>
  </si>
  <si>
    <t>https://podminky.urs.cz/item/CS_URS_2025_02/012403000</t>
  </si>
  <si>
    <t xml:space="preserve">Poznámka k položce:_x000d_
Položka zahrnuje mimo jiné:_x000d_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</t>
  </si>
  <si>
    <t>012414000</t>
  </si>
  <si>
    <t>Geometrický plán</t>
  </si>
  <si>
    <t>1592036740</t>
  </si>
  <si>
    <t>https://podminky.urs.cz/item/CS_URS_2025_02/012414000</t>
  </si>
  <si>
    <t xml:space="preserve">Poznámka k položce:_x000d_
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elektronické i v papírové podobě v počtu paré dle smlouvy._x000d_
položka zahrnuje:       _x000d_
- přípravu podkladů, vyhotovení žádosti pro vklad na katastrální úřad_x000d_
- polní práce spojené s vyhotovením geometrického plánu_x000d_
- výpočetní a grafické kancelářské práce_x000d_
- úřední ověření výsledného elaborátu_x000d_
- schválení návrhu vkladu do katastru nemovitostí příslušným katastrálním úřadem </t>
  </si>
  <si>
    <t>013254000</t>
  </si>
  <si>
    <t>Dokumentace skutečného provedení stavby</t>
  </si>
  <si>
    <t>2054579080</t>
  </si>
  <si>
    <t>https://podminky.urs.cz/item/CS_URS_2025_02/013254000</t>
  </si>
  <si>
    <t xml:space="preserve">Poznámka k položce:_x000d_
Součástí je předání dokumentace v tištěné podobě v počtu 4 paré a předání v elektonické podobě (rozsah a uspořádání odpovídající podobě tištěné) v uzavřeném (PDF) a otevřeném formátu (DWG, XLS, DOC, apod.). </t>
  </si>
  <si>
    <t>VRN3</t>
  </si>
  <si>
    <t>Zařízení staveniště</t>
  </si>
  <si>
    <t>030001000</t>
  </si>
  <si>
    <t>1300434346</t>
  </si>
  <si>
    <t>https://podminky.urs.cz/item/CS_URS_2025_02/030001000</t>
  </si>
  <si>
    <t xml:space="preserve">Poznámka k položce:_x000d_
Kompletní zařízení staveniště pro celou stavbu  včetně zajištění potřebných povolení a rozhodnutí.   _x000d_
Položka zahrnuje náklady spojené se staveništními komunikacemi, vstupem a vjezdem na staveniště, nasvětlení výkopů a lávky přes výkopy,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za spotřebované energie, plyn a vodu atd. v době výstavby až do předání díla.Zajištění údržby veřejných komunikací a komunikací pro pěší v průběhu celé stavby, včetně případné zimní údržby.</t>
  </si>
  <si>
    <t>034303000</t>
  </si>
  <si>
    <t>Dopravní značení na staveništi</t>
  </si>
  <si>
    <t>1428135616</t>
  </si>
  <si>
    <t>https://podminky.urs.cz/item/CS_URS_2025_02/034303000</t>
  </si>
  <si>
    <t>Poznámka k položce:_x000d_
DIO</t>
  </si>
  <si>
    <t>VRN4</t>
  </si>
  <si>
    <t>Inženýrská činnost</t>
  </si>
  <si>
    <t>043002000</t>
  </si>
  <si>
    <t>Zkoušky a ostatní měření</t>
  </si>
  <si>
    <t>-718913183</t>
  </si>
  <si>
    <t>https://podminky.urs.cz/item/CS_URS_2025_02/043002000</t>
  </si>
  <si>
    <t>Poznámka k položce:_x000d_
Provedení zkoušky PAU k zatřídění odpadů demolic dle vyhlášky</t>
  </si>
  <si>
    <t>043154000</t>
  </si>
  <si>
    <t>Zkoušky hutnicí</t>
  </si>
  <si>
    <t>909098170</t>
  </si>
  <si>
    <t>https://podminky.urs.cz/item/CS_URS_2025_02/043154000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</si>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</sst>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2151101" TargetMode="External" /><Relationship Id="rId2" Type="http://schemas.openxmlformats.org/officeDocument/2006/relationships/hyperlink" Target="https://podminky.urs.cz/item/CS_URS_2025_02/122251101" TargetMode="External" /><Relationship Id="rId3" Type="http://schemas.openxmlformats.org/officeDocument/2006/relationships/hyperlink" Target="https://podminky.urs.cz/item/CS_URS_2025_02/162751117" TargetMode="External" /><Relationship Id="rId4" Type="http://schemas.openxmlformats.org/officeDocument/2006/relationships/hyperlink" Target="https://podminky.urs.cz/item/CS_URS_2025_02/171201231" TargetMode="External" /><Relationship Id="rId5" Type="http://schemas.openxmlformats.org/officeDocument/2006/relationships/hyperlink" Target="https://podminky.urs.cz/item/CS_URS_2025_02/181111111" TargetMode="External" /><Relationship Id="rId6" Type="http://schemas.openxmlformats.org/officeDocument/2006/relationships/hyperlink" Target="https://podminky.urs.cz/item/CS_URS_2025_02/181351003" TargetMode="External" /><Relationship Id="rId7" Type="http://schemas.openxmlformats.org/officeDocument/2006/relationships/hyperlink" Target="https://podminky.urs.cz/item/CS_URS_2025_02/181411131" TargetMode="External" /><Relationship Id="rId8" Type="http://schemas.openxmlformats.org/officeDocument/2006/relationships/hyperlink" Target="https://podminky.urs.cz/item/CS_URS_2025_02/181951112" TargetMode="External" /><Relationship Id="rId9" Type="http://schemas.openxmlformats.org/officeDocument/2006/relationships/hyperlink" Target="https://podminky.urs.cz/item/CS_URS_2025_02/183402121" TargetMode="External" /><Relationship Id="rId10" Type="http://schemas.openxmlformats.org/officeDocument/2006/relationships/hyperlink" Target="https://podminky.urs.cz/item/CS_URS_2025_02/184813511" TargetMode="External" /><Relationship Id="rId11" Type="http://schemas.openxmlformats.org/officeDocument/2006/relationships/hyperlink" Target="https://podminky.urs.cz/item/CS_URS_2025_02/185804312" TargetMode="External" /><Relationship Id="rId12" Type="http://schemas.openxmlformats.org/officeDocument/2006/relationships/hyperlink" Target="https://podminky.urs.cz/item/CS_URS_2025_02/564861012" TargetMode="External" /><Relationship Id="rId13" Type="http://schemas.openxmlformats.org/officeDocument/2006/relationships/hyperlink" Target="https://podminky.urs.cz/item/CS_URS_2025_02/564930312" TargetMode="External" /><Relationship Id="rId14" Type="http://schemas.openxmlformats.org/officeDocument/2006/relationships/hyperlink" Target="https://podminky.urs.cz/item/CS_URS_2025_02/565135001" TargetMode="External" /><Relationship Id="rId15" Type="http://schemas.openxmlformats.org/officeDocument/2006/relationships/hyperlink" Target="https://podminky.urs.cz/item/CS_URS_2025_02/573211109" TargetMode="External" /><Relationship Id="rId16" Type="http://schemas.openxmlformats.org/officeDocument/2006/relationships/hyperlink" Target="https://podminky.urs.cz/item/CS_URS_2025_02/577144011" TargetMode="External" /><Relationship Id="rId17" Type="http://schemas.openxmlformats.org/officeDocument/2006/relationships/hyperlink" Target="https://podminky.urs.cz/item/CS_URS_2025_02/596212210" TargetMode="External" /><Relationship Id="rId18" Type="http://schemas.openxmlformats.org/officeDocument/2006/relationships/hyperlink" Target="https://podminky.urs.cz/item/CS_URS_2025_02/637121112" TargetMode="External" /><Relationship Id="rId19" Type="http://schemas.openxmlformats.org/officeDocument/2006/relationships/hyperlink" Target="https://podminky.urs.cz/item/CS_URS_2025_02/916131213" TargetMode="External" /><Relationship Id="rId20" Type="http://schemas.openxmlformats.org/officeDocument/2006/relationships/hyperlink" Target="https://podminky.urs.cz/item/CS_URS_2025_02/916231213" TargetMode="External" /><Relationship Id="rId21" Type="http://schemas.openxmlformats.org/officeDocument/2006/relationships/hyperlink" Target="https://podminky.urs.cz/item/CS_URS_2025_02/919726122" TargetMode="External" /><Relationship Id="rId22" Type="http://schemas.openxmlformats.org/officeDocument/2006/relationships/hyperlink" Target="https://podminky.urs.cz/item/CS_URS_2025_02/919732211" TargetMode="External" /><Relationship Id="rId23" Type="http://schemas.openxmlformats.org/officeDocument/2006/relationships/hyperlink" Target="https://podminky.urs.cz/item/CS_URS_2025_02/919735112" TargetMode="External" /><Relationship Id="rId24" Type="http://schemas.openxmlformats.org/officeDocument/2006/relationships/hyperlink" Target="https://podminky.urs.cz/item/CS_URS_2025_02/113106121" TargetMode="External" /><Relationship Id="rId25" Type="http://schemas.openxmlformats.org/officeDocument/2006/relationships/hyperlink" Target="https://podminky.urs.cz/item/CS_URS_2025_02/113107162" TargetMode="External" /><Relationship Id="rId26" Type="http://schemas.openxmlformats.org/officeDocument/2006/relationships/hyperlink" Target="https://podminky.urs.cz/item/CS_URS_2025_02/113107332" TargetMode="External" /><Relationship Id="rId27" Type="http://schemas.openxmlformats.org/officeDocument/2006/relationships/hyperlink" Target="https://podminky.urs.cz/item/CS_URS_2025_02/113107342" TargetMode="External" /><Relationship Id="rId28" Type="http://schemas.openxmlformats.org/officeDocument/2006/relationships/hyperlink" Target="https://podminky.urs.cz/item/CS_URS_2025_02/113202111" TargetMode="External" /><Relationship Id="rId29" Type="http://schemas.openxmlformats.org/officeDocument/2006/relationships/hyperlink" Target="https://podminky.urs.cz/item/CS_URS_2025_02/113204111" TargetMode="External" /><Relationship Id="rId30" Type="http://schemas.openxmlformats.org/officeDocument/2006/relationships/hyperlink" Target="https://podminky.urs.cz/item/CS_URS_2025_02/997221551" TargetMode="External" /><Relationship Id="rId31" Type="http://schemas.openxmlformats.org/officeDocument/2006/relationships/hyperlink" Target="https://podminky.urs.cz/item/CS_URS_2025_02/997221559" TargetMode="External" /><Relationship Id="rId32" Type="http://schemas.openxmlformats.org/officeDocument/2006/relationships/hyperlink" Target="https://podminky.urs.cz/item/CS_URS_2025_02/997221561" TargetMode="External" /><Relationship Id="rId33" Type="http://schemas.openxmlformats.org/officeDocument/2006/relationships/hyperlink" Target="https://podminky.urs.cz/item/CS_URS_2025_02/997221569" TargetMode="External" /><Relationship Id="rId34" Type="http://schemas.openxmlformats.org/officeDocument/2006/relationships/hyperlink" Target="https://podminky.urs.cz/item/CS_URS_2025_02/997221861" TargetMode="External" /><Relationship Id="rId35" Type="http://schemas.openxmlformats.org/officeDocument/2006/relationships/hyperlink" Target="https://podminky.urs.cz/item/CS_URS_2025_02/997221873" TargetMode="External" /><Relationship Id="rId36" Type="http://schemas.openxmlformats.org/officeDocument/2006/relationships/hyperlink" Target="https://podminky.urs.cz/item/CS_URS_2025_02/997221875" TargetMode="External" /><Relationship Id="rId37" Type="http://schemas.openxmlformats.org/officeDocument/2006/relationships/hyperlink" Target="https://podminky.urs.cz/item/CS_URS_2025_02/998223011" TargetMode="External" /><Relationship Id="rId38" Type="http://schemas.openxmlformats.org/officeDocument/2006/relationships/hyperlink" Target="https://podminky.urs.cz/item/CS_URS_2025_02/460161142" TargetMode="External" /><Relationship Id="rId39" Type="http://schemas.openxmlformats.org/officeDocument/2006/relationships/hyperlink" Target="https://podminky.urs.cz/item/CS_URS_2025_02/460341113" TargetMode="External" /><Relationship Id="rId40" Type="http://schemas.openxmlformats.org/officeDocument/2006/relationships/hyperlink" Target="https://podminky.urs.cz/item/CS_URS_2025_02/460341121" TargetMode="External" /><Relationship Id="rId41" Type="http://schemas.openxmlformats.org/officeDocument/2006/relationships/hyperlink" Target="https://podminky.urs.cz/item/CS_URS_2025_02/460361121" TargetMode="External" /><Relationship Id="rId42" Type="http://schemas.openxmlformats.org/officeDocument/2006/relationships/hyperlink" Target="https://podminky.urs.cz/item/CS_URS_2025_02/460431152" TargetMode="External" /><Relationship Id="rId43" Type="http://schemas.openxmlformats.org/officeDocument/2006/relationships/hyperlink" Target="https://podminky.urs.cz/item/CS_URS_2025_02/460661112" TargetMode="External" /><Relationship Id="rId44" Type="http://schemas.openxmlformats.org/officeDocument/2006/relationships/hyperlink" Target="https://podminky.urs.cz/item/CS_URS_2025_02/460671113" TargetMode="External" /><Relationship Id="rId45" Type="http://schemas.openxmlformats.org/officeDocument/2006/relationships/hyperlink" Target="https://podminky.urs.cz/item/CS_URS_2025_02/460791114" TargetMode="External" /><Relationship Id="rId46" Type="http://schemas.openxmlformats.org/officeDocument/2006/relationships/hyperlink" Target="https://podminky.urs.cz/item/CS_URS_2025_02/4699811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164000" TargetMode="External" /><Relationship Id="rId2" Type="http://schemas.openxmlformats.org/officeDocument/2006/relationships/hyperlink" Target="https://podminky.urs.cz/item/CS_URS_2025_02/012303000" TargetMode="External" /><Relationship Id="rId3" Type="http://schemas.openxmlformats.org/officeDocument/2006/relationships/hyperlink" Target="https://podminky.urs.cz/item/CS_URS_2025_02/012403000" TargetMode="External" /><Relationship Id="rId4" Type="http://schemas.openxmlformats.org/officeDocument/2006/relationships/hyperlink" Target="https://podminky.urs.cz/item/CS_URS_2025_02/012414000" TargetMode="External" /><Relationship Id="rId5" Type="http://schemas.openxmlformats.org/officeDocument/2006/relationships/hyperlink" Target="https://podminky.urs.cz/item/CS_URS_2025_02/013254000" TargetMode="External" /><Relationship Id="rId6" Type="http://schemas.openxmlformats.org/officeDocument/2006/relationships/hyperlink" Target="https://podminky.urs.cz/item/CS_URS_2025_02/030001000" TargetMode="External" /><Relationship Id="rId7" Type="http://schemas.openxmlformats.org/officeDocument/2006/relationships/hyperlink" Target="https://podminky.urs.cz/item/CS_URS_2025_02/034303000" TargetMode="External" /><Relationship Id="rId8" Type="http://schemas.openxmlformats.org/officeDocument/2006/relationships/hyperlink" Target="https://podminky.urs.cz/item/CS_URS_2025_02/043002000" TargetMode="External" /><Relationship Id="rId9" Type="http://schemas.openxmlformats.org/officeDocument/2006/relationships/hyperlink" Target="https://podminky.urs.cz/item/CS_URS_2025_02/043154000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048-0-25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chodníku v ulici Švabinského - A. Sovy, Bílina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Bílina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7. 8. 2025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Pavepro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Chodníky'!J30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101 - Chodníky'!P89</f>
        <v>0</v>
      </c>
      <c r="AV55" s="121">
        <f>'SO 101 - Chodníky'!J33</f>
        <v>0</v>
      </c>
      <c r="AW55" s="121">
        <f>'SO 101 - Chodníky'!J34</f>
        <v>0</v>
      </c>
      <c r="AX55" s="121">
        <f>'SO 101 - Chodníky'!J35</f>
        <v>0</v>
      </c>
      <c r="AY55" s="121">
        <f>'SO 101 - Chodníky'!J36</f>
        <v>0</v>
      </c>
      <c r="AZ55" s="121">
        <f>'SO 101 - Chodníky'!F33</f>
        <v>0</v>
      </c>
      <c r="BA55" s="121">
        <f>'SO 101 - Chodníky'!F34</f>
        <v>0</v>
      </c>
      <c r="BB55" s="121">
        <f>'SO 101 - Chodníky'!F35</f>
        <v>0</v>
      </c>
      <c r="BC55" s="121">
        <f>'SO 101 - Chodníky'!F36</f>
        <v>0</v>
      </c>
      <c r="BD55" s="123">
        <f>'SO 101 - Chodníky'!F37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86</v>
      </c>
      <c r="AR56" s="119"/>
      <c r="AS56" s="125">
        <v>0</v>
      </c>
      <c r="AT56" s="126">
        <f>ROUND(SUM(AV56:AW56),2)</f>
        <v>0</v>
      </c>
      <c r="AU56" s="127">
        <f>'VRN - Vedlejší rozpočtové...'!P83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81</v>
      </c>
      <c r="BV56" s="124" t="s">
        <v>75</v>
      </c>
      <c r="BW56" s="124" t="s">
        <v>87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Brc8xROpfoQi4+C/eo4LxThKccGn13TiJVxgje+67+AnDmuS2l5GBeqIHmULQ+RrPLetrTdS9wWMFw8FR2Jz/A==" hashValue="ByFF3nZSZ6jV0EKaE9AWK8YPztp3idzLVWKIVcpvv4JcDSMHUah0NKd3Ue4hJCyWsx5bqcLs5qrsje+7t33s/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Chodníky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chodníku v ulici Švabinského - A. Sovy, Bílina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7. 8. 2025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30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30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ROUND((SUM(BE89:BE357)),  2)</f>
        <v>0</v>
      </c>
      <c r="G33" s="39"/>
      <c r="H33" s="39"/>
      <c r="I33" s="149">
        <v>0.20999999999999999</v>
      </c>
      <c r="J33" s="148">
        <f>ROUND(((SUM(BE89:BE357))*I33),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ROUND((SUM(BF89:BF357)),  2)</f>
        <v>0</v>
      </c>
      <c r="G34" s="39"/>
      <c r="H34" s="39"/>
      <c r="I34" s="149">
        <v>0.12</v>
      </c>
      <c r="J34" s="148">
        <f>ROUND(((SUM(BF89:BF357))*I34),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ROUND((SUM(BG89:BG357)),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ROUND((SUM(BH89:BH357)),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ROUND((SUM(BI89:BI357)),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chodníku v ulici Švabinského - A. Sovy, Bílina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Chodníky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Bílina</v>
      </c>
      <c r="G52" s="41"/>
      <c r="H52" s="41"/>
      <c r="I52" s="33" t="s">
        <v>24</v>
      </c>
      <c r="J52" s="73" t="str">
        <f>IF(J12="","",J12)</f>
        <v>7. 8. 2025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 xml:space="preserve"> </v>
      </c>
      <c r="G54" s="41"/>
      <c r="H54" s="41"/>
      <c r="I54" s="33" t="s">
        <v>33</v>
      </c>
      <c r="J54" s="37" t="str">
        <f>E21</f>
        <v>Pavepro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J156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J200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J239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J264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J304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J308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J309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Oprava chodníku v ulici Švabinského - A. Sovy, Bílina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89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101 - Chodníky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41"/>
      <c r="E83" s="41"/>
      <c r="F83" s="28" t="str">
        <f>F12</f>
        <v>Bílina</v>
      </c>
      <c r="G83" s="41"/>
      <c r="H83" s="41"/>
      <c r="I83" s="33" t="s">
        <v>24</v>
      </c>
      <c r="J83" s="73" t="str">
        <f>IF(J12="","",J12)</f>
        <v>7. 8. 2025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26</v>
      </c>
      <c r="D85" s="41"/>
      <c r="E85" s="41"/>
      <c r="F85" s="28" t="str">
        <f>E15</f>
        <v xml:space="preserve"> </v>
      </c>
      <c r="G85" s="41"/>
      <c r="H85" s="41"/>
      <c r="I85" s="33" t="s">
        <v>33</v>
      </c>
      <c r="J85" s="37" t="str">
        <f>E21</f>
        <v>Pavepro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IF(E18="","",E18)</f>
        <v>Vyplň údaj</v>
      </c>
      <c r="G86" s="41"/>
      <c r="H86" s="41"/>
      <c r="I86" s="33" t="s">
        <v>36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106</v>
      </c>
      <c r="D88" s="181" t="s">
        <v>58</v>
      </c>
      <c r="E88" s="181" t="s">
        <v>54</v>
      </c>
      <c r="F88" s="181" t="s">
        <v>55</v>
      </c>
      <c r="G88" s="181" t="s">
        <v>107</v>
      </c>
      <c r="H88" s="181" t="s">
        <v>108</v>
      </c>
      <c r="I88" s="181" t="s">
        <v>109</v>
      </c>
      <c r="J88" s="181" t="s">
        <v>93</v>
      </c>
      <c r="K88" s="182" t="s">
        <v>110</v>
      </c>
      <c r="L88" s="183"/>
      <c r="M88" s="93" t="s">
        <v>28</v>
      </c>
      <c r="N88" s="94" t="s">
        <v>43</v>
      </c>
      <c r="O88" s="94" t="s">
        <v>111</v>
      </c>
      <c r="P88" s="94" t="s">
        <v>112</v>
      </c>
      <c r="Q88" s="94" t="s">
        <v>113</v>
      </c>
      <c r="R88" s="94" t="s">
        <v>114</v>
      </c>
      <c r="S88" s="94" t="s">
        <v>115</v>
      </c>
      <c r="T88" s="95" t="s">
        <v>116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117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P90+P308</f>
        <v>0</v>
      </c>
      <c r="Q89" s="97"/>
      <c r="R89" s="186">
        <f>R90+R308</f>
        <v>137.79296199999999</v>
      </c>
      <c r="S89" s="97"/>
      <c r="T89" s="187">
        <f>T90+T308</f>
        <v>78.754499999999993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94</v>
      </c>
      <c r="BK89" s="188">
        <f>BK90+BK308</f>
        <v>0</v>
      </c>
    </row>
    <row r="90" s="12" customFormat="1" ht="25.92" customHeight="1">
      <c r="A90" s="12"/>
      <c r="B90" s="189"/>
      <c r="C90" s="190"/>
      <c r="D90" s="191" t="s">
        <v>72</v>
      </c>
      <c r="E90" s="192" t="s">
        <v>118</v>
      </c>
      <c r="F90" s="192" t="s">
        <v>119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P91+P156+P195+P200+P264+P304</f>
        <v>0</v>
      </c>
      <c r="Q90" s="197"/>
      <c r="R90" s="198">
        <f>R91+R156+R195+R200+R264+R304</f>
        <v>137.77478199999999</v>
      </c>
      <c r="S90" s="197"/>
      <c r="T90" s="199">
        <f>T91+T156+T195+T200+T264+T304</f>
        <v>78.754499999999993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73</v>
      </c>
      <c r="AY90" s="200" t="s">
        <v>120</v>
      </c>
      <c r="BK90" s="202">
        <f>BK91+BK156+BK195+BK200+BK264+BK304</f>
        <v>0</v>
      </c>
    </row>
    <row r="91" s="12" customFormat="1" ht="22.8" customHeight="1">
      <c r="A91" s="12"/>
      <c r="B91" s="189"/>
      <c r="C91" s="190"/>
      <c r="D91" s="191" t="s">
        <v>72</v>
      </c>
      <c r="E91" s="203" t="s">
        <v>81</v>
      </c>
      <c r="F91" s="203" t="s">
        <v>121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SUM(P92:P155)</f>
        <v>0</v>
      </c>
      <c r="Q91" s="197"/>
      <c r="R91" s="198">
        <f>SUM(R92:R155)</f>
        <v>12.124347</v>
      </c>
      <c r="S91" s="197"/>
      <c r="T91" s="199">
        <f>SUM(T92:T155)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81</v>
      </c>
      <c r="AT91" s="201" t="s">
        <v>72</v>
      </c>
      <c r="AU91" s="201" t="s">
        <v>81</v>
      </c>
      <c r="AY91" s="200" t="s">
        <v>120</v>
      </c>
      <c r="BK91" s="202">
        <f>SUM(BK92:BK155)</f>
        <v>0</v>
      </c>
    </row>
    <row r="92" s="2" customFormat="1" ht="33" customHeight="1">
      <c r="A92" s="39"/>
      <c r="B92" s="40"/>
      <c r="C92" s="205" t="s">
        <v>81</v>
      </c>
      <c r="D92" s="205" t="s">
        <v>122</v>
      </c>
      <c r="E92" s="206" t="s">
        <v>123</v>
      </c>
      <c r="F92" s="207" t="s">
        <v>124</v>
      </c>
      <c r="G92" s="208" t="s">
        <v>125</v>
      </c>
      <c r="H92" s="209">
        <v>9.9900000000000002</v>
      </c>
      <c r="I92" s="210"/>
      <c r="J92" s="211">
        <f>ROUND(I92*H92,2)</f>
        <v>0</v>
      </c>
      <c r="K92" s="207" t="s">
        <v>126</v>
      </c>
      <c r="L92" s="45"/>
      <c r="M92" s="212" t="s">
        <v>28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83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128</v>
      </c>
    </row>
    <row r="93" s="2" customFormat="1">
      <c r="A93" s="39"/>
      <c r="B93" s="40"/>
      <c r="C93" s="41"/>
      <c r="D93" s="218" t="s">
        <v>129</v>
      </c>
      <c r="E93" s="41"/>
      <c r="F93" s="219" t="s">
        <v>130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83</v>
      </c>
    </row>
    <row r="94" s="2" customFormat="1">
      <c r="A94" s="39"/>
      <c r="B94" s="40"/>
      <c r="C94" s="41"/>
      <c r="D94" s="223" t="s">
        <v>131</v>
      </c>
      <c r="E94" s="41"/>
      <c r="F94" s="224" t="s">
        <v>132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83</v>
      </c>
    </row>
    <row r="95" s="13" customFormat="1">
      <c r="A95" s="13"/>
      <c r="B95" s="225"/>
      <c r="C95" s="226"/>
      <c r="D95" s="218" t="s">
        <v>133</v>
      </c>
      <c r="E95" s="227" t="s">
        <v>28</v>
      </c>
      <c r="F95" s="228" t="s">
        <v>134</v>
      </c>
      <c r="G95" s="226"/>
      <c r="H95" s="229">
        <v>9.9900000000000002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133</v>
      </c>
      <c r="AU95" s="235" t="s">
        <v>83</v>
      </c>
      <c r="AV95" s="13" t="s">
        <v>83</v>
      </c>
      <c r="AW95" s="13" t="s">
        <v>35</v>
      </c>
      <c r="AX95" s="13" t="s">
        <v>81</v>
      </c>
      <c r="AY95" s="235" t="s">
        <v>120</v>
      </c>
    </row>
    <row r="96" s="2" customFormat="1" ht="33" customHeight="1">
      <c r="A96" s="39"/>
      <c r="B96" s="40"/>
      <c r="C96" s="205" t="s">
        <v>83</v>
      </c>
      <c r="D96" s="205" t="s">
        <v>122</v>
      </c>
      <c r="E96" s="206" t="s">
        <v>135</v>
      </c>
      <c r="F96" s="207" t="s">
        <v>136</v>
      </c>
      <c r="G96" s="208" t="s">
        <v>125</v>
      </c>
      <c r="H96" s="209">
        <v>18.100000000000001</v>
      </c>
      <c r="I96" s="210"/>
      <c r="J96" s="211">
        <f>ROUND(I96*H96,2)</f>
        <v>0</v>
      </c>
      <c r="K96" s="207" t="s">
        <v>126</v>
      </c>
      <c r="L96" s="45"/>
      <c r="M96" s="212" t="s">
        <v>28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127</v>
      </c>
      <c r="AT96" s="216" t="s">
        <v>122</v>
      </c>
      <c r="AU96" s="216" t="s">
        <v>83</v>
      </c>
      <c r="AY96" s="18" t="s">
        <v>120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127</v>
      </c>
      <c r="BM96" s="216" t="s">
        <v>137</v>
      </c>
    </row>
    <row r="97" s="2" customFormat="1">
      <c r="A97" s="39"/>
      <c r="B97" s="40"/>
      <c r="C97" s="41"/>
      <c r="D97" s="218" t="s">
        <v>129</v>
      </c>
      <c r="E97" s="41"/>
      <c r="F97" s="219" t="s">
        <v>138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83</v>
      </c>
    </row>
    <row r="98" s="2" customFormat="1">
      <c r="A98" s="39"/>
      <c r="B98" s="40"/>
      <c r="C98" s="41"/>
      <c r="D98" s="223" t="s">
        <v>131</v>
      </c>
      <c r="E98" s="41"/>
      <c r="F98" s="224" t="s">
        <v>139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83</v>
      </c>
    </row>
    <row r="99" s="13" customFormat="1">
      <c r="A99" s="13"/>
      <c r="B99" s="225"/>
      <c r="C99" s="226"/>
      <c r="D99" s="218" t="s">
        <v>133</v>
      </c>
      <c r="E99" s="227" t="s">
        <v>28</v>
      </c>
      <c r="F99" s="228" t="s">
        <v>140</v>
      </c>
      <c r="G99" s="226"/>
      <c r="H99" s="229">
        <v>12.800000000000001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133</v>
      </c>
      <c r="AU99" s="235" t="s">
        <v>83</v>
      </c>
      <c r="AV99" s="13" t="s">
        <v>83</v>
      </c>
      <c r="AW99" s="13" t="s">
        <v>35</v>
      </c>
      <c r="AX99" s="13" t="s">
        <v>73</v>
      </c>
      <c r="AY99" s="235" t="s">
        <v>120</v>
      </c>
    </row>
    <row r="100" s="13" customFormat="1">
      <c r="A100" s="13"/>
      <c r="B100" s="225"/>
      <c r="C100" s="226"/>
      <c r="D100" s="218" t="s">
        <v>133</v>
      </c>
      <c r="E100" s="227" t="s">
        <v>28</v>
      </c>
      <c r="F100" s="228" t="s">
        <v>141</v>
      </c>
      <c r="G100" s="226"/>
      <c r="H100" s="229">
        <v>5.2999999999999998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133</v>
      </c>
      <c r="AU100" s="235" t="s">
        <v>83</v>
      </c>
      <c r="AV100" s="13" t="s">
        <v>83</v>
      </c>
      <c r="AW100" s="13" t="s">
        <v>35</v>
      </c>
      <c r="AX100" s="13" t="s">
        <v>73</v>
      </c>
      <c r="AY100" s="235" t="s">
        <v>120</v>
      </c>
    </row>
    <row r="101" s="14" customFormat="1">
      <c r="A101" s="14"/>
      <c r="B101" s="236"/>
      <c r="C101" s="237"/>
      <c r="D101" s="218" t="s">
        <v>133</v>
      </c>
      <c r="E101" s="238" t="s">
        <v>28</v>
      </c>
      <c r="F101" s="239" t="s">
        <v>142</v>
      </c>
      <c r="G101" s="237"/>
      <c r="H101" s="240">
        <v>18.100000000000001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133</v>
      </c>
      <c r="AU101" s="246" t="s">
        <v>83</v>
      </c>
      <c r="AV101" s="14" t="s">
        <v>127</v>
      </c>
      <c r="AW101" s="14" t="s">
        <v>35</v>
      </c>
      <c r="AX101" s="14" t="s">
        <v>81</v>
      </c>
      <c r="AY101" s="246" t="s">
        <v>120</v>
      </c>
    </row>
    <row r="102" s="2" customFormat="1" ht="37.8" customHeight="1">
      <c r="A102" s="39"/>
      <c r="B102" s="40"/>
      <c r="C102" s="205" t="s">
        <v>143</v>
      </c>
      <c r="D102" s="205" t="s">
        <v>122</v>
      </c>
      <c r="E102" s="206" t="s">
        <v>144</v>
      </c>
      <c r="F102" s="207" t="s">
        <v>145</v>
      </c>
      <c r="G102" s="208" t="s">
        <v>125</v>
      </c>
      <c r="H102" s="209">
        <v>28.09</v>
      </c>
      <c r="I102" s="210"/>
      <c r="J102" s="211">
        <f>ROUND(I102*H102,2)</f>
        <v>0</v>
      </c>
      <c r="K102" s="207" t="s">
        <v>126</v>
      </c>
      <c r="L102" s="45"/>
      <c r="M102" s="212" t="s">
        <v>28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127</v>
      </c>
      <c r="AT102" s="216" t="s">
        <v>122</v>
      </c>
      <c r="AU102" s="216" t="s">
        <v>83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127</v>
      </c>
      <c r="BM102" s="216" t="s">
        <v>146</v>
      </c>
    </row>
    <row r="103" s="2" customFormat="1">
      <c r="A103" s="39"/>
      <c r="B103" s="40"/>
      <c r="C103" s="41"/>
      <c r="D103" s="218" t="s">
        <v>129</v>
      </c>
      <c r="E103" s="41"/>
      <c r="F103" s="219" t="s">
        <v>147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83</v>
      </c>
    </row>
    <row r="104" s="2" customFormat="1">
      <c r="A104" s="39"/>
      <c r="B104" s="40"/>
      <c r="C104" s="41"/>
      <c r="D104" s="223" t="s">
        <v>131</v>
      </c>
      <c r="E104" s="41"/>
      <c r="F104" s="224" t="s">
        <v>148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131</v>
      </c>
      <c r="AU104" s="18" t="s">
        <v>83</v>
      </c>
    </row>
    <row r="105" s="2" customFormat="1">
      <c r="A105" s="39"/>
      <c r="B105" s="40"/>
      <c r="C105" s="41"/>
      <c r="D105" s="218" t="s">
        <v>149</v>
      </c>
      <c r="E105" s="41"/>
      <c r="F105" s="247" t="s">
        <v>150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149</v>
      </c>
      <c r="AU105" s="18" t="s">
        <v>83</v>
      </c>
    </row>
    <row r="106" s="13" customFormat="1">
      <c r="A106" s="13"/>
      <c r="B106" s="225"/>
      <c r="C106" s="226"/>
      <c r="D106" s="218" t="s">
        <v>133</v>
      </c>
      <c r="E106" s="227" t="s">
        <v>28</v>
      </c>
      <c r="F106" s="228" t="s">
        <v>151</v>
      </c>
      <c r="G106" s="226"/>
      <c r="H106" s="229">
        <v>28.09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133</v>
      </c>
      <c r="AU106" s="235" t="s">
        <v>83</v>
      </c>
      <c r="AV106" s="13" t="s">
        <v>83</v>
      </c>
      <c r="AW106" s="13" t="s">
        <v>35</v>
      </c>
      <c r="AX106" s="13" t="s">
        <v>81</v>
      </c>
      <c r="AY106" s="235" t="s">
        <v>120</v>
      </c>
    </row>
    <row r="107" s="2" customFormat="1" ht="33" customHeight="1">
      <c r="A107" s="39"/>
      <c r="B107" s="40"/>
      <c r="C107" s="205" t="s">
        <v>127</v>
      </c>
      <c r="D107" s="205" t="s">
        <v>122</v>
      </c>
      <c r="E107" s="206" t="s">
        <v>152</v>
      </c>
      <c r="F107" s="207" t="s">
        <v>153</v>
      </c>
      <c r="G107" s="208" t="s">
        <v>154</v>
      </c>
      <c r="H107" s="209">
        <v>50.561999999999998</v>
      </c>
      <c r="I107" s="210"/>
      <c r="J107" s="211">
        <f>ROUND(I107*H107,2)</f>
        <v>0</v>
      </c>
      <c r="K107" s="207" t="s">
        <v>126</v>
      </c>
      <c r="L107" s="45"/>
      <c r="M107" s="212" t="s">
        <v>28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127</v>
      </c>
      <c r="AT107" s="216" t="s">
        <v>122</v>
      </c>
      <c r="AU107" s="216" t="s">
        <v>83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127</v>
      </c>
      <c r="BM107" s="216" t="s">
        <v>155</v>
      </c>
    </row>
    <row r="108" s="2" customFormat="1">
      <c r="A108" s="39"/>
      <c r="B108" s="40"/>
      <c r="C108" s="41"/>
      <c r="D108" s="218" t="s">
        <v>129</v>
      </c>
      <c r="E108" s="41"/>
      <c r="F108" s="219" t="s">
        <v>156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83</v>
      </c>
    </row>
    <row r="109" s="2" customFormat="1">
      <c r="A109" s="39"/>
      <c r="B109" s="40"/>
      <c r="C109" s="41"/>
      <c r="D109" s="223" t="s">
        <v>131</v>
      </c>
      <c r="E109" s="41"/>
      <c r="F109" s="224" t="s">
        <v>157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131</v>
      </c>
      <c r="AU109" s="18" t="s">
        <v>83</v>
      </c>
    </row>
    <row r="110" s="13" customFormat="1">
      <c r="A110" s="13"/>
      <c r="B110" s="225"/>
      <c r="C110" s="226"/>
      <c r="D110" s="218" t="s">
        <v>133</v>
      </c>
      <c r="E110" s="227" t="s">
        <v>28</v>
      </c>
      <c r="F110" s="228" t="s">
        <v>158</v>
      </c>
      <c r="G110" s="226"/>
      <c r="H110" s="229">
        <v>28.09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133</v>
      </c>
      <c r="AU110" s="235" t="s">
        <v>83</v>
      </c>
      <c r="AV110" s="13" t="s">
        <v>83</v>
      </c>
      <c r="AW110" s="13" t="s">
        <v>35</v>
      </c>
      <c r="AX110" s="13" t="s">
        <v>73</v>
      </c>
      <c r="AY110" s="235" t="s">
        <v>120</v>
      </c>
    </row>
    <row r="111" s="14" customFormat="1">
      <c r="A111" s="14"/>
      <c r="B111" s="236"/>
      <c r="C111" s="237"/>
      <c r="D111" s="218" t="s">
        <v>133</v>
      </c>
      <c r="E111" s="238" t="s">
        <v>28</v>
      </c>
      <c r="F111" s="239" t="s">
        <v>142</v>
      </c>
      <c r="G111" s="237"/>
      <c r="H111" s="240">
        <v>28.09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133</v>
      </c>
      <c r="AU111" s="246" t="s">
        <v>83</v>
      </c>
      <c r="AV111" s="14" t="s">
        <v>127</v>
      </c>
      <c r="AW111" s="14" t="s">
        <v>35</v>
      </c>
      <c r="AX111" s="14" t="s">
        <v>81</v>
      </c>
      <c r="AY111" s="246" t="s">
        <v>120</v>
      </c>
    </row>
    <row r="112" s="13" customFormat="1">
      <c r="A112" s="13"/>
      <c r="B112" s="225"/>
      <c r="C112" s="226"/>
      <c r="D112" s="218" t="s">
        <v>133</v>
      </c>
      <c r="E112" s="226"/>
      <c r="F112" s="228" t="s">
        <v>159</v>
      </c>
      <c r="G112" s="226"/>
      <c r="H112" s="229">
        <v>50.561999999999998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133</v>
      </c>
      <c r="AU112" s="235" t="s">
        <v>83</v>
      </c>
      <c r="AV112" s="13" t="s">
        <v>83</v>
      </c>
      <c r="AW112" s="13" t="s">
        <v>4</v>
      </c>
      <c r="AX112" s="13" t="s">
        <v>81</v>
      </c>
      <c r="AY112" s="235" t="s">
        <v>120</v>
      </c>
    </row>
    <row r="113" s="2" customFormat="1" ht="37.8" customHeight="1">
      <c r="A113" s="39"/>
      <c r="B113" s="40"/>
      <c r="C113" s="205" t="s">
        <v>160</v>
      </c>
      <c r="D113" s="205" t="s">
        <v>122</v>
      </c>
      <c r="E113" s="206" t="s">
        <v>161</v>
      </c>
      <c r="F113" s="207" t="s">
        <v>162</v>
      </c>
      <c r="G113" s="208" t="s">
        <v>163</v>
      </c>
      <c r="H113" s="209">
        <v>44.899999999999999</v>
      </c>
      <c r="I113" s="210"/>
      <c r="J113" s="211">
        <f>ROUND(I113*H113,2)</f>
        <v>0</v>
      </c>
      <c r="K113" s="207" t="s">
        <v>126</v>
      </c>
      <c r="L113" s="45"/>
      <c r="M113" s="212" t="s">
        <v>28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83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164</v>
      </c>
    </row>
    <row r="114" s="2" customFormat="1">
      <c r="A114" s="39"/>
      <c r="B114" s="40"/>
      <c r="C114" s="41"/>
      <c r="D114" s="218" t="s">
        <v>129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83</v>
      </c>
    </row>
    <row r="115" s="2" customFormat="1">
      <c r="A115" s="39"/>
      <c r="B115" s="40"/>
      <c r="C115" s="41"/>
      <c r="D115" s="223" t="s">
        <v>131</v>
      </c>
      <c r="E115" s="41"/>
      <c r="F115" s="224" t="s">
        <v>166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83</v>
      </c>
    </row>
    <row r="116" s="13" customFormat="1">
      <c r="A116" s="13"/>
      <c r="B116" s="225"/>
      <c r="C116" s="226"/>
      <c r="D116" s="218" t="s">
        <v>133</v>
      </c>
      <c r="E116" s="227" t="s">
        <v>28</v>
      </c>
      <c r="F116" s="228" t="s">
        <v>167</v>
      </c>
      <c r="G116" s="226"/>
      <c r="H116" s="229">
        <v>44.899999999999999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133</v>
      </c>
      <c r="AU116" s="235" t="s">
        <v>83</v>
      </c>
      <c r="AV116" s="13" t="s">
        <v>83</v>
      </c>
      <c r="AW116" s="13" t="s">
        <v>35</v>
      </c>
      <c r="AX116" s="13" t="s">
        <v>73</v>
      </c>
      <c r="AY116" s="235" t="s">
        <v>120</v>
      </c>
    </row>
    <row r="117" s="14" customFormat="1">
      <c r="A117" s="14"/>
      <c r="B117" s="236"/>
      <c r="C117" s="237"/>
      <c r="D117" s="218" t="s">
        <v>133</v>
      </c>
      <c r="E117" s="238" t="s">
        <v>28</v>
      </c>
      <c r="F117" s="239" t="s">
        <v>142</v>
      </c>
      <c r="G117" s="237"/>
      <c r="H117" s="240">
        <v>44.899999999999999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133</v>
      </c>
      <c r="AU117" s="246" t="s">
        <v>83</v>
      </c>
      <c r="AV117" s="14" t="s">
        <v>127</v>
      </c>
      <c r="AW117" s="14" t="s">
        <v>35</v>
      </c>
      <c r="AX117" s="14" t="s">
        <v>81</v>
      </c>
      <c r="AY117" s="246" t="s">
        <v>120</v>
      </c>
    </row>
    <row r="118" s="2" customFormat="1" ht="24.15" customHeight="1">
      <c r="A118" s="39"/>
      <c r="B118" s="40"/>
      <c r="C118" s="205" t="s">
        <v>168</v>
      </c>
      <c r="D118" s="205" t="s">
        <v>122</v>
      </c>
      <c r="E118" s="206" t="s">
        <v>169</v>
      </c>
      <c r="F118" s="207" t="s">
        <v>170</v>
      </c>
      <c r="G118" s="208" t="s">
        <v>163</v>
      </c>
      <c r="H118" s="209">
        <v>44.899999999999999</v>
      </c>
      <c r="I118" s="210"/>
      <c r="J118" s="211">
        <f>ROUND(I118*H118,2)</f>
        <v>0</v>
      </c>
      <c r="K118" s="207" t="s">
        <v>126</v>
      </c>
      <c r="L118" s="45"/>
      <c r="M118" s="212" t="s">
        <v>28</v>
      </c>
      <c r="N118" s="213" t="s">
        <v>44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127</v>
      </c>
      <c r="AT118" s="216" t="s">
        <v>122</v>
      </c>
      <c r="AU118" s="216" t="s">
        <v>83</v>
      </c>
      <c r="AY118" s="18" t="s">
        <v>120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127</v>
      </c>
      <c r="BM118" s="216" t="s">
        <v>171</v>
      </c>
    </row>
    <row r="119" s="2" customFormat="1">
      <c r="A119" s="39"/>
      <c r="B119" s="40"/>
      <c r="C119" s="41"/>
      <c r="D119" s="218" t="s">
        <v>129</v>
      </c>
      <c r="E119" s="41"/>
      <c r="F119" s="219" t="s">
        <v>172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129</v>
      </c>
      <c r="AU119" s="18" t="s">
        <v>83</v>
      </c>
    </row>
    <row r="120" s="2" customFormat="1">
      <c r="A120" s="39"/>
      <c r="B120" s="40"/>
      <c r="C120" s="41"/>
      <c r="D120" s="223" t="s">
        <v>131</v>
      </c>
      <c r="E120" s="41"/>
      <c r="F120" s="224" t="s">
        <v>173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83</v>
      </c>
    </row>
    <row r="121" s="13" customFormat="1">
      <c r="A121" s="13"/>
      <c r="B121" s="225"/>
      <c r="C121" s="226"/>
      <c r="D121" s="218" t="s">
        <v>133</v>
      </c>
      <c r="E121" s="227" t="s">
        <v>28</v>
      </c>
      <c r="F121" s="228" t="s">
        <v>167</v>
      </c>
      <c r="G121" s="226"/>
      <c r="H121" s="229">
        <v>44.899999999999999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133</v>
      </c>
      <c r="AU121" s="235" t="s">
        <v>83</v>
      </c>
      <c r="AV121" s="13" t="s">
        <v>83</v>
      </c>
      <c r="AW121" s="13" t="s">
        <v>35</v>
      </c>
      <c r="AX121" s="13" t="s">
        <v>73</v>
      </c>
      <c r="AY121" s="235" t="s">
        <v>120</v>
      </c>
    </row>
    <row r="122" s="14" customFormat="1">
      <c r="A122" s="14"/>
      <c r="B122" s="236"/>
      <c r="C122" s="237"/>
      <c r="D122" s="218" t="s">
        <v>133</v>
      </c>
      <c r="E122" s="238" t="s">
        <v>28</v>
      </c>
      <c r="F122" s="239" t="s">
        <v>142</v>
      </c>
      <c r="G122" s="237"/>
      <c r="H122" s="240">
        <v>44.899999999999999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133</v>
      </c>
      <c r="AU122" s="246" t="s">
        <v>83</v>
      </c>
      <c r="AV122" s="14" t="s">
        <v>127</v>
      </c>
      <c r="AW122" s="14" t="s">
        <v>35</v>
      </c>
      <c r="AX122" s="14" t="s">
        <v>81</v>
      </c>
      <c r="AY122" s="246" t="s">
        <v>120</v>
      </c>
    </row>
    <row r="123" s="2" customFormat="1" ht="16.5" customHeight="1">
      <c r="A123" s="39"/>
      <c r="B123" s="40"/>
      <c r="C123" s="248" t="s">
        <v>174</v>
      </c>
      <c r="D123" s="248" t="s">
        <v>175</v>
      </c>
      <c r="E123" s="249" t="s">
        <v>176</v>
      </c>
      <c r="F123" s="250" t="s">
        <v>177</v>
      </c>
      <c r="G123" s="251" t="s">
        <v>154</v>
      </c>
      <c r="H123" s="252">
        <v>12.122999999999999</v>
      </c>
      <c r="I123" s="253"/>
      <c r="J123" s="254">
        <f>ROUND(I123*H123,2)</f>
        <v>0</v>
      </c>
      <c r="K123" s="250" t="s">
        <v>126</v>
      </c>
      <c r="L123" s="255"/>
      <c r="M123" s="256" t="s">
        <v>28</v>
      </c>
      <c r="N123" s="257" t="s">
        <v>44</v>
      </c>
      <c r="O123" s="85"/>
      <c r="P123" s="214">
        <f>O123*H123</f>
        <v>0</v>
      </c>
      <c r="Q123" s="214">
        <v>1</v>
      </c>
      <c r="R123" s="214">
        <f>Q123*H123</f>
        <v>12.122999999999999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178</v>
      </c>
      <c r="AT123" s="216" t="s">
        <v>175</v>
      </c>
      <c r="AU123" s="216" t="s">
        <v>83</v>
      </c>
      <c r="AY123" s="18" t="s">
        <v>120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127</v>
      </c>
      <c r="BM123" s="216" t="s">
        <v>179</v>
      </c>
    </row>
    <row r="124" s="2" customFormat="1">
      <c r="A124" s="39"/>
      <c r="B124" s="40"/>
      <c r="C124" s="41"/>
      <c r="D124" s="218" t="s">
        <v>129</v>
      </c>
      <c r="E124" s="41"/>
      <c r="F124" s="219" t="s">
        <v>177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129</v>
      </c>
      <c r="AU124" s="18" t="s">
        <v>83</v>
      </c>
    </row>
    <row r="125" s="13" customFormat="1">
      <c r="A125" s="13"/>
      <c r="B125" s="225"/>
      <c r="C125" s="226"/>
      <c r="D125" s="218" t="s">
        <v>133</v>
      </c>
      <c r="E125" s="227" t="s">
        <v>28</v>
      </c>
      <c r="F125" s="228" t="s">
        <v>180</v>
      </c>
      <c r="G125" s="226"/>
      <c r="H125" s="229">
        <v>6.7350000000000003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133</v>
      </c>
      <c r="AU125" s="235" t="s">
        <v>83</v>
      </c>
      <c r="AV125" s="13" t="s">
        <v>83</v>
      </c>
      <c r="AW125" s="13" t="s">
        <v>35</v>
      </c>
      <c r="AX125" s="13" t="s">
        <v>81</v>
      </c>
      <c r="AY125" s="235" t="s">
        <v>120</v>
      </c>
    </row>
    <row r="126" s="13" customFormat="1">
      <c r="A126" s="13"/>
      <c r="B126" s="225"/>
      <c r="C126" s="226"/>
      <c r="D126" s="218" t="s">
        <v>133</v>
      </c>
      <c r="E126" s="226"/>
      <c r="F126" s="228" t="s">
        <v>181</v>
      </c>
      <c r="G126" s="226"/>
      <c r="H126" s="229">
        <v>12.122999999999999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133</v>
      </c>
      <c r="AU126" s="235" t="s">
        <v>83</v>
      </c>
      <c r="AV126" s="13" t="s">
        <v>83</v>
      </c>
      <c r="AW126" s="13" t="s">
        <v>4</v>
      </c>
      <c r="AX126" s="13" t="s">
        <v>81</v>
      </c>
      <c r="AY126" s="235" t="s">
        <v>120</v>
      </c>
    </row>
    <row r="127" s="2" customFormat="1" ht="24.15" customHeight="1">
      <c r="A127" s="39"/>
      <c r="B127" s="40"/>
      <c r="C127" s="205" t="s">
        <v>178</v>
      </c>
      <c r="D127" s="205" t="s">
        <v>122</v>
      </c>
      <c r="E127" s="206" t="s">
        <v>182</v>
      </c>
      <c r="F127" s="207" t="s">
        <v>183</v>
      </c>
      <c r="G127" s="208" t="s">
        <v>163</v>
      </c>
      <c r="H127" s="209">
        <v>44.899999999999999</v>
      </c>
      <c r="I127" s="210"/>
      <c r="J127" s="211">
        <f>ROUND(I127*H127,2)</f>
        <v>0</v>
      </c>
      <c r="K127" s="207" t="s">
        <v>126</v>
      </c>
      <c r="L127" s="45"/>
      <c r="M127" s="212" t="s">
        <v>28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127</v>
      </c>
      <c r="AT127" s="216" t="s">
        <v>122</v>
      </c>
      <c r="AU127" s="216" t="s">
        <v>83</v>
      </c>
      <c r="AY127" s="18" t="s">
        <v>120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127</v>
      </c>
      <c r="BM127" s="216" t="s">
        <v>184</v>
      </c>
    </row>
    <row r="128" s="2" customFormat="1">
      <c r="A128" s="39"/>
      <c r="B128" s="40"/>
      <c r="C128" s="41"/>
      <c r="D128" s="218" t="s">
        <v>129</v>
      </c>
      <c r="E128" s="41"/>
      <c r="F128" s="219" t="s">
        <v>185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129</v>
      </c>
      <c r="AU128" s="18" t="s">
        <v>83</v>
      </c>
    </row>
    <row r="129" s="2" customFormat="1">
      <c r="A129" s="39"/>
      <c r="B129" s="40"/>
      <c r="C129" s="41"/>
      <c r="D129" s="223" t="s">
        <v>131</v>
      </c>
      <c r="E129" s="41"/>
      <c r="F129" s="224" t="s">
        <v>186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131</v>
      </c>
      <c r="AU129" s="18" t="s">
        <v>83</v>
      </c>
    </row>
    <row r="130" s="13" customFormat="1">
      <c r="A130" s="13"/>
      <c r="B130" s="225"/>
      <c r="C130" s="226"/>
      <c r="D130" s="218" t="s">
        <v>133</v>
      </c>
      <c r="E130" s="227" t="s">
        <v>28</v>
      </c>
      <c r="F130" s="228" t="s">
        <v>167</v>
      </c>
      <c r="G130" s="226"/>
      <c r="H130" s="229">
        <v>44.899999999999999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133</v>
      </c>
      <c r="AU130" s="235" t="s">
        <v>83</v>
      </c>
      <c r="AV130" s="13" t="s">
        <v>83</v>
      </c>
      <c r="AW130" s="13" t="s">
        <v>35</v>
      </c>
      <c r="AX130" s="13" t="s">
        <v>81</v>
      </c>
      <c r="AY130" s="235" t="s">
        <v>120</v>
      </c>
    </row>
    <row r="131" s="2" customFormat="1" ht="16.5" customHeight="1">
      <c r="A131" s="39"/>
      <c r="B131" s="40"/>
      <c r="C131" s="248" t="s">
        <v>187</v>
      </c>
      <c r="D131" s="248" t="s">
        <v>175</v>
      </c>
      <c r="E131" s="249" t="s">
        <v>188</v>
      </c>
      <c r="F131" s="250" t="s">
        <v>189</v>
      </c>
      <c r="G131" s="251" t="s">
        <v>190</v>
      </c>
      <c r="H131" s="252">
        <v>1.347</v>
      </c>
      <c r="I131" s="253"/>
      <c r="J131" s="254">
        <f>ROUND(I131*H131,2)</f>
        <v>0</v>
      </c>
      <c r="K131" s="250" t="s">
        <v>126</v>
      </c>
      <c r="L131" s="255"/>
      <c r="M131" s="256" t="s">
        <v>28</v>
      </c>
      <c r="N131" s="257" t="s">
        <v>44</v>
      </c>
      <c r="O131" s="85"/>
      <c r="P131" s="214">
        <f>O131*H131</f>
        <v>0</v>
      </c>
      <c r="Q131" s="214">
        <v>0.001</v>
      </c>
      <c r="R131" s="214">
        <f>Q131*H131</f>
        <v>0.0013470000000000001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178</v>
      </c>
      <c r="AT131" s="216" t="s">
        <v>175</v>
      </c>
      <c r="AU131" s="216" t="s">
        <v>83</v>
      </c>
      <c r="AY131" s="18" t="s">
        <v>120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127</v>
      </c>
      <c r="BM131" s="216" t="s">
        <v>191</v>
      </c>
    </row>
    <row r="132" s="2" customFormat="1">
      <c r="A132" s="39"/>
      <c r="B132" s="40"/>
      <c r="C132" s="41"/>
      <c r="D132" s="218" t="s">
        <v>129</v>
      </c>
      <c r="E132" s="41"/>
      <c r="F132" s="219" t="s">
        <v>189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129</v>
      </c>
      <c r="AU132" s="18" t="s">
        <v>83</v>
      </c>
    </row>
    <row r="133" s="13" customFormat="1">
      <c r="A133" s="13"/>
      <c r="B133" s="225"/>
      <c r="C133" s="226"/>
      <c r="D133" s="218" t="s">
        <v>133</v>
      </c>
      <c r="E133" s="227" t="s">
        <v>28</v>
      </c>
      <c r="F133" s="228" t="s">
        <v>192</v>
      </c>
      <c r="G133" s="226"/>
      <c r="H133" s="229">
        <v>1.347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133</v>
      </c>
      <c r="AU133" s="235" t="s">
        <v>83</v>
      </c>
      <c r="AV133" s="13" t="s">
        <v>83</v>
      </c>
      <c r="AW133" s="13" t="s">
        <v>35</v>
      </c>
      <c r="AX133" s="13" t="s">
        <v>73</v>
      </c>
      <c r="AY133" s="235" t="s">
        <v>120</v>
      </c>
    </row>
    <row r="134" s="14" customFormat="1">
      <c r="A134" s="14"/>
      <c r="B134" s="236"/>
      <c r="C134" s="237"/>
      <c r="D134" s="218" t="s">
        <v>133</v>
      </c>
      <c r="E134" s="238" t="s">
        <v>28</v>
      </c>
      <c r="F134" s="239" t="s">
        <v>142</v>
      </c>
      <c r="G134" s="237"/>
      <c r="H134" s="240">
        <v>1.347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133</v>
      </c>
      <c r="AU134" s="246" t="s">
        <v>83</v>
      </c>
      <c r="AV134" s="14" t="s">
        <v>127</v>
      </c>
      <c r="AW134" s="14" t="s">
        <v>35</v>
      </c>
      <c r="AX134" s="14" t="s">
        <v>81</v>
      </c>
      <c r="AY134" s="246" t="s">
        <v>120</v>
      </c>
    </row>
    <row r="135" s="2" customFormat="1" ht="24.15" customHeight="1">
      <c r="A135" s="39"/>
      <c r="B135" s="40"/>
      <c r="C135" s="205" t="s">
        <v>193</v>
      </c>
      <c r="D135" s="205" t="s">
        <v>122</v>
      </c>
      <c r="E135" s="206" t="s">
        <v>194</v>
      </c>
      <c r="F135" s="207" t="s">
        <v>195</v>
      </c>
      <c r="G135" s="208" t="s">
        <v>163</v>
      </c>
      <c r="H135" s="209">
        <v>142.5</v>
      </c>
      <c r="I135" s="210"/>
      <c r="J135" s="211">
        <f>ROUND(I135*H135,2)</f>
        <v>0</v>
      </c>
      <c r="K135" s="207" t="s">
        <v>126</v>
      </c>
      <c r="L135" s="45"/>
      <c r="M135" s="212" t="s">
        <v>28</v>
      </c>
      <c r="N135" s="213" t="s">
        <v>44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127</v>
      </c>
      <c r="AT135" s="216" t="s">
        <v>122</v>
      </c>
      <c r="AU135" s="216" t="s">
        <v>83</v>
      </c>
      <c r="AY135" s="18" t="s">
        <v>120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127</v>
      </c>
      <c r="BM135" s="216" t="s">
        <v>196</v>
      </c>
    </row>
    <row r="136" s="2" customFormat="1">
      <c r="A136" s="39"/>
      <c r="B136" s="40"/>
      <c r="C136" s="41"/>
      <c r="D136" s="218" t="s">
        <v>129</v>
      </c>
      <c r="E136" s="41"/>
      <c r="F136" s="219" t="s">
        <v>197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83</v>
      </c>
    </row>
    <row r="137" s="2" customFormat="1">
      <c r="A137" s="39"/>
      <c r="B137" s="40"/>
      <c r="C137" s="41"/>
      <c r="D137" s="223" t="s">
        <v>131</v>
      </c>
      <c r="E137" s="41"/>
      <c r="F137" s="224" t="s">
        <v>198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131</v>
      </c>
      <c r="AU137" s="18" t="s">
        <v>83</v>
      </c>
    </row>
    <row r="138" s="13" customFormat="1">
      <c r="A138" s="13"/>
      <c r="B138" s="225"/>
      <c r="C138" s="226"/>
      <c r="D138" s="218" t="s">
        <v>133</v>
      </c>
      <c r="E138" s="227" t="s">
        <v>28</v>
      </c>
      <c r="F138" s="228" t="s">
        <v>199</v>
      </c>
      <c r="G138" s="226"/>
      <c r="H138" s="229">
        <v>142.5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133</v>
      </c>
      <c r="AU138" s="235" t="s">
        <v>83</v>
      </c>
      <c r="AV138" s="13" t="s">
        <v>83</v>
      </c>
      <c r="AW138" s="13" t="s">
        <v>35</v>
      </c>
      <c r="AX138" s="13" t="s">
        <v>73</v>
      </c>
      <c r="AY138" s="235" t="s">
        <v>120</v>
      </c>
    </row>
    <row r="139" s="14" customFormat="1">
      <c r="A139" s="14"/>
      <c r="B139" s="236"/>
      <c r="C139" s="237"/>
      <c r="D139" s="218" t="s">
        <v>133</v>
      </c>
      <c r="E139" s="238" t="s">
        <v>28</v>
      </c>
      <c r="F139" s="239" t="s">
        <v>142</v>
      </c>
      <c r="G139" s="237"/>
      <c r="H139" s="240">
        <v>142.5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133</v>
      </c>
      <c r="AU139" s="246" t="s">
        <v>83</v>
      </c>
      <c r="AV139" s="14" t="s">
        <v>127</v>
      </c>
      <c r="AW139" s="14" t="s">
        <v>35</v>
      </c>
      <c r="AX139" s="14" t="s">
        <v>81</v>
      </c>
      <c r="AY139" s="246" t="s">
        <v>120</v>
      </c>
    </row>
    <row r="140" s="2" customFormat="1" ht="33" customHeight="1">
      <c r="A140" s="39"/>
      <c r="B140" s="40"/>
      <c r="C140" s="205" t="s">
        <v>200</v>
      </c>
      <c r="D140" s="205" t="s">
        <v>122</v>
      </c>
      <c r="E140" s="206" t="s">
        <v>201</v>
      </c>
      <c r="F140" s="207" t="s">
        <v>202</v>
      </c>
      <c r="G140" s="208" t="s">
        <v>163</v>
      </c>
      <c r="H140" s="209">
        <v>44.899999999999999</v>
      </c>
      <c r="I140" s="210"/>
      <c r="J140" s="211">
        <f>ROUND(I140*H140,2)</f>
        <v>0</v>
      </c>
      <c r="K140" s="207" t="s">
        <v>126</v>
      </c>
      <c r="L140" s="45"/>
      <c r="M140" s="212" t="s">
        <v>28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127</v>
      </c>
      <c r="AT140" s="216" t="s">
        <v>122</v>
      </c>
      <c r="AU140" s="216" t="s">
        <v>83</v>
      </c>
      <c r="AY140" s="18" t="s">
        <v>120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127</v>
      </c>
      <c r="BM140" s="216" t="s">
        <v>203</v>
      </c>
    </row>
    <row r="141" s="2" customFormat="1">
      <c r="A141" s="39"/>
      <c r="B141" s="40"/>
      <c r="C141" s="41"/>
      <c r="D141" s="218" t="s">
        <v>129</v>
      </c>
      <c r="E141" s="41"/>
      <c r="F141" s="219" t="s">
        <v>204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83</v>
      </c>
    </row>
    <row r="142" s="2" customFormat="1">
      <c r="A142" s="39"/>
      <c r="B142" s="40"/>
      <c r="C142" s="41"/>
      <c r="D142" s="223" t="s">
        <v>131</v>
      </c>
      <c r="E142" s="41"/>
      <c r="F142" s="224" t="s">
        <v>205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131</v>
      </c>
      <c r="AU142" s="18" t="s">
        <v>83</v>
      </c>
    </row>
    <row r="143" s="13" customFormat="1">
      <c r="A143" s="13"/>
      <c r="B143" s="225"/>
      <c r="C143" s="226"/>
      <c r="D143" s="218" t="s">
        <v>133</v>
      </c>
      <c r="E143" s="227" t="s">
        <v>28</v>
      </c>
      <c r="F143" s="228" t="s">
        <v>167</v>
      </c>
      <c r="G143" s="226"/>
      <c r="H143" s="229">
        <v>44.899999999999999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133</v>
      </c>
      <c r="AU143" s="235" t="s">
        <v>83</v>
      </c>
      <c r="AV143" s="13" t="s">
        <v>83</v>
      </c>
      <c r="AW143" s="13" t="s">
        <v>35</v>
      </c>
      <c r="AX143" s="13" t="s">
        <v>73</v>
      </c>
      <c r="AY143" s="235" t="s">
        <v>120</v>
      </c>
    </row>
    <row r="144" s="14" customFormat="1">
      <c r="A144" s="14"/>
      <c r="B144" s="236"/>
      <c r="C144" s="237"/>
      <c r="D144" s="218" t="s">
        <v>133</v>
      </c>
      <c r="E144" s="238" t="s">
        <v>28</v>
      </c>
      <c r="F144" s="239" t="s">
        <v>142</v>
      </c>
      <c r="G144" s="237"/>
      <c r="H144" s="240">
        <v>44.899999999999999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133</v>
      </c>
      <c r="AU144" s="246" t="s">
        <v>83</v>
      </c>
      <c r="AV144" s="14" t="s">
        <v>127</v>
      </c>
      <c r="AW144" s="14" t="s">
        <v>35</v>
      </c>
      <c r="AX144" s="14" t="s">
        <v>81</v>
      </c>
      <c r="AY144" s="246" t="s">
        <v>120</v>
      </c>
    </row>
    <row r="145" s="2" customFormat="1" ht="33" customHeight="1">
      <c r="A145" s="39"/>
      <c r="B145" s="40"/>
      <c r="C145" s="205" t="s">
        <v>8</v>
      </c>
      <c r="D145" s="205" t="s">
        <v>122</v>
      </c>
      <c r="E145" s="206" t="s">
        <v>206</v>
      </c>
      <c r="F145" s="207" t="s">
        <v>207</v>
      </c>
      <c r="G145" s="208" t="s">
        <v>163</v>
      </c>
      <c r="H145" s="209">
        <v>44.899999999999999</v>
      </c>
      <c r="I145" s="210"/>
      <c r="J145" s="211">
        <f>ROUND(I145*H145,2)</f>
        <v>0</v>
      </c>
      <c r="K145" s="207" t="s">
        <v>126</v>
      </c>
      <c r="L145" s="45"/>
      <c r="M145" s="212" t="s">
        <v>28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127</v>
      </c>
      <c r="AT145" s="216" t="s">
        <v>122</v>
      </c>
      <c r="AU145" s="216" t="s">
        <v>83</v>
      </c>
      <c r="AY145" s="18" t="s">
        <v>120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127</v>
      </c>
      <c r="BM145" s="216" t="s">
        <v>208</v>
      </c>
    </row>
    <row r="146" s="2" customFormat="1">
      <c r="A146" s="39"/>
      <c r="B146" s="40"/>
      <c r="C146" s="41"/>
      <c r="D146" s="218" t="s">
        <v>129</v>
      </c>
      <c r="E146" s="41"/>
      <c r="F146" s="219" t="s">
        <v>209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2" customFormat="1">
      <c r="A147" s="39"/>
      <c r="B147" s="40"/>
      <c r="C147" s="41"/>
      <c r="D147" s="223" t="s">
        <v>131</v>
      </c>
      <c r="E147" s="41"/>
      <c r="F147" s="224" t="s">
        <v>210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131</v>
      </c>
      <c r="AU147" s="18" t="s">
        <v>83</v>
      </c>
    </row>
    <row r="148" s="13" customFormat="1">
      <c r="A148" s="13"/>
      <c r="B148" s="225"/>
      <c r="C148" s="226"/>
      <c r="D148" s="218" t="s">
        <v>133</v>
      </c>
      <c r="E148" s="227" t="s">
        <v>28</v>
      </c>
      <c r="F148" s="228" t="s">
        <v>167</v>
      </c>
      <c r="G148" s="226"/>
      <c r="H148" s="229">
        <v>44.899999999999999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133</v>
      </c>
      <c r="AU148" s="235" t="s">
        <v>83</v>
      </c>
      <c r="AV148" s="13" t="s">
        <v>83</v>
      </c>
      <c r="AW148" s="13" t="s">
        <v>35</v>
      </c>
      <c r="AX148" s="13" t="s">
        <v>73</v>
      </c>
      <c r="AY148" s="235" t="s">
        <v>120</v>
      </c>
    </row>
    <row r="149" s="14" customFormat="1">
      <c r="A149" s="14"/>
      <c r="B149" s="236"/>
      <c r="C149" s="237"/>
      <c r="D149" s="218" t="s">
        <v>133</v>
      </c>
      <c r="E149" s="238" t="s">
        <v>28</v>
      </c>
      <c r="F149" s="239" t="s">
        <v>142</v>
      </c>
      <c r="G149" s="237"/>
      <c r="H149" s="240">
        <v>44.899999999999999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133</v>
      </c>
      <c r="AU149" s="246" t="s">
        <v>83</v>
      </c>
      <c r="AV149" s="14" t="s">
        <v>127</v>
      </c>
      <c r="AW149" s="14" t="s">
        <v>35</v>
      </c>
      <c r="AX149" s="14" t="s">
        <v>81</v>
      </c>
      <c r="AY149" s="246" t="s">
        <v>120</v>
      </c>
    </row>
    <row r="150" s="2" customFormat="1" ht="16.5" customHeight="1">
      <c r="A150" s="39"/>
      <c r="B150" s="40"/>
      <c r="C150" s="205" t="s">
        <v>211</v>
      </c>
      <c r="D150" s="205" t="s">
        <v>122</v>
      </c>
      <c r="E150" s="206" t="s">
        <v>212</v>
      </c>
      <c r="F150" s="207" t="s">
        <v>213</v>
      </c>
      <c r="G150" s="208" t="s">
        <v>125</v>
      </c>
      <c r="H150" s="209">
        <v>1.347</v>
      </c>
      <c r="I150" s="210"/>
      <c r="J150" s="211">
        <f>ROUND(I150*H150,2)</f>
        <v>0</v>
      </c>
      <c r="K150" s="207" t="s">
        <v>126</v>
      </c>
      <c r="L150" s="45"/>
      <c r="M150" s="212" t="s">
        <v>28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127</v>
      </c>
      <c r="AT150" s="216" t="s">
        <v>122</v>
      </c>
      <c r="AU150" s="216" t="s">
        <v>83</v>
      </c>
      <c r="AY150" s="18" t="s">
        <v>120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127</v>
      </c>
      <c r="BM150" s="216" t="s">
        <v>214</v>
      </c>
    </row>
    <row r="151" s="2" customFormat="1">
      <c r="A151" s="39"/>
      <c r="B151" s="40"/>
      <c r="C151" s="41"/>
      <c r="D151" s="218" t="s">
        <v>129</v>
      </c>
      <c r="E151" s="41"/>
      <c r="F151" s="219" t="s">
        <v>215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83</v>
      </c>
    </row>
    <row r="152" s="2" customFormat="1">
      <c r="A152" s="39"/>
      <c r="B152" s="40"/>
      <c r="C152" s="41"/>
      <c r="D152" s="223" t="s">
        <v>131</v>
      </c>
      <c r="E152" s="41"/>
      <c r="F152" s="224" t="s">
        <v>216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131</v>
      </c>
      <c r="AU152" s="18" t="s">
        <v>83</v>
      </c>
    </row>
    <row r="153" s="2" customFormat="1">
      <c r="A153" s="39"/>
      <c r="B153" s="40"/>
      <c r="C153" s="41"/>
      <c r="D153" s="218" t="s">
        <v>149</v>
      </c>
      <c r="E153" s="41"/>
      <c r="F153" s="247" t="s">
        <v>217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83</v>
      </c>
    </row>
    <row r="154" s="13" customFormat="1">
      <c r="A154" s="13"/>
      <c r="B154" s="225"/>
      <c r="C154" s="226"/>
      <c r="D154" s="218" t="s">
        <v>133</v>
      </c>
      <c r="E154" s="227" t="s">
        <v>28</v>
      </c>
      <c r="F154" s="228" t="s">
        <v>218</v>
      </c>
      <c r="G154" s="226"/>
      <c r="H154" s="229">
        <v>1.347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133</v>
      </c>
      <c r="AU154" s="235" t="s">
        <v>83</v>
      </c>
      <c r="AV154" s="13" t="s">
        <v>83</v>
      </c>
      <c r="AW154" s="13" t="s">
        <v>35</v>
      </c>
      <c r="AX154" s="13" t="s">
        <v>73</v>
      </c>
      <c r="AY154" s="235" t="s">
        <v>120</v>
      </c>
    </row>
    <row r="155" s="14" customFormat="1">
      <c r="A155" s="14"/>
      <c r="B155" s="236"/>
      <c r="C155" s="237"/>
      <c r="D155" s="218" t="s">
        <v>133</v>
      </c>
      <c r="E155" s="238" t="s">
        <v>28</v>
      </c>
      <c r="F155" s="239" t="s">
        <v>142</v>
      </c>
      <c r="G155" s="237"/>
      <c r="H155" s="240">
        <v>1.347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133</v>
      </c>
      <c r="AU155" s="246" t="s">
        <v>83</v>
      </c>
      <c r="AV155" s="14" t="s">
        <v>127</v>
      </c>
      <c r="AW155" s="14" t="s">
        <v>35</v>
      </c>
      <c r="AX155" s="14" t="s">
        <v>81</v>
      </c>
      <c r="AY155" s="246" t="s">
        <v>120</v>
      </c>
    </row>
    <row r="156" s="12" customFormat="1" ht="22.8" customHeight="1">
      <c r="A156" s="12"/>
      <c r="B156" s="189"/>
      <c r="C156" s="190"/>
      <c r="D156" s="191" t="s">
        <v>72</v>
      </c>
      <c r="E156" s="203" t="s">
        <v>160</v>
      </c>
      <c r="F156" s="203" t="s">
        <v>219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SUM(P157:P194)</f>
        <v>0</v>
      </c>
      <c r="Q156" s="197"/>
      <c r="R156" s="198">
        <f>SUM(R157:R194)</f>
        <v>94.537619000000007</v>
      </c>
      <c r="S156" s="197"/>
      <c r="T156" s="199">
        <f>SUM(T157:T194)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81</v>
      </c>
      <c r="AT156" s="201" t="s">
        <v>72</v>
      </c>
      <c r="AU156" s="201" t="s">
        <v>81</v>
      </c>
      <c r="AY156" s="200" t="s">
        <v>120</v>
      </c>
      <c r="BK156" s="202">
        <f>SUM(BK157:BK194)</f>
        <v>0</v>
      </c>
    </row>
    <row r="157" s="2" customFormat="1" ht="21.75" customHeight="1">
      <c r="A157" s="39"/>
      <c r="B157" s="40"/>
      <c r="C157" s="205" t="s">
        <v>220</v>
      </c>
      <c r="D157" s="205" t="s">
        <v>122</v>
      </c>
      <c r="E157" s="206" t="s">
        <v>221</v>
      </c>
      <c r="F157" s="207" t="s">
        <v>222</v>
      </c>
      <c r="G157" s="208" t="s">
        <v>163</v>
      </c>
      <c r="H157" s="209">
        <v>105.90000000000001</v>
      </c>
      <c r="I157" s="210"/>
      <c r="J157" s="211">
        <f>ROUND(I157*H157,2)</f>
        <v>0</v>
      </c>
      <c r="K157" s="207" t="s">
        <v>126</v>
      </c>
      <c r="L157" s="45"/>
      <c r="M157" s="212" t="s">
        <v>28</v>
      </c>
      <c r="N157" s="213" t="s">
        <v>44</v>
      </c>
      <c r="O157" s="85"/>
      <c r="P157" s="214">
        <f>O157*H157</f>
        <v>0</v>
      </c>
      <c r="Q157" s="214">
        <v>0.48299999999999998</v>
      </c>
      <c r="R157" s="214">
        <f>Q157*H157</f>
        <v>51.149700000000003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127</v>
      </c>
      <c r="AT157" s="216" t="s">
        <v>122</v>
      </c>
      <c r="AU157" s="216" t="s">
        <v>83</v>
      </c>
      <c r="AY157" s="18" t="s">
        <v>120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127</v>
      </c>
      <c r="BM157" s="216" t="s">
        <v>223</v>
      </c>
    </row>
    <row r="158" s="2" customFormat="1">
      <c r="A158" s="39"/>
      <c r="B158" s="40"/>
      <c r="C158" s="41"/>
      <c r="D158" s="218" t="s">
        <v>129</v>
      </c>
      <c r="E158" s="41"/>
      <c r="F158" s="219" t="s">
        <v>224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83</v>
      </c>
    </row>
    <row r="159" s="2" customFormat="1">
      <c r="A159" s="39"/>
      <c r="B159" s="40"/>
      <c r="C159" s="41"/>
      <c r="D159" s="223" t="s">
        <v>131</v>
      </c>
      <c r="E159" s="41"/>
      <c r="F159" s="224" t="s">
        <v>225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83</v>
      </c>
    </row>
    <row r="160" s="13" customFormat="1">
      <c r="A160" s="13"/>
      <c r="B160" s="225"/>
      <c r="C160" s="226"/>
      <c r="D160" s="218" t="s">
        <v>133</v>
      </c>
      <c r="E160" s="227" t="s">
        <v>28</v>
      </c>
      <c r="F160" s="228" t="s">
        <v>226</v>
      </c>
      <c r="G160" s="226"/>
      <c r="H160" s="229">
        <v>105.90000000000001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133</v>
      </c>
      <c r="AU160" s="235" t="s">
        <v>83</v>
      </c>
      <c r="AV160" s="13" t="s">
        <v>83</v>
      </c>
      <c r="AW160" s="13" t="s">
        <v>35</v>
      </c>
      <c r="AX160" s="13" t="s">
        <v>81</v>
      </c>
      <c r="AY160" s="235" t="s">
        <v>120</v>
      </c>
    </row>
    <row r="161" s="2" customFormat="1" ht="24.15" customHeight="1">
      <c r="A161" s="39"/>
      <c r="B161" s="40"/>
      <c r="C161" s="205" t="s">
        <v>227</v>
      </c>
      <c r="D161" s="205" t="s">
        <v>122</v>
      </c>
      <c r="E161" s="206" t="s">
        <v>228</v>
      </c>
      <c r="F161" s="207" t="s">
        <v>229</v>
      </c>
      <c r="G161" s="208" t="s">
        <v>163</v>
      </c>
      <c r="H161" s="209">
        <v>53</v>
      </c>
      <c r="I161" s="210"/>
      <c r="J161" s="211">
        <f>ROUND(I161*H161,2)</f>
        <v>0</v>
      </c>
      <c r="K161" s="207" t="s">
        <v>126</v>
      </c>
      <c r="L161" s="45"/>
      <c r="M161" s="212" t="s">
        <v>28</v>
      </c>
      <c r="N161" s="213" t="s">
        <v>44</v>
      </c>
      <c r="O161" s="85"/>
      <c r="P161" s="214">
        <f>O161*H161</f>
        <v>0</v>
      </c>
      <c r="Q161" s="214">
        <v>0.19</v>
      </c>
      <c r="R161" s="214">
        <f>Q161*H161</f>
        <v>10.07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127</v>
      </c>
      <c r="AT161" s="216" t="s">
        <v>122</v>
      </c>
      <c r="AU161" s="216" t="s">
        <v>83</v>
      </c>
      <c r="AY161" s="18" t="s">
        <v>120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127</v>
      </c>
      <c r="BM161" s="216" t="s">
        <v>230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231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83</v>
      </c>
    </row>
    <row r="163" s="2" customFormat="1">
      <c r="A163" s="39"/>
      <c r="B163" s="40"/>
      <c r="C163" s="41"/>
      <c r="D163" s="223" t="s">
        <v>131</v>
      </c>
      <c r="E163" s="41"/>
      <c r="F163" s="224" t="s">
        <v>232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131</v>
      </c>
      <c r="AU163" s="18" t="s">
        <v>83</v>
      </c>
    </row>
    <row r="164" s="13" customFormat="1">
      <c r="A164" s="13"/>
      <c r="B164" s="225"/>
      <c r="C164" s="226"/>
      <c r="D164" s="218" t="s">
        <v>133</v>
      </c>
      <c r="E164" s="227" t="s">
        <v>28</v>
      </c>
      <c r="F164" s="228" t="s">
        <v>233</v>
      </c>
      <c r="G164" s="226"/>
      <c r="H164" s="229">
        <v>53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133</v>
      </c>
      <c r="AU164" s="235" t="s">
        <v>83</v>
      </c>
      <c r="AV164" s="13" t="s">
        <v>83</v>
      </c>
      <c r="AW164" s="13" t="s">
        <v>35</v>
      </c>
      <c r="AX164" s="13" t="s">
        <v>81</v>
      </c>
      <c r="AY164" s="235" t="s">
        <v>120</v>
      </c>
    </row>
    <row r="165" s="2" customFormat="1" ht="24.15" customHeight="1">
      <c r="A165" s="39"/>
      <c r="B165" s="40"/>
      <c r="C165" s="205" t="s">
        <v>234</v>
      </c>
      <c r="D165" s="205" t="s">
        <v>122</v>
      </c>
      <c r="E165" s="206" t="s">
        <v>235</v>
      </c>
      <c r="F165" s="207" t="s">
        <v>236</v>
      </c>
      <c r="G165" s="208" t="s">
        <v>163</v>
      </c>
      <c r="H165" s="209">
        <v>5.5</v>
      </c>
      <c r="I165" s="210"/>
      <c r="J165" s="211">
        <f>ROUND(I165*H165,2)</f>
        <v>0</v>
      </c>
      <c r="K165" s="207" t="s">
        <v>126</v>
      </c>
      <c r="L165" s="45"/>
      <c r="M165" s="212" t="s">
        <v>28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127</v>
      </c>
      <c r="AT165" s="216" t="s">
        <v>122</v>
      </c>
      <c r="AU165" s="216" t="s">
        <v>83</v>
      </c>
      <c r="AY165" s="18" t="s">
        <v>120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127</v>
      </c>
      <c r="BM165" s="216" t="s">
        <v>237</v>
      </c>
    </row>
    <row r="166" s="2" customFormat="1">
      <c r="A166" s="39"/>
      <c r="B166" s="40"/>
      <c r="C166" s="41"/>
      <c r="D166" s="218" t="s">
        <v>129</v>
      </c>
      <c r="E166" s="41"/>
      <c r="F166" s="219" t="s">
        <v>238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129</v>
      </c>
      <c r="AU166" s="18" t="s">
        <v>83</v>
      </c>
    </row>
    <row r="167" s="2" customFormat="1">
      <c r="A167" s="39"/>
      <c r="B167" s="40"/>
      <c r="C167" s="41"/>
      <c r="D167" s="223" t="s">
        <v>131</v>
      </c>
      <c r="E167" s="41"/>
      <c r="F167" s="224" t="s">
        <v>239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131</v>
      </c>
      <c r="AU167" s="18" t="s">
        <v>83</v>
      </c>
    </row>
    <row r="168" s="13" customFormat="1">
      <c r="A168" s="13"/>
      <c r="B168" s="225"/>
      <c r="C168" s="226"/>
      <c r="D168" s="218" t="s">
        <v>133</v>
      </c>
      <c r="E168" s="227" t="s">
        <v>28</v>
      </c>
      <c r="F168" s="228" t="s">
        <v>240</v>
      </c>
      <c r="G168" s="226"/>
      <c r="H168" s="229">
        <v>5.5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133</v>
      </c>
      <c r="AU168" s="235" t="s">
        <v>83</v>
      </c>
      <c r="AV168" s="13" t="s">
        <v>83</v>
      </c>
      <c r="AW168" s="13" t="s">
        <v>35</v>
      </c>
      <c r="AX168" s="13" t="s">
        <v>81</v>
      </c>
      <c r="AY168" s="235" t="s">
        <v>120</v>
      </c>
    </row>
    <row r="169" s="2" customFormat="1" ht="21.75" customHeight="1">
      <c r="A169" s="39"/>
      <c r="B169" s="40"/>
      <c r="C169" s="205" t="s">
        <v>241</v>
      </c>
      <c r="D169" s="205" t="s">
        <v>122</v>
      </c>
      <c r="E169" s="206" t="s">
        <v>242</v>
      </c>
      <c r="F169" s="207" t="s">
        <v>243</v>
      </c>
      <c r="G169" s="208" t="s">
        <v>163</v>
      </c>
      <c r="H169" s="209">
        <v>5.5</v>
      </c>
      <c r="I169" s="210"/>
      <c r="J169" s="211">
        <f>ROUND(I169*H169,2)</f>
        <v>0</v>
      </c>
      <c r="K169" s="207" t="s">
        <v>126</v>
      </c>
      <c r="L169" s="45"/>
      <c r="M169" s="212" t="s">
        <v>28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127</v>
      </c>
      <c r="AT169" s="216" t="s">
        <v>122</v>
      </c>
      <c r="AU169" s="216" t="s">
        <v>83</v>
      </c>
      <c r="AY169" s="18" t="s">
        <v>120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127</v>
      </c>
      <c r="BM169" s="216" t="s">
        <v>244</v>
      </c>
    </row>
    <row r="170" s="2" customFormat="1">
      <c r="A170" s="39"/>
      <c r="B170" s="40"/>
      <c r="C170" s="41"/>
      <c r="D170" s="218" t="s">
        <v>129</v>
      </c>
      <c r="E170" s="41"/>
      <c r="F170" s="219" t="s">
        <v>245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83</v>
      </c>
    </row>
    <row r="171" s="2" customFormat="1">
      <c r="A171" s="39"/>
      <c r="B171" s="40"/>
      <c r="C171" s="41"/>
      <c r="D171" s="223" t="s">
        <v>131</v>
      </c>
      <c r="E171" s="41"/>
      <c r="F171" s="224" t="s">
        <v>246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131</v>
      </c>
      <c r="AU171" s="18" t="s">
        <v>83</v>
      </c>
    </row>
    <row r="172" s="13" customFormat="1">
      <c r="A172" s="13"/>
      <c r="B172" s="225"/>
      <c r="C172" s="226"/>
      <c r="D172" s="218" t="s">
        <v>133</v>
      </c>
      <c r="E172" s="227" t="s">
        <v>28</v>
      </c>
      <c r="F172" s="228" t="s">
        <v>240</v>
      </c>
      <c r="G172" s="226"/>
      <c r="H172" s="229">
        <v>5.5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133</v>
      </c>
      <c r="AU172" s="235" t="s">
        <v>83</v>
      </c>
      <c r="AV172" s="13" t="s">
        <v>83</v>
      </c>
      <c r="AW172" s="13" t="s">
        <v>35</v>
      </c>
      <c r="AX172" s="13" t="s">
        <v>81</v>
      </c>
      <c r="AY172" s="235" t="s">
        <v>120</v>
      </c>
    </row>
    <row r="173" s="2" customFormat="1" ht="24.15" customHeight="1">
      <c r="A173" s="39"/>
      <c r="B173" s="40"/>
      <c r="C173" s="205" t="s">
        <v>247</v>
      </c>
      <c r="D173" s="205" t="s">
        <v>122</v>
      </c>
      <c r="E173" s="206" t="s">
        <v>248</v>
      </c>
      <c r="F173" s="207" t="s">
        <v>249</v>
      </c>
      <c r="G173" s="208" t="s">
        <v>163</v>
      </c>
      <c r="H173" s="209">
        <v>5.5</v>
      </c>
      <c r="I173" s="210"/>
      <c r="J173" s="211">
        <f>ROUND(I173*H173,2)</f>
        <v>0</v>
      </c>
      <c r="K173" s="207" t="s">
        <v>126</v>
      </c>
      <c r="L173" s="45"/>
      <c r="M173" s="212" t="s">
        <v>28</v>
      </c>
      <c r="N173" s="213" t="s">
        <v>44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127</v>
      </c>
      <c r="AT173" s="216" t="s">
        <v>122</v>
      </c>
      <c r="AU173" s="216" t="s">
        <v>83</v>
      </c>
      <c r="AY173" s="18" t="s">
        <v>120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127</v>
      </c>
      <c r="BM173" s="216" t="s">
        <v>250</v>
      </c>
    </row>
    <row r="174" s="2" customFormat="1">
      <c r="A174" s="39"/>
      <c r="B174" s="40"/>
      <c r="C174" s="41"/>
      <c r="D174" s="218" t="s">
        <v>129</v>
      </c>
      <c r="E174" s="41"/>
      <c r="F174" s="219" t="s">
        <v>251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83</v>
      </c>
    </row>
    <row r="175" s="2" customFormat="1">
      <c r="A175" s="39"/>
      <c r="B175" s="40"/>
      <c r="C175" s="41"/>
      <c r="D175" s="223" t="s">
        <v>131</v>
      </c>
      <c r="E175" s="41"/>
      <c r="F175" s="224" t="s">
        <v>252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83</v>
      </c>
    </row>
    <row r="176" s="13" customFormat="1">
      <c r="A176" s="13"/>
      <c r="B176" s="225"/>
      <c r="C176" s="226"/>
      <c r="D176" s="218" t="s">
        <v>133</v>
      </c>
      <c r="E176" s="227" t="s">
        <v>28</v>
      </c>
      <c r="F176" s="228" t="s">
        <v>240</v>
      </c>
      <c r="G176" s="226"/>
      <c r="H176" s="229">
        <v>5.5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133</v>
      </c>
      <c r="AU176" s="235" t="s">
        <v>83</v>
      </c>
      <c r="AV176" s="13" t="s">
        <v>83</v>
      </c>
      <c r="AW176" s="13" t="s">
        <v>35</v>
      </c>
      <c r="AX176" s="13" t="s">
        <v>81</v>
      </c>
      <c r="AY176" s="235" t="s">
        <v>120</v>
      </c>
    </row>
    <row r="177" s="2" customFormat="1" ht="24.15" customHeight="1">
      <c r="A177" s="39"/>
      <c r="B177" s="40"/>
      <c r="C177" s="205" t="s">
        <v>253</v>
      </c>
      <c r="D177" s="205" t="s">
        <v>122</v>
      </c>
      <c r="E177" s="206" t="s">
        <v>254</v>
      </c>
      <c r="F177" s="207" t="s">
        <v>255</v>
      </c>
      <c r="G177" s="208" t="s">
        <v>163</v>
      </c>
      <c r="H177" s="209">
        <v>115</v>
      </c>
      <c r="I177" s="210"/>
      <c r="J177" s="211">
        <f>ROUND(I177*H177,2)</f>
        <v>0</v>
      </c>
      <c r="K177" s="207" t="s">
        <v>126</v>
      </c>
      <c r="L177" s="45"/>
      <c r="M177" s="212" t="s">
        <v>28</v>
      </c>
      <c r="N177" s="213" t="s">
        <v>44</v>
      </c>
      <c r="O177" s="85"/>
      <c r="P177" s="214">
        <f>O177*H177</f>
        <v>0</v>
      </c>
      <c r="Q177" s="214">
        <v>0.11162</v>
      </c>
      <c r="R177" s="214">
        <f>Q177*H177</f>
        <v>12.8363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127</v>
      </c>
      <c r="AT177" s="216" t="s">
        <v>122</v>
      </c>
      <c r="AU177" s="216" t="s">
        <v>83</v>
      </c>
      <c r="AY177" s="18" t="s">
        <v>120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127</v>
      </c>
      <c r="BM177" s="216" t="s">
        <v>256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257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83</v>
      </c>
    </row>
    <row r="179" s="2" customFormat="1">
      <c r="A179" s="39"/>
      <c r="B179" s="40"/>
      <c r="C179" s="41"/>
      <c r="D179" s="223" t="s">
        <v>131</v>
      </c>
      <c r="E179" s="41"/>
      <c r="F179" s="224" t="s">
        <v>258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131</v>
      </c>
      <c r="AU179" s="18" t="s">
        <v>83</v>
      </c>
    </row>
    <row r="180" s="13" customFormat="1">
      <c r="A180" s="13"/>
      <c r="B180" s="225"/>
      <c r="C180" s="226"/>
      <c r="D180" s="218" t="s">
        <v>133</v>
      </c>
      <c r="E180" s="227" t="s">
        <v>28</v>
      </c>
      <c r="F180" s="228" t="s">
        <v>259</v>
      </c>
      <c r="G180" s="226"/>
      <c r="H180" s="229">
        <v>115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133</v>
      </c>
      <c r="AU180" s="235" t="s">
        <v>83</v>
      </c>
      <c r="AV180" s="13" t="s">
        <v>83</v>
      </c>
      <c r="AW180" s="13" t="s">
        <v>35</v>
      </c>
      <c r="AX180" s="13" t="s">
        <v>73</v>
      </c>
      <c r="AY180" s="235" t="s">
        <v>120</v>
      </c>
    </row>
    <row r="181" s="14" customFormat="1">
      <c r="A181" s="14"/>
      <c r="B181" s="236"/>
      <c r="C181" s="237"/>
      <c r="D181" s="218" t="s">
        <v>133</v>
      </c>
      <c r="E181" s="238" t="s">
        <v>28</v>
      </c>
      <c r="F181" s="239" t="s">
        <v>142</v>
      </c>
      <c r="G181" s="237"/>
      <c r="H181" s="240">
        <v>115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133</v>
      </c>
      <c r="AU181" s="246" t="s">
        <v>83</v>
      </c>
      <c r="AV181" s="14" t="s">
        <v>127</v>
      </c>
      <c r="AW181" s="14" t="s">
        <v>35</v>
      </c>
      <c r="AX181" s="14" t="s">
        <v>81</v>
      </c>
      <c r="AY181" s="246" t="s">
        <v>120</v>
      </c>
    </row>
    <row r="182" s="2" customFormat="1" ht="24.15" customHeight="1">
      <c r="A182" s="39"/>
      <c r="B182" s="40"/>
      <c r="C182" s="248" t="s">
        <v>260</v>
      </c>
      <c r="D182" s="248" t="s">
        <v>175</v>
      </c>
      <c r="E182" s="249" t="s">
        <v>261</v>
      </c>
      <c r="F182" s="250" t="s">
        <v>262</v>
      </c>
      <c r="G182" s="251" t="s">
        <v>163</v>
      </c>
      <c r="H182" s="252">
        <v>6.9009999999999998</v>
      </c>
      <c r="I182" s="253"/>
      <c r="J182" s="254">
        <f>ROUND(I182*H182,2)</f>
        <v>0</v>
      </c>
      <c r="K182" s="250" t="s">
        <v>28</v>
      </c>
      <c r="L182" s="255"/>
      <c r="M182" s="256" t="s">
        <v>28</v>
      </c>
      <c r="N182" s="257" t="s">
        <v>44</v>
      </c>
      <c r="O182" s="85"/>
      <c r="P182" s="214">
        <f>O182*H182</f>
        <v>0</v>
      </c>
      <c r="Q182" s="214">
        <v>0.14999999999999999</v>
      </c>
      <c r="R182" s="214">
        <f>Q182*H182</f>
        <v>1.03515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178</v>
      </c>
      <c r="AT182" s="216" t="s">
        <v>175</v>
      </c>
      <c r="AU182" s="216" t="s">
        <v>83</v>
      </c>
      <c r="AY182" s="18" t="s">
        <v>120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127</v>
      </c>
      <c r="BM182" s="216" t="s">
        <v>263</v>
      </c>
    </row>
    <row r="183" s="2" customFormat="1">
      <c r="A183" s="39"/>
      <c r="B183" s="40"/>
      <c r="C183" s="41"/>
      <c r="D183" s="218" t="s">
        <v>129</v>
      </c>
      <c r="E183" s="41"/>
      <c r="F183" s="219" t="s">
        <v>262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129</v>
      </c>
      <c r="AU183" s="18" t="s">
        <v>83</v>
      </c>
    </row>
    <row r="184" s="13" customFormat="1">
      <c r="A184" s="13"/>
      <c r="B184" s="225"/>
      <c r="C184" s="226"/>
      <c r="D184" s="218" t="s">
        <v>133</v>
      </c>
      <c r="E184" s="227" t="s">
        <v>28</v>
      </c>
      <c r="F184" s="228" t="s">
        <v>264</v>
      </c>
      <c r="G184" s="226"/>
      <c r="H184" s="229">
        <v>6.7000000000000002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133</v>
      </c>
      <c r="AU184" s="235" t="s">
        <v>83</v>
      </c>
      <c r="AV184" s="13" t="s">
        <v>83</v>
      </c>
      <c r="AW184" s="13" t="s">
        <v>35</v>
      </c>
      <c r="AX184" s="13" t="s">
        <v>73</v>
      </c>
      <c r="AY184" s="235" t="s">
        <v>120</v>
      </c>
    </row>
    <row r="185" s="14" customFormat="1">
      <c r="A185" s="14"/>
      <c r="B185" s="236"/>
      <c r="C185" s="237"/>
      <c r="D185" s="218" t="s">
        <v>133</v>
      </c>
      <c r="E185" s="238" t="s">
        <v>28</v>
      </c>
      <c r="F185" s="239" t="s">
        <v>142</v>
      </c>
      <c r="G185" s="237"/>
      <c r="H185" s="240">
        <v>6.7000000000000002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133</v>
      </c>
      <c r="AU185" s="246" t="s">
        <v>83</v>
      </c>
      <c r="AV185" s="14" t="s">
        <v>127</v>
      </c>
      <c r="AW185" s="14" t="s">
        <v>35</v>
      </c>
      <c r="AX185" s="14" t="s">
        <v>81</v>
      </c>
      <c r="AY185" s="246" t="s">
        <v>120</v>
      </c>
    </row>
    <row r="186" s="13" customFormat="1">
      <c r="A186" s="13"/>
      <c r="B186" s="225"/>
      <c r="C186" s="226"/>
      <c r="D186" s="218" t="s">
        <v>133</v>
      </c>
      <c r="E186" s="226"/>
      <c r="F186" s="228" t="s">
        <v>265</v>
      </c>
      <c r="G186" s="226"/>
      <c r="H186" s="229">
        <v>6.9009999999999998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133</v>
      </c>
      <c r="AU186" s="235" t="s">
        <v>83</v>
      </c>
      <c r="AV186" s="13" t="s">
        <v>83</v>
      </c>
      <c r="AW186" s="13" t="s">
        <v>4</v>
      </c>
      <c r="AX186" s="13" t="s">
        <v>81</v>
      </c>
      <c r="AY186" s="235" t="s">
        <v>120</v>
      </c>
    </row>
    <row r="187" s="2" customFormat="1" ht="24.15" customHeight="1">
      <c r="A187" s="39"/>
      <c r="B187" s="40"/>
      <c r="C187" s="248" t="s">
        <v>7</v>
      </c>
      <c r="D187" s="248" t="s">
        <v>175</v>
      </c>
      <c r="E187" s="249" t="s">
        <v>266</v>
      </c>
      <c r="F187" s="250" t="s">
        <v>267</v>
      </c>
      <c r="G187" s="251" t="s">
        <v>163</v>
      </c>
      <c r="H187" s="252">
        <v>6.2830000000000004</v>
      </c>
      <c r="I187" s="253"/>
      <c r="J187" s="254">
        <f>ROUND(I187*H187,2)</f>
        <v>0</v>
      </c>
      <c r="K187" s="250" t="s">
        <v>126</v>
      </c>
      <c r="L187" s="255"/>
      <c r="M187" s="256" t="s">
        <v>28</v>
      </c>
      <c r="N187" s="257" t="s">
        <v>44</v>
      </c>
      <c r="O187" s="85"/>
      <c r="P187" s="214">
        <f>O187*H187</f>
        <v>0</v>
      </c>
      <c r="Q187" s="214">
        <v>0.17499999999999999</v>
      </c>
      <c r="R187" s="214">
        <f>Q187*H187</f>
        <v>1.0995250000000001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178</v>
      </c>
      <c r="AT187" s="216" t="s">
        <v>175</v>
      </c>
      <c r="AU187" s="216" t="s">
        <v>83</v>
      </c>
      <c r="AY187" s="18" t="s">
        <v>120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127</v>
      </c>
      <c r="BM187" s="216" t="s">
        <v>268</v>
      </c>
    </row>
    <row r="188" s="2" customFormat="1">
      <c r="A188" s="39"/>
      <c r="B188" s="40"/>
      <c r="C188" s="41"/>
      <c r="D188" s="218" t="s">
        <v>129</v>
      </c>
      <c r="E188" s="41"/>
      <c r="F188" s="219" t="s">
        <v>267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83</v>
      </c>
    </row>
    <row r="189" s="13" customFormat="1">
      <c r="A189" s="13"/>
      <c r="B189" s="225"/>
      <c r="C189" s="226"/>
      <c r="D189" s="218" t="s">
        <v>133</v>
      </c>
      <c r="E189" s="227" t="s">
        <v>28</v>
      </c>
      <c r="F189" s="228" t="s">
        <v>269</v>
      </c>
      <c r="G189" s="226"/>
      <c r="H189" s="229">
        <v>6.0999999999999996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133</v>
      </c>
      <c r="AU189" s="235" t="s">
        <v>83</v>
      </c>
      <c r="AV189" s="13" t="s">
        <v>83</v>
      </c>
      <c r="AW189" s="13" t="s">
        <v>35</v>
      </c>
      <c r="AX189" s="13" t="s">
        <v>81</v>
      </c>
      <c r="AY189" s="235" t="s">
        <v>120</v>
      </c>
    </row>
    <row r="190" s="13" customFormat="1">
      <c r="A190" s="13"/>
      <c r="B190" s="225"/>
      <c r="C190" s="226"/>
      <c r="D190" s="218" t="s">
        <v>133</v>
      </c>
      <c r="E190" s="226"/>
      <c r="F190" s="228" t="s">
        <v>270</v>
      </c>
      <c r="G190" s="226"/>
      <c r="H190" s="229">
        <v>6.2830000000000004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133</v>
      </c>
      <c r="AU190" s="235" t="s">
        <v>83</v>
      </c>
      <c r="AV190" s="13" t="s">
        <v>83</v>
      </c>
      <c r="AW190" s="13" t="s">
        <v>4</v>
      </c>
      <c r="AX190" s="13" t="s">
        <v>81</v>
      </c>
      <c r="AY190" s="235" t="s">
        <v>120</v>
      </c>
    </row>
    <row r="191" s="2" customFormat="1" ht="24.15" customHeight="1">
      <c r="A191" s="39"/>
      <c r="B191" s="40"/>
      <c r="C191" s="248" t="s">
        <v>271</v>
      </c>
      <c r="D191" s="248" t="s">
        <v>175</v>
      </c>
      <c r="E191" s="249" t="s">
        <v>272</v>
      </c>
      <c r="F191" s="250" t="s">
        <v>273</v>
      </c>
      <c r="G191" s="251" t="s">
        <v>163</v>
      </c>
      <c r="H191" s="252">
        <v>104.244</v>
      </c>
      <c r="I191" s="253"/>
      <c r="J191" s="254">
        <f>ROUND(I191*H191,2)</f>
        <v>0</v>
      </c>
      <c r="K191" s="250" t="s">
        <v>126</v>
      </c>
      <c r="L191" s="255"/>
      <c r="M191" s="256" t="s">
        <v>28</v>
      </c>
      <c r="N191" s="257" t="s">
        <v>44</v>
      </c>
      <c r="O191" s="85"/>
      <c r="P191" s="214">
        <f>O191*H191</f>
        <v>0</v>
      </c>
      <c r="Q191" s="214">
        <v>0.17599999999999999</v>
      </c>
      <c r="R191" s="214">
        <f>Q191*H191</f>
        <v>18.346944000000001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178</v>
      </c>
      <c r="AT191" s="216" t="s">
        <v>175</v>
      </c>
      <c r="AU191" s="216" t="s">
        <v>83</v>
      </c>
      <c r="AY191" s="18" t="s">
        <v>120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127</v>
      </c>
      <c r="BM191" s="216" t="s">
        <v>274</v>
      </c>
    </row>
    <row r="192" s="2" customFormat="1">
      <c r="A192" s="39"/>
      <c r="B192" s="40"/>
      <c r="C192" s="41"/>
      <c r="D192" s="218" t="s">
        <v>129</v>
      </c>
      <c r="E192" s="41"/>
      <c r="F192" s="219" t="s">
        <v>273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83</v>
      </c>
    </row>
    <row r="193" s="13" customFormat="1">
      <c r="A193" s="13"/>
      <c r="B193" s="225"/>
      <c r="C193" s="226"/>
      <c r="D193" s="218" t="s">
        <v>133</v>
      </c>
      <c r="E193" s="227" t="s">
        <v>28</v>
      </c>
      <c r="F193" s="228" t="s">
        <v>275</v>
      </c>
      <c r="G193" s="226"/>
      <c r="H193" s="229">
        <v>102.2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133</v>
      </c>
      <c r="AU193" s="235" t="s">
        <v>83</v>
      </c>
      <c r="AV193" s="13" t="s">
        <v>83</v>
      </c>
      <c r="AW193" s="13" t="s">
        <v>35</v>
      </c>
      <c r="AX193" s="13" t="s">
        <v>81</v>
      </c>
      <c r="AY193" s="235" t="s">
        <v>120</v>
      </c>
    </row>
    <row r="194" s="13" customFormat="1">
      <c r="A194" s="13"/>
      <c r="B194" s="225"/>
      <c r="C194" s="226"/>
      <c r="D194" s="218" t="s">
        <v>133</v>
      </c>
      <c r="E194" s="226"/>
      <c r="F194" s="228" t="s">
        <v>276</v>
      </c>
      <c r="G194" s="226"/>
      <c r="H194" s="229">
        <v>104.244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133</v>
      </c>
      <c r="AU194" s="235" t="s">
        <v>83</v>
      </c>
      <c r="AV194" s="13" t="s">
        <v>83</v>
      </c>
      <c r="AW194" s="13" t="s">
        <v>4</v>
      </c>
      <c r="AX194" s="13" t="s">
        <v>81</v>
      </c>
      <c r="AY194" s="235" t="s">
        <v>120</v>
      </c>
    </row>
    <row r="195" s="12" customFormat="1" ht="22.8" customHeight="1">
      <c r="A195" s="12"/>
      <c r="B195" s="189"/>
      <c r="C195" s="190"/>
      <c r="D195" s="191" t="s">
        <v>72</v>
      </c>
      <c r="E195" s="203" t="s">
        <v>168</v>
      </c>
      <c r="F195" s="203" t="s">
        <v>277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SUM(P196:P199)</f>
        <v>0</v>
      </c>
      <c r="Q195" s="197"/>
      <c r="R195" s="198">
        <f>SUM(R196:R199)</f>
        <v>7.9648399999999997</v>
      </c>
      <c r="S195" s="197"/>
      <c r="T195" s="199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81</v>
      </c>
      <c r="AT195" s="201" t="s">
        <v>72</v>
      </c>
      <c r="AU195" s="201" t="s">
        <v>81</v>
      </c>
      <c r="AY195" s="200" t="s">
        <v>120</v>
      </c>
      <c r="BK195" s="202">
        <f>SUM(BK196:BK199)</f>
        <v>0</v>
      </c>
    </row>
    <row r="196" s="2" customFormat="1" ht="21.75" customHeight="1">
      <c r="A196" s="39"/>
      <c r="B196" s="40"/>
      <c r="C196" s="205" t="s">
        <v>278</v>
      </c>
      <c r="D196" s="205" t="s">
        <v>122</v>
      </c>
      <c r="E196" s="206" t="s">
        <v>279</v>
      </c>
      <c r="F196" s="207" t="s">
        <v>280</v>
      </c>
      <c r="G196" s="208" t="s">
        <v>163</v>
      </c>
      <c r="H196" s="209">
        <v>28.899999999999999</v>
      </c>
      <c r="I196" s="210"/>
      <c r="J196" s="211">
        <f>ROUND(I196*H196,2)</f>
        <v>0</v>
      </c>
      <c r="K196" s="207" t="s">
        <v>126</v>
      </c>
      <c r="L196" s="45"/>
      <c r="M196" s="212" t="s">
        <v>28</v>
      </c>
      <c r="N196" s="213" t="s">
        <v>44</v>
      </c>
      <c r="O196" s="85"/>
      <c r="P196" s="214">
        <f>O196*H196</f>
        <v>0</v>
      </c>
      <c r="Q196" s="214">
        <v>0.27560000000000001</v>
      </c>
      <c r="R196" s="214">
        <f>Q196*H196</f>
        <v>7.9648399999999997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127</v>
      </c>
      <c r="AT196" s="216" t="s">
        <v>122</v>
      </c>
      <c r="AU196" s="216" t="s">
        <v>83</v>
      </c>
      <c r="AY196" s="18" t="s">
        <v>120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127</v>
      </c>
      <c r="BM196" s="216" t="s">
        <v>281</v>
      </c>
    </row>
    <row r="197" s="2" customFormat="1">
      <c r="A197" s="39"/>
      <c r="B197" s="40"/>
      <c r="C197" s="41"/>
      <c r="D197" s="218" t="s">
        <v>129</v>
      </c>
      <c r="E197" s="41"/>
      <c r="F197" s="219" t="s">
        <v>282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83</v>
      </c>
    </row>
    <row r="198" s="2" customFormat="1">
      <c r="A198" s="39"/>
      <c r="B198" s="40"/>
      <c r="C198" s="41"/>
      <c r="D198" s="223" t="s">
        <v>131</v>
      </c>
      <c r="E198" s="41"/>
      <c r="F198" s="224" t="s">
        <v>283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131</v>
      </c>
      <c r="AU198" s="18" t="s">
        <v>83</v>
      </c>
    </row>
    <row r="199" s="13" customFormat="1">
      <c r="A199" s="13"/>
      <c r="B199" s="225"/>
      <c r="C199" s="226"/>
      <c r="D199" s="218" t="s">
        <v>133</v>
      </c>
      <c r="E199" s="227" t="s">
        <v>28</v>
      </c>
      <c r="F199" s="228" t="s">
        <v>284</v>
      </c>
      <c r="G199" s="226"/>
      <c r="H199" s="229">
        <v>28.899999999999999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133</v>
      </c>
      <c r="AU199" s="235" t="s">
        <v>83</v>
      </c>
      <c r="AV199" s="13" t="s">
        <v>83</v>
      </c>
      <c r="AW199" s="13" t="s">
        <v>35</v>
      </c>
      <c r="AX199" s="13" t="s">
        <v>81</v>
      </c>
      <c r="AY199" s="235" t="s">
        <v>120</v>
      </c>
    </row>
    <row r="200" s="12" customFormat="1" ht="22.8" customHeight="1">
      <c r="A200" s="12"/>
      <c r="B200" s="189"/>
      <c r="C200" s="190"/>
      <c r="D200" s="191" t="s">
        <v>72</v>
      </c>
      <c r="E200" s="203" t="s">
        <v>187</v>
      </c>
      <c r="F200" s="203" t="s">
        <v>285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P201+SUM(P202:P239)</f>
        <v>0</v>
      </c>
      <c r="Q200" s="197"/>
      <c r="R200" s="198">
        <f>R201+SUM(R202:R239)</f>
        <v>23.147975999999996</v>
      </c>
      <c r="S200" s="197"/>
      <c r="T200" s="199">
        <f>T201+SUM(T202:T239)</f>
        <v>78.754499999999993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81</v>
      </c>
      <c r="AT200" s="201" t="s">
        <v>72</v>
      </c>
      <c r="AU200" s="201" t="s">
        <v>81</v>
      </c>
      <c r="AY200" s="200" t="s">
        <v>120</v>
      </c>
      <c r="BK200" s="202">
        <f>BK201+SUM(BK202:BK239)</f>
        <v>0</v>
      </c>
    </row>
    <row r="201" s="2" customFormat="1" ht="33" customHeight="1">
      <c r="A201" s="39"/>
      <c r="B201" s="40"/>
      <c r="C201" s="205" t="s">
        <v>286</v>
      </c>
      <c r="D201" s="205" t="s">
        <v>122</v>
      </c>
      <c r="E201" s="206" t="s">
        <v>287</v>
      </c>
      <c r="F201" s="207" t="s">
        <v>288</v>
      </c>
      <c r="G201" s="208" t="s">
        <v>289</v>
      </c>
      <c r="H201" s="209">
        <v>11</v>
      </c>
      <c r="I201" s="210"/>
      <c r="J201" s="211">
        <f>ROUND(I201*H201,2)</f>
        <v>0</v>
      </c>
      <c r="K201" s="207" t="s">
        <v>126</v>
      </c>
      <c r="L201" s="45"/>
      <c r="M201" s="212" t="s">
        <v>28</v>
      </c>
      <c r="N201" s="213" t="s">
        <v>44</v>
      </c>
      <c r="O201" s="85"/>
      <c r="P201" s="214">
        <f>O201*H201</f>
        <v>0</v>
      </c>
      <c r="Q201" s="214">
        <v>0.16850000000000001</v>
      </c>
      <c r="R201" s="214">
        <f>Q201*H201</f>
        <v>1.8535000000000002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127</v>
      </c>
      <c r="AT201" s="216" t="s">
        <v>122</v>
      </c>
      <c r="AU201" s="216" t="s">
        <v>83</v>
      </c>
      <c r="AY201" s="18" t="s">
        <v>120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127</v>
      </c>
      <c r="BM201" s="216" t="s">
        <v>290</v>
      </c>
    </row>
    <row r="202" s="2" customFormat="1">
      <c r="A202" s="39"/>
      <c r="B202" s="40"/>
      <c r="C202" s="41"/>
      <c r="D202" s="218" t="s">
        <v>129</v>
      </c>
      <c r="E202" s="41"/>
      <c r="F202" s="219" t="s">
        <v>291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83</v>
      </c>
    </row>
    <row r="203" s="2" customFormat="1">
      <c r="A203" s="39"/>
      <c r="B203" s="40"/>
      <c r="C203" s="41"/>
      <c r="D203" s="223" t="s">
        <v>131</v>
      </c>
      <c r="E203" s="41"/>
      <c r="F203" s="224" t="s">
        <v>292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131</v>
      </c>
      <c r="AU203" s="18" t="s">
        <v>83</v>
      </c>
    </row>
    <row r="204" s="13" customFormat="1">
      <c r="A204" s="13"/>
      <c r="B204" s="225"/>
      <c r="C204" s="226"/>
      <c r="D204" s="218" t="s">
        <v>133</v>
      </c>
      <c r="E204" s="227" t="s">
        <v>28</v>
      </c>
      <c r="F204" s="228" t="s">
        <v>293</v>
      </c>
      <c r="G204" s="226"/>
      <c r="H204" s="229">
        <v>11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133</v>
      </c>
      <c r="AU204" s="235" t="s">
        <v>83</v>
      </c>
      <c r="AV204" s="13" t="s">
        <v>83</v>
      </c>
      <c r="AW204" s="13" t="s">
        <v>35</v>
      </c>
      <c r="AX204" s="13" t="s">
        <v>73</v>
      </c>
      <c r="AY204" s="235" t="s">
        <v>120</v>
      </c>
    </row>
    <row r="205" s="14" customFormat="1">
      <c r="A205" s="14"/>
      <c r="B205" s="236"/>
      <c r="C205" s="237"/>
      <c r="D205" s="218" t="s">
        <v>133</v>
      </c>
      <c r="E205" s="238" t="s">
        <v>28</v>
      </c>
      <c r="F205" s="239" t="s">
        <v>142</v>
      </c>
      <c r="G205" s="237"/>
      <c r="H205" s="240">
        <v>11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133</v>
      </c>
      <c r="AU205" s="246" t="s">
        <v>83</v>
      </c>
      <c r="AV205" s="14" t="s">
        <v>127</v>
      </c>
      <c r="AW205" s="14" t="s">
        <v>35</v>
      </c>
      <c r="AX205" s="14" t="s">
        <v>81</v>
      </c>
      <c r="AY205" s="246" t="s">
        <v>120</v>
      </c>
    </row>
    <row r="206" s="2" customFormat="1" ht="24.15" customHeight="1">
      <c r="A206" s="39"/>
      <c r="B206" s="40"/>
      <c r="C206" s="248" t="s">
        <v>294</v>
      </c>
      <c r="D206" s="248" t="s">
        <v>175</v>
      </c>
      <c r="E206" s="249" t="s">
        <v>295</v>
      </c>
      <c r="F206" s="250" t="s">
        <v>296</v>
      </c>
      <c r="G206" s="251" t="s">
        <v>289</v>
      </c>
      <c r="H206" s="252">
        <v>8.1600000000000001</v>
      </c>
      <c r="I206" s="253"/>
      <c r="J206" s="254">
        <f>ROUND(I206*H206,2)</f>
        <v>0</v>
      </c>
      <c r="K206" s="250" t="s">
        <v>126</v>
      </c>
      <c r="L206" s="255"/>
      <c r="M206" s="256" t="s">
        <v>28</v>
      </c>
      <c r="N206" s="257" t="s">
        <v>44</v>
      </c>
      <c r="O206" s="85"/>
      <c r="P206" s="214">
        <f>O206*H206</f>
        <v>0</v>
      </c>
      <c r="Q206" s="214">
        <v>0.048300000000000003</v>
      </c>
      <c r="R206" s="214">
        <f>Q206*H206</f>
        <v>0.39412800000000003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178</v>
      </c>
      <c r="AT206" s="216" t="s">
        <v>175</v>
      </c>
      <c r="AU206" s="216" t="s">
        <v>83</v>
      </c>
      <c r="AY206" s="18" t="s">
        <v>120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127</v>
      </c>
      <c r="BM206" s="216" t="s">
        <v>297</v>
      </c>
    </row>
    <row r="207" s="2" customFormat="1">
      <c r="A207" s="39"/>
      <c r="B207" s="40"/>
      <c r="C207" s="41"/>
      <c r="D207" s="218" t="s">
        <v>129</v>
      </c>
      <c r="E207" s="41"/>
      <c r="F207" s="219" t="s">
        <v>296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83</v>
      </c>
    </row>
    <row r="208" s="13" customFormat="1">
      <c r="A208" s="13"/>
      <c r="B208" s="225"/>
      <c r="C208" s="226"/>
      <c r="D208" s="218" t="s">
        <v>133</v>
      </c>
      <c r="E208" s="227" t="s">
        <v>28</v>
      </c>
      <c r="F208" s="228" t="s">
        <v>178</v>
      </c>
      <c r="G208" s="226"/>
      <c r="H208" s="229">
        <v>8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133</v>
      </c>
      <c r="AU208" s="235" t="s">
        <v>83</v>
      </c>
      <c r="AV208" s="13" t="s">
        <v>83</v>
      </c>
      <c r="AW208" s="13" t="s">
        <v>35</v>
      </c>
      <c r="AX208" s="13" t="s">
        <v>73</v>
      </c>
      <c r="AY208" s="235" t="s">
        <v>120</v>
      </c>
    </row>
    <row r="209" s="14" customFormat="1">
      <c r="A209" s="14"/>
      <c r="B209" s="236"/>
      <c r="C209" s="237"/>
      <c r="D209" s="218" t="s">
        <v>133</v>
      </c>
      <c r="E209" s="238" t="s">
        <v>28</v>
      </c>
      <c r="F209" s="239" t="s">
        <v>142</v>
      </c>
      <c r="G209" s="237"/>
      <c r="H209" s="240">
        <v>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133</v>
      </c>
      <c r="AU209" s="246" t="s">
        <v>83</v>
      </c>
      <c r="AV209" s="14" t="s">
        <v>127</v>
      </c>
      <c r="AW209" s="14" t="s">
        <v>35</v>
      </c>
      <c r="AX209" s="14" t="s">
        <v>81</v>
      </c>
      <c r="AY209" s="246" t="s">
        <v>120</v>
      </c>
    </row>
    <row r="210" s="13" customFormat="1">
      <c r="A210" s="13"/>
      <c r="B210" s="225"/>
      <c r="C210" s="226"/>
      <c r="D210" s="218" t="s">
        <v>133</v>
      </c>
      <c r="E210" s="226"/>
      <c r="F210" s="228" t="s">
        <v>298</v>
      </c>
      <c r="G210" s="226"/>
      <c r="H210" s="229">
        <v>8.1600000000000001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133</v>
      </c>
      <c r="AU210" s="235" t="s">
        <v>83</v>
      </c>
      <c r="AV210" s="13" t="s">
        <v>83</v>
      </c>
      <c r="AW210" s="13" t="s">
        <v>4</v>
      </c>
      <c r="AX210" s="13" t="s">
        <v>81</v>
      </c>
      <c r="AY210" s="235" t="s">
        <v>120</v>
      </c>
    </row>
    <row r="211" s="2" customFormat="1" ht="24.15" customHeight="1">
      <c r="A211" s="39"/>
      <c r="B211" s="40"/>
      <c r="C211" s="248" t="s">
        <v>299</v>
      </c>
      <c r="D211" s="248" t="s">
        <v>175</v>
      </c>
      <c r="E211" s="249" t="s">
        <v>300</v>
      </c>
      <c r="F211" s="250" t="s">
        <v>301</v>
      </c>
      <c r="G211" s="251" t="s">
        <v>289</v>
      </c>
      <c r="H211" s="252">
        <v>3</v>
      </c>
      <c r="I211" s="253"/>
      <c r="J211" s="254">
        <f>ROUND(I211*H211,2)</f>
        <v>0</v>
      </c>
      <c r="K211" s="250" t="s">
        <v>126</v>
      </c>
      <c r="L211" s="255"/>
      <c r="M211" s="256" t="s">
        <v>28</v>
      </c>
      <c r="N211" s="257" t="s">
        <v>44</v>
      </c>
      <c r="O211" s="85"/>
      <c r="P211" s="214">
        <f>O211*H211</f>
        <v>0</v>
      </c>
      <c r="Q211" s="214">
        <v>0.065670000000000006</v>
      </c>
      <c r="R211" s="214">
        <f>Q211*H211</f>
        <v>0.19701000000000002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178</v>
      </c>
      <c r="AT211" s="216" t="s">
        <v>175</v>
      </c>
      <c r="AU211" s="216" t="s">
        <v>83</v>
      </c>
      <c r="AY211" s="18" t="s">
        <v>120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127</v>
      </c>
      <c r="BM211" s="216" t="s">
        <v>302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301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83</v>
      </c>
    </row>
    <row r="213" s="13" customFormat="1">
      <c r="A213" s="13"/>
      <c r="B213" s="225"/>
      <c r="C213" s="226"/>
      <c r="D213" s="218" t="s">
        <v>133</v>
      </c>
      <c r="E213" s="227" t="s">
        <v>28</v>
      </c>
      <c r="F213" s="228" t="s">
        <v>303</v>
      </c>
      <c r="G213" s="226"/>
      <c r="H213" s="229">
        <v>2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133</v>
      </c>
      <c r="AU213" s="235" t="s">
        <v>83</v>
      </c>
      <c r="AV213" s="13" t="s">
        <v>83</v>
      </c>
      <c r="AW213" s="13" t="s">
        <v>35</v>
      </c>
      <c r="AX213" s="13" t="s">
        <v>73</v>
      </c>
      <c r="AY213" s="235" t="s">
        <v>120</v>
      </c>
    </row>
    <row r="214" s="13" customFormat="1">
      <c r="A214" s="13"/>
      <c r="B214" s="225"/>
      <c r="C214" s="226"/>
      <c r="D214" s="218" t="s">
        <v>133</v>
      </c>
      <c r="E214" s="227" t="s">
        <v>28</v>
      </c>
      <c r="F214" s="228" t="s">
        <v>304</v>
      </c>
      <c r="G214" s="226"/>
      <c r="H214" s="229">
        <v>1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133</v>
      </c>
      <c r="AU214" s="235" t="s">
        <v>83</v>
      </c>
      <c r="AV214" s="13" t="s">
        <v>83</v>
      </c>
      <c r="AW214" s="13" t="s">
        <v>35</v>
      </c>
      <c r="AX214" s="13" t="s">
        <v>73</v>
      </c>
      <c r="AY214" s="235" t="s">
        <v>120</v>
      </c>
    </row>
    <row r="215" s="14" customFormat="1">
      <c r="A215" s="14"/>
      <c r="B215" s="236"/>
      <c r="C215" s="237"/>
      <c r="D215" s="218" t="s">
        <v>133</v>
      </c>
      <c r="E215" s="238" t="s">
        <v>28</v>
      </c>
      <c r="F215" s="239" t="s">
        <v>142</v>
      </c>
      <c r="G215" s="237"/>
      <c r="H215" s="240">
        <v>3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133</v>
      </c>
      <c r="AU215" s="246" t="s">
        <v>83</v>
      </c>
      <c r="AV215" s="14" t="s">
        <v>127</v>
      </c>
      <c r="AW215" s="14" t="s">
        <v>35</v>
      </c>
      <c r="AX215" s="14" t="s">
        <v>81</v>
      </c>
      <c r="AY215" s="246" t="s">
        <v>120</v>
      </c>
    </row>
    <row r="216" s="2" customFormat="1" ht="33" customHeight="1">
      <c r="A216" s="39"/>
      <c r="B216" s="40"/>
      <c r="C216" s="205" t="s">
        <v>305</v>
      </c>
      <c r="D216" s="205" t="s">
        <v>122</v>
      </c>
      <c r="E216" s="206" t="s">
        <v>306</v>
      </c>
      <c r="F216" s="207" t="s">
        <v>307</v>
      </c>
      <c r="G216" s="208" t="s">
        <v>289</v>
      </c>
      <c r="H216" s="209">
        <v>111</v>
      </c>
      <c r="I216" s="210"/>
      <c r="J216" s="211">
        <f>ROUND(I216*H216,2)</f>
        <v>0</v>
      </c>
      <c r="K216" s="207" t="s">
        <v>126</v>
      </c>
      <c r="L216" s="45"/>
      <c r="M216" s="212" t="s">
        <v>28</v>
      </c>
      <c r="N216" s="213" t="s">
        <v>44</v>
      </c>
      <c r="O216" s="85"/>
      <c r="P216" s="214">
        <f>O216*H216</f>
        <v>0</v>
      </c>
      <c r="Q216" s="214">
        <v>0.14041999999999999</v>
      </c>
      <c r="R216" s="214">
        <f>Q216*H216</f>
        <v>15.586619999999998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127</v>
      </c>
      <c r="AT216" s="216" t="s">
        <v>122</v>
      </c>
      <c r="AU216" s="216" t="s">
        <v>83</v>
      </c>
      <c r="AY216" s="18" t="s">
        <v>120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127</v>
      </c>
      <c r="BM216" s="216" t="s">
        <v>308</v>
      </c>
    </row>
    <row r="217" s="2" customFormat="1">
      <c r="A217" s="39"/>
      <c r="B217" s="40"/>
      <c r="C217" s="41"/>
      <c r="D217" s="218" t="s">
        <v>129</v>
      </c>
      <c r="E217" s="41"/>
      <c r="F217" s="219" t="s">
        <v>309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129</v>
      </c>
      <c r="AU217" s="18" t="s">
        <v>83</v>
      </c>
    </row>
    <row r="218" s="2" customFormat="1">
      <c r="A218" s="39"/>
      <c r="B218" s="40"/>
      <c r="C218" s="41"/>
      <c r="D218" s="223" t="s">
        <v>131</v>
      </c>
      <c r="E218" s="41"/>
      <c r="F218" s="224" t="s">
        <v>310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131</v>
      </c>
      <c r="AU218" s="18" t="s">
        <v>83</v>
      </c>
    </row>
    <row r="219" s="13" customFormat="1">
      <c r="A219" s="13"/>
      <c r="B219" s="225"/>
      <c r="C219" s="226"/>
      <c r="D219" s="218" t="s">
        <v>133</v>
      </c>
      <c r="E219" s="227" t="s">
        <v>28</v>
      </c>
      <c r="F219" s="228" t="s">
        <v>311</v>
      </c>
      <c r="G219" s="226"/>
      <c r="H219" s="229">
        <v>111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133</v>
      </c>
      <c r="AU219" s="235" t="s">
        <v>83</v>
      </c>
      <c r="AV219" s="13" t="s">
        <v>83</v>
      </c>
      <c r="AW219" s="13" t="s">
        <v>35</v>
      </c>
      <c r="AX219" s="13" t="s">
        <v>73</v>
      </c>
      <c r="AY219" s="235" t="s">
        <v>120</v>
      </c>
    </row>
    <row r="220" s="14" customFormat="1">
      <c r="A220" s="14"/>
      <c r="B220" s="236"/>
      <c r="C220" s="237"/>
      <c r="D220" s="218" t="s">
        <v>133</v>
      </c>
      <c r="E220" s="238" t="s">
        <v>28</v>
      </c>
      <c r="F220" s="239" t="s">
        <v>142</v>
      </c>
      <c r="G220" s="237"/>
      <c r="H220" s="240">
        <v>111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133</v>
      </c>
      <c r="AU220" s="246" t="s">
        <v>83</v>
      </c>
      <c r="AV220" s="14" t="s">
        <v>127</v>
      </c>
      <c r="AW220" s="14" t="s">
        <v>35</v>
      </c>
      <c r="AX220" s="14" t="s">
        <v>81</v>
      </c>
      <c r="AY220" s="246" t="s">
        <v>120</v>
      </c>
    </row>
    <row r="221" s="2" customFormat="1" ht="16.5" customHeight="1">
      <c r="A221" s="39"/>
      <c r="B221" s="40"/>
      <c r="C221" s="248" t="s">
        <v>312</v>
      </c>
      <c r="D221" s="248" t="s">
        <v>175</v>
      </c>
      <c r="E221" s="249" t="s">
        <v>313</v>
      </c>
      <c r="F221" s="250" t="s">
        <v>314</v>
      </c>
      <c r="G221" s="251" t="s">
        <v>289</v>
      </c>
      <c r="H221" s="252">
        <v>113.22</v>
      </c>
      <c r="I221" s="253"/>
      <c r="J221" s="254">
        <f>ROUND(I221*H221,2)</f>
        <v>0</v>
      </c>
      <c r="K221" s="250" t="s">
        <v>126</v>
      </c>
      <c r="L221" s="255"/>
      <c r="M221" s="256" t="s">
        <v>28</v>
      </c>
      <c r="N221" s="257" t="s">
        <v>44</v>
      </c>
      <c r="O221" s="85"/>
      <c r="P221" s="214">
        <f>O221*H221</f>
        <v>0</v>
      </c>
      <c r="Q221" s="214">
        <v>0.044999999999999998</v>
      </c>
      <c r="R221" s="214">
        <f>Q221*H221</f>
        <v>5.0949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178</v>
      </c>
      <c r="AT221" s="216" t="s">
        <v>175</v>
      </c>
      <c r="AU221" s="216" t="s">
        <v>83</v>
      </c>
      <c r="AY221" s="18" t="s">
        <v>120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127</v>
      </c>
      <c r="BM221" s="216" t="s">
        <v>315</v>
      </c>
    </row>
    <row r="222" s="2" customFormat="1">
      <c r="A222" s="39"/>
      <c r="B222" s="40"/>
      <c r="C222" s="41"/>
      <c r="D222" s="218" t="s">
        <v>129</v>
      </c>
      <c r="E222" s="41"/>
      <c r="F222" s="219" t="s">
        <v>314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83</v>
      </c>
    </row>
    <row r="223" s="13" customFormat="1">
      <c r="A223" s="13"/>
      <c r="B223" s="225"/>
      <c r="C223" s="226"/>
      <c r="D223" s="218" t="s">
        <v>133</v>
      </c>
      <c r="E223" s="227" t="s">
        <v>28</v>
      </c>
      <c r="F223" s="228" t="s">
        <v>311</v>
      </c>
      <c r="G223" s="226"/>
      <c r="H223" s="229">
        <v>111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133</v>
      </c>
      <c r="AU223" s="235" t="s">
        <v>83</v>
      </c>
      <c r="AV223" s="13" t="s">
        <v>83</v>
      </c>
      <c r="AW223" s="13" t="s">
        <v>35</v>
      </c>
      <c r="AX223" s="13" t="s">
        <v>73</v>
      </c>
      <c r="AY223" s="235" t="s">
        <v>120</v>
      </c>
    </row>
    <row r="224" s="14" customFormat="1">
      <c r="A224" s="14"/>
      <c r="B224" s="236"/>
      <c r="C224" s="237"/>
      <c r="D224" s="218" t="s">
        <v>133</v>
      </c>
      <c r="E224" s="238" t="s">
        <v>28</v>
      </c>
      <c r="F224" s="239" t="s">
        <v>142</v>
      </c>
      <c r="G224" s="237"/>
      <c r="H224" s="240">
        <v>111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133</v>
      </c>
      <c r="AU224" s="246" t="s">
        <v>83</v>
      </c>
      <c r="AV224" s="14" t="s">
        <v>127</v>
      </c>
      <c r="AW224" s="14" t="s">
        <v>35</v>
      </c>
      <c r="AX224" s="14" t="s">
        <v>81</v>
      </c>
      <c r="AY224" s="246" t="s">
        <v>120</v>
      </c>
    </row>
    <row r="225" s="13" customFormat="1">
      <c r="A225" s="13"/>
      <c r="B225" s="225"/>
      <c r="C225" s="226"/>
      <c r="D225" s="218" t="s">
        <v>133</v>
      </c>
      <c r="E225" s="226"/>
      <c r="F225" s="228" t="s">
        <v>316</v>
      </c>
      <c r="G225" s="226"/>
      <c r="H225" s="229">
        <v>113.22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133</v>
      </c>
      <c r="AU225" s="235" t="s">
        <v>83</v>
      </c>
      <c r="AV225" s="13" t="s">
        <v>83</v>
      </c>
      <c r="AW225" s="13" t="s">
        <v>4</v>
      </c>
      <c r="AX225" s="13" t="s">
        <v>81</v>
      </c>
      <c r="AY225" s="235" t="s">
        <v>120</v>
      </c>
    </row>
    <row r="226" s="2" customFormat="1" ht="24.15" customHeight="1">
      <c r="A226" s="39"/>
      <c r="B226" s="40"/>
      <c r="C226" s="205" t="s">
        <v>317</v>
      </c>
      <c r="D226" s="205" t="s">
        <v>122</v>
      </c>
      <c r="E226" s="206" t="s">
        <v>318</v>
      </c>
      <c r="F226" s="207" t="s">
        <v>319</v>
      </c>
      <c r="G226" s="208" t="s">
        <v>163</v>
      </c>
      <c r="H226" s="209">
        <v>28.899999999999999</v>
      </c>
      <c r="I226" s="210"/>
      <c r="J226" s="211">
        <f>ROUND(I226*H226,2)</f>
        <v>0</v>
      </c>
      <c r="K226" s="207" t="s">
        <v>126</v>
      </c>
      <c r="L226" s="45"/>
      <c r="M226" s="212" t="s">
        <v>28</v>
      </c>
      <c r="N226" s="213" t="s">
        <v>44</v>
      </c>
      <c r="O226" s="85"/>
      <c r="P226" s="214">
        <f>O226*H226</f>
        <v>0</v>
      </c>
      <c r="Q226" s="214">
        <v>0.00046999999999999999</v>
      </c>
      <c r="R226" s="214">
        <f>Q226*H226</f>
        <v>0.013583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127</v>
      </c>
      <c r="AT226" s="216" t="s">
        <v>122</v>
      </c>
      <c r="AU226" s="216" t="s">
        <v>83</v>
      </c>
      <c r="AY226" s="18" t="s">
        <v>120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127</v>
      </c>
      <c r="BM226" s="216" t="s">
        <v>320</v>
      </c>
    </row>
    <row r="227" s="2" customFormat="1">
      <c r="A227" s="39"/>
      <c r="B227" s="40"/>
      <c r="C227" s="41"/>
      <c r="D227" s="218" t="s">
        <v>129</v>
      </c>
      <c r="E227" s="41"/>
      <c r="F227" s="219" t="s">
        <v>321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83</v>
      </c>
    </row>
    <row r="228" s="2" customFormat="1">
      <c r="A228" s="39"/>
      <c r="B228" s="40"/>
      <c r="C228" s="41"/>
      <c r="D228" s="223" t="s">
        <v>131</v>
      </c>
      <c r="E228" s="41"/>
      <c r="F228" s="224" t="s">
        <v>322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131</v>
      </c>
      <c r="AU228" s="18" t="s">
        <v>83</v>
      </c>
    </row>
    <row r="229" s="13" customFormat="1">
      <c r="A229" s="13"/>
      <c r="B229" s="225"/>
      <c r="C229" s="226"/>
      <c r="D229" s="218" t="s">
        <v>133</v>
      </c>
      <c r="E229" s="227" t="s">
        <v>28</v>
      </c>
      <c r="F229" s="228" t="s">
        <v>284</v>
      </c>
      <c r="G229" s="226"/>
      <c r="H229" s="229">
        <v>28.899999999999999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133</v>
      </c>
      <c r="AU229" s="235" t="s">
        <v>83</v>
      </c>
      <c r="AV229" s="13" t="s">
        <v>83</v>
      </c>
      <c r="AW229" s="13" t="s">
        <v>35</v>
      </c>
      <c r="AX229" s="13" t="s">
        <v>81</v>
      </c>
      <c r="AY229" s="235" t="s">
        <v>120</v>
      </c>
    </row>
    <row r="230" s="2" customFormat="1" ht="33" customHeight="1">
      <c r="A230" s="39"/>
      <c r="B230" s="40"/>
      <c r="C230" s="205" t="s">
        <v>323</v>
      </c>
      <c r="D230" s="205" t="s">
        <v>122</v>
      </c>
      <c r="E230" s="206" t="s">
        <v>324</v>
      </c>
      <c r="F230" s="207" t="s">
        <v>325</v>
      </c>
      <c r="G230" s="208" t="s">
        <v>289</v>
      </c>
      <c r="H230" s="209">
        <v>13.5</v>
      </c>
      <c r="I230" s="210"/>
      <c r="J230" s="211">
        <f>ROUND(I230*H230,2)</f>
        <v>0</v>
      </c>
      <c r="K230" s="207" t="s">
        <v>126</v>
      </c>
      <c r="L230" s="45"/>
      <c r="M230" s="212" t="s">
        <v>28</v>
      </c>
      <c r="N230" s="213" t="s">
        <v>44</v>
      </c>
      <c r="O230" s="85"/>
      <c r="P230" s="214">
        <f>O230*H230</f>
        <v>0</v>
      </c>
      <c r="Q230" s="214">
        <v>0.00060999999999999997</v>
      </c>
      <c r="R230" s="214">
        <f>Q230*H230</f>
        <v>0.0082349999999999993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127</v>
      </c>
      <c r="AT230" s="216" t="s">
        <v>122</v>
      </c>
      <c r="AU230" s="216" t="s">
        <v>83</v>
      </c>
      <c r="AY230" s="18" t="s">
        <v>120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127</v>
      </c>
      <c r="BM230" s="216" t="s">
        <v>326</v>
      </c>
    </row>
    <row r="231" s="2" customFormat="1">
      <c r="A231" s="39"/>
      <c r="B231" s="40"/>
      <c r="C231" s="41"/>
      <c r="D231" s="218" t="s">
        <v>129</v>
      </c>
      <c r="E231" s="41"/>
      <c r="F231" s="219" t="s">
        <v>327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129</v>
      </c>
      <c r="AU231" s="18" t="s">
        <v>83</v>
      </c>
    </row>
    <row r="232" s="2" customFormat="1">
      <c r="A232" s="39"/>
      <c r="B232" s="40"/>
      <c r="C232" s="41"/>
      <c r="D232" s="223" t="s">
        <v>131</v>
      </c>
      <c r="E232" s="41"/>
      <c r="F232" s="224" t="s">
        <v>328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131</v>
      </c>
      <c r="AU232" s="18" t="s">
        <v>83</v>
      </c>
    </row>
    <row r="233" s="13" customFormat="1">
      <c r="A233" s="13"/>
      <c r="B233" s="225"/>
      <c r="C233" s="226"/>
      <c r="D233" s="218" t="s">
        <v>133</v>
      </c>
      <c r="E233" s="227" t="s">
        <v>28</v>
      </c>
      <c r="F233" s="228" t="s">
        <v>329</v>
      </c>
      <c r="G233" s="226"/>
      <c r="H233" s="229">
        <v>13.5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133</v>
      </c>
      <c r="AU233" s="235" t="s">
        <v>83</v>
      </c>
      <c r="AV233" s="13" t="s">
        <v>83</v>
      </c>
      <c r="AW233" s="13" t="s">
        <v>35</v>
      </c>
      <c r="AX233" s="13" t="s">
        <v>73</v>
      </c>
      <c r="AY233" s="235" t="s">
        <v>120</v>
      </c>
    </row>
    <row r="234" s="14" customFormat="1">
      <c r="A234" s="14"/>
      <c r="B234" s="236"/>
      <c r="C234" s="237"/>
      <c r="D234" s="218" t="s">
        <v>133</v>
      </c>
      <c r="E234" s="238" t="s">
        <v>28</v>
      </c>
      <c r="F234" s="239" t="s">
        <v>142</v>
      </c>
      <c r="G234" s="237"/>
      <c r="H234" s="240">
        <v>13.5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133</v>
      </c>
      <c r="AU234" s="246" t="s">
        <v>83</v>
      </c>
      <c r="AV234" s="14" t="s">
        <v>127</v>
      </c>
      <c r="AW234" s="14" t="s">
        <v>35</v>
      </c>
      <c r="AX234" s="14" t="s">
        <v>81</v>
      </c>
      <c r="AY234" s="246" t="s">
        <v>120</v>
      </c>
    </row>
    <row r="235" s="2" customFormat="1" ht="24.15" customHeight="1">
      <c r="A235" s="39"/>
      <c r="B235" s="40"/>
      <c r="C235" s="205" t="s">
        <v>330</v>
      </c>
      <c r="D235" s="205" t="s">
        <v>122</v>
      </c>
      <c r="E235" s="206" t="s">
        <v>331</v>
      </c>
      <c r="F235" s="207" t="s">
        <v>332</v>
      </c>
      <c r="G235" s="208" t="s">
        <v>289</v>
      </c>
      <c r="H235" s="209">
        <v>13.5</v>
      </c>
      <c r="I235" s="210"/>
      <c r="J235" s="211">
        <f>ROUND(I235*H235,2)</f>
        <v>0</v>
      </c>
      <c r="K235" s="207" t="s">
        <v>126</v>
      </c>
      <c r="L235" s="45"/>
      <c r="M235" s="212" t="s">
        <v>28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127</v>
      </c>
      <c r="AT235" s="216" t="s">
        <v>122</v>
      </c>
      <c r="AU235" s="216" t="s">
        <v>83</v>
      </c>
      <c r="AY235" s="18" t="s">
        <v>120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127</v>
      </c>
      <c r="BM235" s="216" t="s">
        <v>333</v>
      </c>
    </row>
    <row r="236" s="2" customFormat="1">
      <c r="A236" s="39"/>
      <c r="B236" s="40"/>
      <c r="C236" s="41"/>
      <c r="D236" s="218" t="s">
        <v>129</v>
      </c>
      <c r="E236" s="41"/>
      <c r="F236" s="219" t="s">
        <v>334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83</v>
      </c>
    </row>
    <row r="237" s="2" customFormat="1">
      <c r="A237" s="39"/>
      <c r="B237" s="40"/>
      <c r="C237" s="41"/>
      <c r="D237" s="223" t="s">
        <v>131</v>
      </c>
      <c r="E237" s="41"/>
      <c r="F237" s="224" t="s">
        <v>335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131</v>
      </c>
      <c r="AU237" s="18" t="s">
        <v>83</v>
      </c>
    </row>
    <row r="238" s="13" customFormat="1">
      <c r="A238" s="13"/>
      <c r="B238" s="225"/>
      <c r="C238" s="226"/>
      <c r="D238" s="218" t="s">
        <v>133</v>
      </c>
      <c r="E238" s="227" t="s">
        <v>28</v>
      </c>
      <c r="F238" s="228" t="s">
        <v>329</v>
      </c>
      <c r="G238" s="226"/>
      <c r="H238" s="229">
        <v>13.5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133</v>
      </c>
      <c r="AU238" s="235" t="s">
        <v>83</v>
      </c>
      <c r="AV238" s="13" t="s">
        <v>83</v>
      </c>
      <c r="AW238" s="13" t="s">
        <v>35</v>
      </c>
      <c r="AX238" s="13" t="s">
        <v>81</v>
      </c>
      <c r="AY238" s="235" t="s">
        <v>120</v>
      </c>
    </row>
    <row r="239" s="12" customFormat="1" ht="20.88" customHeight="1">
      <c r="A239" s="12"/>
      <c r="B239" s="189"/>
      <c r="C239" s="190"/>
      <c r="D239" s="191" t="s">
        <v>72</v>
      </c>
      <c r="E239" s="203" t="s">
        <v>336</v>
      </c>
      <c r="F239" s="203" t="s">
        <v>337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SUM(P240:P263)</f>
        <v>0</v>
      </c>
      <c r="Q239" s="197"/>
      <c r="R239" s="198">
        <f>SUM(R240:R263)</f>
        <v>0</v>
      </c>
      <c r="S239" s="197"/>
      <c r="T239" s="199">
        <f>SUM(T240:T263)</f>
        <v>78.754499999999993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81</v>
      </c>
      <c r="AT239" s="201" t="s">
        <v>72</v>
      </c>
      <c r="AU239" s="201" t="s">
        <v>83</v>
      </c>
      <c r="AY239" s="200" t="s">
        <v>120</v>
      </c>
      <c r="BK239" s="202">
        <f>SUM(BK240:BK263)</f>
        <v>0</v>
      </c>
    </row>
    <row r="240" s="2" customFormat="1" ht="24.15" customHeight="1">
      <c r="A240" s="39"/>
      <c r="B240" s="40"/>
      <c r="C240" s="205" t="s">
        <v>338</v>
      </c>
      <c r="D240" s="205" t="s">
        <v>122</v>
      </c>
      <c r="E240" s="206" t="s">
        <v>339</v>
      </c>
      <c r="F240" s="207" t="s">
        <v>340</v>
      </c>
      <c r="G240" s="208" t="s">
        <v>163</v>
      </c>
      <c r="H240" s="209">
        <v>127.7</v>
      </c>
      <c r="I240" s="210"/>
      <c r="J240" s="211">
        <f>ROUND(I240*H240,2)</f>
        <v>0</v>
      </c>
      <c r="K240" s="207" t="s">
        <v>126</v>
      </c>
      <c r="L240" s="45"/>
      <c r="M240" s="212" t="s">
        <v>28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0.255</v>
      </c>
      <c r="T240" s="215">
        <f>S240*H240</f>
        <v>32.563500000000005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127</v>
      </c>
      <c r="AT240" s="216" t="s">
        <v>122</v>
      </c>
      <c r="AU240" s="216" t="s">
        <v>143</v>
      </c>
      <c r="AY240" s="18" t="s">
        <v>120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127</v>
      </c>
      <c r="BM240" s="216" t="s">
        <v>341</v>
      </c>
    </row>
    <row r="241" s="2" customFormat="1">
      <c r="A241" s="39"/>
      <c r="B241" s="40"/>
      <c r="C241" s="41"/>
      <c r="D241" s="218" t="s">
        <v>129</v>
      </c>
      <c r="E241" s="41"/>
      <c r="F241" s="219" t="s">
        <v>342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143</v>
      </c>
    </row>
    <row r="242" s="2" customFormat="1">
      <c r="A242" s="39"/>
      <c r="B242" s="40"/>
      <c r="C242" s="41"/>
      <c r="D242" s="223" t="s">
        <v>131</v>
      </c>
      <c r="E242" s="41"/>
      <c r="F242" s="224" t="s">
        <v>343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131</v>
      </c>
      <c r="AU242" s="18" t="s">
        <v>143</v>
      </c>
    </row>
    <row r="243" s="13" customFormat="1">
      <c r="A243" s="13"/>
      <c r="B243" s="225"/>
      <c r="C243" s="226"/>
      <c r="D243" s="218" t="s">
        <v>133</v>
      </c>
      <c r="E243" s="227" t="s">
        <v>28</v>
      </c>
      <c r="F243" s="228" t="s">
        <v>344</v>
      </c>
      <c r="G243" s="226"/>
      <c r="H243" s="229">
        <v>127.7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133</v>
      </c>
      <c r="AU243" s="235" t="s">
        <v>143</v>
      </c>
      <c r="AV243" s="13" t="s">
        <v>83</v>
      </c>
      <c r="AW243" s="13" t="s">
        <v>35</v>
      </c>
      <c r="AX243" s="13" t="s">
        <v>81</v>
      </c>
      <c r="AY243" s="235" t="s">
        <v>120</v>
      </c>
    </row>
    <row r="244" s="2" customFormat="1" ht="33" customHeight="1">
      <c r="A244" s="39"/>
      <c r="B244" s="40"/>
      <c r="C244" s="205" t="s">
        <v>345</v>
      </c>
      <c r="D244" s="205" t="s">
        <v>122</v>
      </c>
      <c r="E244" s="206" t="s">
        <v>346</v>
      </c>
      <c r="F244" s="207" t="s">
        <v>347</v>
      </c>
      <c r="G244" s="208" t="s">
        <v>163</v>
      </c>
      <c r="H244" s="209">
        <v>128</v>
      </c>
      <c r="I244" s="210"/>
      <c r="J244" s="211">
        <f>ROUND(I244*H244,2)</f>
        <v>0</v>
      </c>
      <c r="K244" s="207" t="s">
        <v>126</v>
      </c>
      <c r="L244" s="45"/>
      <c r="M244" s="212" t="s">
        <v>28</v>
      </c>
      <c r="N244" s="213" t="s">
        <v>44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0.28999999999999998</v>
      </c>
      <c r="T244" s="215">
        <f>S244*H244</f>
        <v>37.119999999999997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127</v>
      </c>
      <c r="AT244" s="216" t="s">
        <v>122</v>
      </c>
      <c r="AU244" s="216" t="s">
        <v>143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127</v>
      </c>
      <c r="BM244" s="216" t="s">
        <v>348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349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143</v>
      </c>
    </row>
    <row r="246" s="2" customFormat="1">
      <c r="A246" s="39"/>
      <c r="B246" s="40"/>
      <c r="C246" s="41"/>
      <c r="D246" s="223" t="s">
        <v>131</v>
      </c>
      <c r="E246" s="41"/>
      <c r="F246" s="224" t="s">
        <v>350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131</v>
      </c>
      <c r="AU246" s="18" t="s">
        <v>143</v>
      </c>
    </row>
    <row r="247" s="13" customFormat="1">
      <c r="A247" s="13"/>
      <c r="B247" s="225"/>
      <c r="C247" s="226"/>
      <c r="D247" s="218" t="s">
        <v>133</v>
      </c>
      <c r="E247" s="227" t="s">
        <v>28</v>
      </c>
      <c r="F247" s="228" t="s">
        <v>351</v>
      </c>
      <c r="G247" s="226"/>
      <c r="H247" s="229">
        <v>128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133</v>
      </c>
      <c r="AU247" s="235" t="s">
        <v>143</v>
      </c>
      <c r="AV247" s="13" t="s">
        <v>83</v>
      </c>
      <c r="AW247" s="13" t="s">
        <v>35</v>
      </c>
      <c r="AX247" s="13" t="s">
        <v>81</v>
      </c>
      <c r="AY247" s="235" t="s">
        <v>120</v>
      </c>
    </row>
    <row r="248" s="2" customFormat="1" ht="24.15" customHeight="1">
      <c r="A248" s="39"/>
      <c r="B248" s="40"/>
      <c r="C248" s="205" t="s">
        <v>352</v>
      </c>
      <c r="D248" s="205" t="s">
        <v>122</v>
      </c>
      <c r="E248" s="206" t="s">
        <v>353</v>
      </c>
      <c r="F248" s="207" t="s">
        <v>354</v>
      </c>
      <c r="G248" s="208" t="s">
        <v>163</v>
      </c>
      <c r="H248" s="209">
        <v>2</v>
      </c>
      <c r="I248" s="210"/>
      <c r="J248" s="211">
        <f>ROUND(I248*H248,2)</f>
        <v>0</v>
      </c>
      <c r="K248" s="207" t="s">
        <v>126</v>
      </c>
      <c r="L248" s="45"/>
      <c r="M248" s="212" t="s">
        <v>28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0.625</v>
      </c>
      <c r="T248" s="215">
        <f>S248*H248</f>
        <v>1.25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127</v>
      </c>
      <c r="AT248" s="216" t="s">
        <v>122</v>
      </c>
      <c r="AU248" s="216" t="s">
        <v>143</v>
      </c>
      <c r="AY248" s="18" t="s">
        <v>120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127</v>
      </c>
      <c r="BM248" s="216" t="s">
        <v>355</v>
      </c>
    </row>
    <row r="249" s="2" customFormat="1">
      <c r="A249" s="39"/>
      <c r="B249" s="40"/>
      <c r="C249" s="41"/>
      <c r="D249" s="218" t="s">
        <v>129</v>
      </c>
      <c r="E249" s="41"/>
      <c r="F249" s="219" t="s">
        <v>356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143</v>
      </c>
    </row>
    <row r="250" s="2" customFormat="1">
      <c r="A250" s="39"/>
      <c r="B250" s="40"/>
      <c r="C250" s="41"/>
      <c r="D250" s="223" t="s">
        <v>131</v>
      </c>
      <c r="E250" s="41"/>
      <c r="F250" s="224" t="s">
        <v>357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131</v>
      </c>
      <c r="AU250" s="18" t="s">
        <v>143</v>
      </c>
    </row>
    <row r="251" s="13" customFormat="1">
      <c r="A251" s="13"/>
      <c r="B251" s="225"/>
      <c r="C251" s="226"/>
      <c r="D251" s="218" t="s">
        <v>133</v>
      </c>
      <c r="E251" s="227" t="s">
        <v>28</v>
      </c>
      <c r="F251" s="228" t="s">
        <v>83</v>
      </c>
      <c r="G251" s="226"/>
      <c r="H251" s="229">
        <v>2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133</v>
      </c>
      <c r="AU251" s="235" t="s">
        <v>143</v>
      </c>
      <c r="AV251" s="13" t="s">
        <v>83</v>
      </c>
      <c r="AW251" s="13" t="s">
        <v>35</v>
      </c>
      <c r="AX251" s="13" t="s">
        <v>81</v>
      </c>
      <c r="AY251" s="235" t="s">
        <v>120</v>
      </c>
    </row>
    <row r="252" s="2" customFormat="1" ht="24.15" customHeight="1">
      <c r="A252" s="39"/>
      <c r="B252" s="40"/>
      <c r="C252" s="205" t="s">
        <v>358</v>
      </c>
      <c r="D252" s="205" t="s">
        <v>122</v>
      </c>
      <c r="E252" s="206" t="s">
        <v>359</v>
      </c>
      <c r="F252" s="207" t="s">
        <v>360</v>
      </c>
      <c r="G252" s="208" t="s">
        <v>163</v>
      </c>
      <c r="H252" s="209">
        <v>5.5</v>
      </c>
      <c r="I252" s="210"/>
      <c r="J252" s="211">
        <f>ROUND(I252*H252,2)</f>
        <v>0</v>
      </c>
      <c r="K252" s="207" t="s">
        <v>126</v>
      </c>
      <c r="L252" s="45"/>
      <c r="M252" s="212" t="s">
        <v>28</v>
      </c>
      <c r="N252" s="213" t="s">
        <v>44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0.22</v>
      </c>
      <c r="T252" s="215">
        <f>S252*H252</f>
        <v>1.21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127</v>
      </c>
      <c r="AT252" s="216" t="s">
        <v>122</v>
      </c>
      <c r="AU252" s="216" t="s">
        <v>143</v>
      </c>
      <c r="AY252" s="18" t="s">
        <v>120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127</v>
      </c>
      <c r="BM252" s="216" t="s">
        <v>361</v>
      </c>
    </row>
    <row r="253" s="2" customFormat="1">
      <c r="A253" s="39"/>
      <c r="B253" s="40"/>
      <c r="C253" s="41"/>
      <c r="D253" s="218" t="s">
        <v>129</v>
      </c>
      <c r="E253" s="41"/>
      <c r="F253" s="219" t="s">
        <v>362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143</v>
      </c>
    </row>
    <row r="254" s="2" customFormat="1">
      <c r="A254" s="39"/>
      <c r="B254" s="40"/>
      <c r="C254" s="41"/>
      <c r="D254" s="223" t="s">
        <v>131</v>
      </c>
      <c r="E254" s="41"/>
      <c r="F254" s="224" t="s">
        <v>363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131</v>
      </c>
      <c r="AU254" s="18" t="s">
        <v>143</v>
      </c>
    </row>
    <row r="255" s="13" customFormat="1">
      <c r="A255" s="13"/>
      <c r="B255" s="225"/>
      <c r="C255" s="226"/>
      <c r="D255" s="218" t="s">
        <v>133</v>
      </c>
      <c r="E255" s="227" t="s">
        <v>28</v>
      </c>
      <c r="F255" s="228" t="s">
        <v>240</v>
      </c>
      <c r="G255" s="226"/>
      <c r="H255" s="229">
        <v>5.5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133</v>
      </c>
      <c r="AU255" s="235" t="s">
        <v>143</v>
      </c>
      <c r="AV255" s="13" t="s">
        <v>83</v>
      </c>
      <c r="AW255" s="13" t="s">
        <v>35</v>
      </c>
      <c r="AX255" s="13" t="s">
        <v>81</v>
      </c>
      <c r="AY255" s="235" t="s">
        <v>120</v>
      </c>
    </row>
    <row r="256" s="2" customFormat="1" ht="16.5" customHeight="1">
      <c r="A256" s="39"/>
      <c r="B256" s="40"/>
      <c r="C256" s="205" t="s">
        <v>364</v>
      </c>
      <c r="D256" s="205" t="s">
        <v>122</v>
      </c>
      <c r="E256" s="206" t="s">
        <v>365</v>
      </c>
      <c r="F256" s="207" t="s">
        <v>366</v>
      </c>
      <c r="G256" s="208" t="s">
        <v>289</v>
      </c>
      <c r="H256" s="209">
        <v>11</v>
      </c>
      <c r="I256" s="210"/>
      <c r="J256" s="211">
        <f>ROUND(I256*H256,2)</f>
        <v>0</v>
      </c>
      <c r="K256" s="207" t="s">
        <v>126</v>
      </c>
      <c r="L256" s="45"/>
      <c r="M256" s="212" t="s">
        <v>28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0.20499999999999999</v>
      </c>
      <c r="T256" s="215">
        <f>S256*H256</f>
        <v>2.2549999999999999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127</v>
      </c>
      <c r="AT256" s="216" t="s">
        <v>122</v>
      </c>
      <c r="AU256" s="216" t="s">
        <v>143</v>
      </c>
      <c r="AY256" s="18" t="s">
        <v>120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127</v>
      </c>
      <c r="BM256" s="216" t="s">
        <v>367</v>
      </c>
    </row>
    <row r="257" s="2" customFormat="1">
      <c r="A257" s="39"/>
      <c r="B257" s="40"/>
      <c r="C257" s="41"/>
      <c r="D257" s="218" t="s">
        <v>129</v>
      </c>
      <c r="E257" s="41"/>
      <c r="F257" s="219" t="s">
        <v>368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143</v>
      </c>
    </row>
    <row r="258" s="2" customFormat="1">
      <c r="A258" s="39"/>
      <c r="B258" s="40"/>
      <c r="C258" s="41"/>
      <c r="D258" s="223" t="s">
        <v>131</v>
      </c>
      <c r="E258" s="41"/>
      <c r="F258" s="224" t="s">
        <v>369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131</v>
      </c>
      <c r="AU258" s="18" t="s">
        <v>143</v>
      </c>
    </row>
    <row r="259" s="13" customFormat="1">
      <c r="A259" s="13"/>
      <c r="B259" s="225"/>
      <c r="C259" s="226"/>
      <c r="D259" s="218" t="s">
        <v>133</v>
      </c>
      <c r="E259" s="227" t="s">
        <v>28</v>
      </c>
      <c r="F259" s="228" t="s">
        <v>200</v>
      </c>
      <c r="G259" s="226"/>
      <c r="H259" s="229">
        <v>11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133</v>
      </c>
      <c r="AU259" s="235" t="s">
        <v>143</v>
      </c>
      <c r="AV259" s="13" t="s">
        <v>83</v>
      </c>
      <c r="AW259" s="13" t="s">
        <v>35</v>
      </c>
      <c r="AX259" s="13" t="s">
        <v>81</v>
      </c>
      <c r="AY259" s="235" t="s">
        <v>120</v>
      </c>
    </row>
    <row r="260" s="2" customFormat="1" ht="16.5" customHeight="1">
      <c r="A260" s="39"/>
      <c r="B260" s="40"/>
      <c r="C260" s="205" t="s">
        <v>370</v>
      </c>
      <c r="D260" s="205" t="s">
        <v>122</v>
      </c>
      <c r="E260" s="206" t="s">
        <v>371</v>
      </c>
      <c r="F260" s="207" t="s">
        <v>372</v>
      </c>
      <c r="G260" s="208" t="s">
        <v>289</v>
      </c>
      <c r="H260" s="209">
        <v>108.90000000000001</v>
      </c>
      <c r="I260" s="210"/>
      <c r="J260" s="211">
        <f>ROUND(I260*H260,2)</f>
        <v>0</v>
      </c>
      <c r="K260" s="207" t="s">
        <v>126</v>
      </c>
      <c r="L260" s="45"/>
      <c r="M260" s="212" t="s">
        <v>28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0.040000000000000001</v>
      </c>
      <c r="T260" s="215">
        <f>S260*H260</f>
        <v>4.3560000000000008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127</v>
      </c>
      <c r="AT260" s="216" t="s">
        <v>122</v>
      </c>
      <c r="AU260" s="216" t="s">
        <v>143</v>
      </c>
      <c r="AY260" s="18" t="s">
        <v>120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127</v>
      </c>
      <c r="BM260" s="216" t="s">
        <v>373</v>
      </c>
    </row>
    <row r="261" s="2" customFormat="1">
      <c r="A261" s="39"/>
      <c r="B261" s="40"/>
      <c r="C261" s="41"/>
      <c r="D261" s="218" t="s">
        <v>129</v>
      </c>
      <c r="E261" s="41"/>
      <c r="F261" s="219" t="s">
        <v>374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143</v>
      </c>
    </row>
    <row r="262" s="2" customFormat="1">
      <c r="A262" s="39"/>
      <c r="B262" s="40"/>
      <c r="C262" s="41"/>
      <c r="D262" s="223" t="s">
        <v>131</v>
      </c>
      <c r="E262" s="41"/>
      <c r="F262" s="224" t="s">
        <v>375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131</v>
      </c>
      <c r="AU262" s="18" t="s">
        <v>143</v>
      </c>
    </row>
    <row r="263" s="13" customFormat="1">
      <c r="A263" s="13"/>
      <c r="B263" s="225"/>
      <c r="C263" s="226"/>
      <c r="D263" s="218" t="s">
        <v>133</v>
      </c>
      <c r="E263" s="227" t="s">
        <v>28</v>
      </c>
      <c r="F263" s="228" t="s">
        <v>376</v>
      </c>
      <c r="G263" s="226"/>
      <c r="H263" s="229">
        <v>108.90000000000001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133</v>
      </c>
      <c r="AU263" s="235" t="s">
        <v>143</v>
      </c>
      <c r="AV263" s="13" t="s">
        <v>83</v>
      </c>
      <c r="AW263" s="13" t="s">
        <v>35</v>
      </c>
      <c r="AX263" s="13" t="s">
        <v>81</v>
      </c>
      <c r="AY263" s="235" t="s">
        <v>120</v>
      </c>
    </row>
    <row r="264" s="12" customFormat="1" ht="22.8" customHeight="1">
      <c r="A264" s="12"/>
      <c r="B264" s="189"/>
      <c r="C264" s="190"/>
      <c r="D264" s="191" t="s">
        <v>72</v>
      </c>
      <c r="E264" s="203" t="s">
        <v>377</v>
      </c>
      <c r="F264" s="203" t="s">
        <v>378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SUM(P265:P303)</f>
        <v>0</v>
      </c>
      <c r="Q264" s="197"/>
      <c r="R264" s="198">
        <f>SUM(R265:R303)</f>
        <v>0</v>
      </c>
      <c r="S264" s="197"/>
      <c r="T264" s="199">
        <f>SUM(T265:T303)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81</v>
      </c>
      <c r="AT264" s="201" t="s">
        <v>72</v>
      </c>
      <c r="AU264" s="201" t="s">
        <v>81</v>
      </c>
      <c r="AY264" s="200" t="s">
        <v>120</v>
      </c>
      <c r="BK264" s="202">
        <f>SUM(BK265:BK303)</f>
        <v>0</v>
      </c>
    </row>
    <row r="265" s="2" customFormat="1" ht="21.75" customHeight="1">
      <c r="A265" s="39"/>
      <c r="B265" s="40"/>
      <c r="C265" s="205" t="s">
        <v>379</v>
      </c>
      <c r="D265" s="205" t="s">
        <v>122</v>
      </c>
      <c r="E265" s="206" t="s">
        <v>380</v>
      </c>
      <c r="F265" s="207" t="s">
        <v>381</v>
      </c>
      <c r="G265" s="208" t="s">
        <v>154</v>
      </c>
      <c r="H265" s="209">
        <v>37.119999999999997</v>
      </c>
      <c r="I265" s="210"/>
      <c r="J265" s="211">
        <f>ROUND(I265*H265,2)</f>
        <v>0</v>
      </c>
      <c r="K265" s="207" t="s">
        <v>126</v>
      </c>
      <c r="L265" s="45"/>
      <c r="M265" s="212" t="s">
        <v>28</v>
      </c>
      <c r="N265" s="213" t="s">
        <v>44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127</v>
      </c>
      <c r="AT265" s="216" t="s">
        <v>122</v>
      </c>
      <c r="AU265" s="216" t="s">
        <v>83</v>
      </c>
      <c r="AY265" s="18" t="s">
        <v>120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127</v>
      </c>
      <c r="BM265" s="216" t="s">
        <v>382</v>
      </c>
    </row>
    <row r="266" s="2" customFormat="1">
      <c r="A266" s="39"/>
      <c r="B266" s="40"/>
      <c r="C266" s="41"/>
      <c r="D266" s="218" t="s">
        <v>129</v>
      </c>
      <c r="E266" s="41"/>
      <c r="F266" s="219" t="s">
        <v>383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83</v>
      </c>
    </row>
    <row r="267" s="2" customFormat="1">
      <c r="A267" s="39"/>
      <c r="B267" s="40"/>
      <c r="C267" s="41"/>
      <c r="D267" s="223" t="s">
        <v>131</v>
      </c>
      <c r="E267" s="41"/>
      <c r="F267" s="224" t="s">
        <v>384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131</v>
      </c>
      <c r="AU267" s="18" t="s">
        <v>83</v>
      </c>
    </row>
    <row r="268" s="13" customFormat="1">
      <c r="A268" s="13"/>
      <c r="B268" s="225"/>
      <c r="C268" s="226"/>
      <c r="D268" s="218" t="s">
        <v>133</v>
      </c>
      <c r="E268" s="227" t="s">
        <v>28</v>
      </c>
      <c r="F268" s="228" t="s">
        <v>385</v>
      </c>
      <c r="G268" s="226"/>
      <c r="H268" s="229">
        <v>37.119999999999997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133</v>
      </c>
      <c r="AU268" s="235" t="s">
        <v>83</v>
      </c>
      <c r="AV268" s="13" t="s">
        <v>83</v>
      </c>
      <c r="AW268" s="13" t="s">
        <v>35</v>
      </c>
      <c r="AX268" s="13" t="s">
        <v>73</v>
      </c>
      <c r="AY268" s="235" t="s">
        <v>120</v>
      </c>
    </row>
    <row r="269" s="14" customFormat="1">
      <c r="A269" s="14"/>
      <c r="B269" s="236"/>
      <c r="C269" s="237"/>
      <c r="D269" s="218" t="s">
        <v>133</v>
      </c>
      <c r="E269" s="238" t="s">
        <v>28</v>
      </c>
      <c r="F269" s="239" t="s">
        <v>142</v>
      </c>
      <c r="G269" s="237"/>
      <c r="H269" s="240">
        <v>37.119999999999997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133</v>
      </c>
      <c r="AU269" s="246" t="s">
        <v>83</v>
      </c>
      <c r="AV269" s="14" t="s">
        <v>127</v>
      </c>
      <c r="AW269" s="14" t="s">
        <v>35</v>
      </c>
      <c r="AX269" s="14" t="s">
        <v>81</v>
      </c>
      <c r="AY269" s="246" t="s">
        <v>120</v>
      </c>
    </row>
    <row r="270" s="2" customFormat="1" ht="24.15" customHeight="1">
      <c r="A270" s="39"/>
      <c r="B270" s="40"/>
      <c r="C270" s="205" t="s">
        <v>386</v>
      </c>
      <c r="D270" s="205" t="s">
        <v>122</v>
      </c>
      <c r="E270" s="206" t="s">
        <v>387</v>
      </c>
      <c r="F270" s="207" t="s">
        <v>388</v>
      </c>
      <c r="G270" s="208" t="s">
        <v>154</v>
      </c>
      <c r="H270" s="209">
        <v>334.07999999999998</v>
      </c>
      <c r="I270" s="210"/>
      <c r="J270" s="211">
        <f>ROUND(I270*H270,2)</f>
        <v>0</v>
      </c>
      <c r="K270" s="207" t="s">
        <v>126</v>
      </c>
      <c r="L270" s="45"/>
      <c r="M270" s="212" t="s">
        <v>28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127</v>
      </c>
      <c r="AT270" s="216" t="s">
        <v>122</v>
      </c>
      <c r="AU270" s="216" t="s">
        <v>83</v>
      </c>
      <c r="AY270" s="18" t="s">
        <v>120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127</v>
      </c>
      <c r="BM270" s="216" t="s">
        <v>389</v>
      </c>
    </row>
    <row r="271" s="2" customFormat="1">
      <c r="A271" s="39"/>
      <c r="B271" s="40"/>
      <c r="C271" s="41"/>
      <c r="D271" s="218" t="s">
        <v>129</v>
      </c>
      <c r="E271" s="41"/>
      <c r="F271" s="219" t="s">
        <v>390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83</v>
      </c>
    </row>
    <row r="272" s="2" customFormat="1">
      <c r="A272" s="39"/>
      <c r="B272" s="40"/>
      <c r="C272" s="41"/>
      <c r="D272" s="223" t="s">
        <v>131</v>
      </c>
      <c r="E272" s="41"/>
      <c r="F272" s="224" t="s">
        <v>391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131</v>
      </c>
      <c r="AU272" s="18" t="s">
        <v>83</v>
      </c>
    </row>
    <row r="273" s="2" customFormat="1">
      <c r="A273" s="39"/>
      <c r="B273" s="40"/>
      <c r="C273" s="41"/>
      <c r="D273" s="218" t="s">
        <v>149</v>
      </c>
      <c r="E273" s="41"/>
      <c r="F273" s="247" t="s">
        <v>150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149</v>
      </c>
      <c r="AU273" s="18" t="s">
        <v>83</v>
      </c>
    </row>
    <row r="274" s="13" customFormat="1">
      <c r="A274" s="13"/>
      <c r="B274" s="225"/>
      <c r="C274" s="226"/>
      <c r="D274" s="218" t="s">
        <v>133</v>
      </c>
      <c r="E274" s="227" t="s">
        <v>28</v>
      </c>
      <c r="F274" s="228" t="s">
        <v>392</v>
      </c>
      <c r="G274" s="226"/>
      <c r="H274" s="229">
        <v>334.07999999999998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133</v>
      </c>
      <c r="AU274" s="235" t="s">
        <v>83</v>
      </c>
      <c r="AV274" s="13" t="s">
        <v>83</v>
      </c>
      <c r="AW274" s="13" t="s">
        <v>35</v>
      </c>
      <c r="AX274" s="13" t="s">
        <v>73</v>
      </c>
      <c r="AY274" s="235" t="s">
        <v>120</v>
      </c>
    </row>
    <row r="275" s="14" customFormat="1">
      <c r="A275" s="14"/>
      <c r="B275" s="236"/>
      <c r="C275" s="237"/>
      <c r="D275" s="218" t="s">
        <v>133</v>
      </c>
      <c r="E275" s="238" t="s">
        <v>28</v>
      </c>
      <c r="F275" s="239" t="s">
        <v>142</v>
      </c>
      <c r="G275" s="237"/>
      <c r="H275" s="240">
        <v>334.07999999999998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133</v>
      </c>
      <c r="AU275" s="246" t="s">
        <v>83</v>
      </c>
      <c r="AV275" s="14" t="s">
        <v>127</v>
      </c>
      <c r="AW275" s="14" t="s">
        <v>35</v>
      </c>
      <c r="AX275" s="14" t="s">
        <v>81</v>
      </c>
      <c r="AY275" s="246" t="s">
        <v>120</v>
      </c>
    </row>
    <row r="276" s="2" customFormat="1" ht="21.75" customHeight="1">
      <c r="A276" s="39"/>
      <c r="B276" s="40"/>
      <c r="C276" s="205" t="s">
        <v>393</v>
      </c>
      <c r="D276" s="205" t="s">
        <v>122</v>
      </c>
      <c r="E276" s="206" t="s">
        <v>394</v>
      </c>
      <c r="F276" s="207" t="s">
        <v>395</v>
      </c>
      <c r="G276" s="208" t="s">
        <v>154</v>
      </c>
      <c r="H276" s="209">
        <v>41.634999999999998</v>
      </c>
      <c r="I276" s="210"/>
      <c r="J276" s="211">
        <f>ROUND(I276*H276,2)</f>
        <v>0</v>
      </c>
      <c r="K276" s="207" t="s">
        <v>126</v>
      </c>
      <c r="L276" s="45"/>
      <c r="M276" s="212" t="s">
        <v>28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127</v>
      </c>
      <c r="AT276" s="216" t="s">
        <v>122</v>
      </c>
      <c r="AU276" s="216" t="s">
        <v>83</v>
      </c>
      <c r="AY276" s="18" t="s">
        <v>120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127</v>
      </c>
      <c r="BM276" s="216" t="s">
        <v>396</v>
      </c>
    </row>
    <row r="277" s="2" customFormat="1">
      <c r="A277" s="39"/>
      <c r="B277" s="40"/>
      <c r="C277" s="41"/>
      <c r="D277" s="218" t="s">
        <v>129</v>
      </c>
      <c r="E277" s="41"/>
      <c r="F277" s="219" t="s">
        <v>397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129</v>
      </c>
      <c r="AU277" s="18" t="s">
        <v>83</v>
      </c>
    </row>
    <row r="278" s="2" customFormat="1">
      <c r="A278" s="39"/>
      <c r="B278" s="40"/>
      <c r="C278" s="41"/>
      <c r="D278" s="223" t="s">
        <v>131</v>
      </c>
      <c r="E278" s="41"/>
      <c r="F278" s="224" t="s">
        <v>398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131</v>
      </c>
      <c r="AU278" s="18" t="s">
        <v>83</v>
      </c>
    </row>
    <row r="279" s="13" customFormat="1">
      <c r="A279" s="13"/>
      <c r="B279" s="225"/>
      <c r="C279" s="226"/>
      <c r="D279" s="218" t="s">
        <v>133</v>
      </c>
      <c r="E279" s="227" t="s">
        <v>28</v>
      </c>
      <c r="F279" s="228" t="s">
        <v>399</v>
      </c>
      <c r="G279" s="226"/>
      <c r="H279" s="229">
        <v>40.424999999999997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133</v>
      </c>
      <c r="AU279" s="235" t="s">
        <v>83</v>
      </c>
      <c r="AV279" s="13" t="s">
        <v>83</v>
      </c>
      <c r="AW279" s="13" t="s">
        <v>35</v>
      </c>
      <c r="AX279" s="13" t="s">
        <v>73</v>
      </c>
      <c r="AY279" s="235" t="s">
        <v>120</v>
      </c>
    </row>
    <row r="280" s="13" customFormat="1">
      <c r="A280" s="13"/>
      <c r="B280" s="225"/>
      <c r="C280" s="226"/>
      <c r="D280" s="218" t="s">
        <v>133</v>
      </c>
      <c r="E280" s="227" t="s">
        <v>28</v>
      </c>
      <c r="F280" s="228" t="s">
        <v>400</v>
      </c>
      <c r="G280" s="226"/>
      <c r="H280" s="229">
        <v>1.21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133</v>
      </c>
      <c r="AU280" s="235" t="s">
        <v>83</v>
      </c>
      <c r="AV280" s="13" t="s">
        <v>83</v>
      </c>
      <c r="AW280" s="13" t="s">
        <v>35</v>
      </c>
      <c r="AX280" s="13" t="s">
        <v>73</v>
      </c>
      <c r="AY280" s="235" t="s">
        <v>120</v>
      </c>
    </row>
    <row r="281" s="14" customFormat="1">
      <c r="A281" s="14"/>
      <c r="B281" s="236"/>
      <c r="C281" s="237"/>
      <c r="D281" s="218" t="s">
        <v>133</v>
      </c>
      <c r="E281" s="238" t="s">
        <v>28</v>
      </c>
      <c r="F281" s="239" t="s">
        <v>142</v>
      </c>
      <c r="G281" s="237"/>
      <c r="H281" s="240">
        <v>41.634999999999998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133</v>
      </c>
      <c r="AU281" s="246" t="s">
        <v>83</v>
      </c>
      <c r="AV281" s="14" t="s">
        <v>127</v>
      </c>
      <c r="AW281" s="14" t="s">
        <v>35</v>
      </c>
      <c r="AX281" s="14" t="s">
        <v>81</v>
      </c>
      <c r="AY281" s="246" t="s">
        <v>120</v>
      </c>
    </row>
    <row r="282" s="2" customFormat="1" ht="24.15" customHeight="1">
      <c r="A282" s="39"/>
      <c r="B282" s="40"/>
      <c r="C282" s="205" t="s">
        <v>401</v>
      </c>
      <c r="D282" s="205" t="s">
        <v>122</v>
      </c>
      <c r="E282" s="206" t="s">
        <v>402</v>
      </c>
      <c r="F282" s="207" t="s">
        <v>403</v>
      </c>
      <c r="G282" s="208" t="s">
        <v>154</v>
      </c>
      <c r="H282" s="209">
        <v>374.71499999999998</v>
      </c>
      <c r="I282" s="210"/>
      <c r="J282" s="211">
        <f>ROUND(I282*H282,2)</f>
        <v>0</v>
      </c>
      <c r="K282" s="207" t="s">
        <v>126</v>
      </c>
      <c r="L282" s="45"/>
      <c r="M282" s="212" t="s">
        <v>28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127</v>
      </c>
      <c r="AT282" s="216" t="s">
        <v>122</v>
      </c>
      <c r="AU282" s="216" t="s">
        <v>83</v>
      </c>
      <c r="AY282" s="18" t="s">
        <v>120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127</v>
      </c>
      <c r="BM282" s="216" t="s">
        <v>404</v>
      </c>
    </row>
    <row r="283" s="2" customFormat="1">
      <c r="A283" s="39"/>
      <c r="B283" s="40"/>
      <c r="C283" s="41"/>
      <c r="D283" s="218" t="s">
        <v>129</v>
      </c>
      <c r="E283" s="41"/>
      <c r="F283" s="219" t="s">
        <v>405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83</v>
      </c>
    </row>
    <row r="284" s="2" customFormat="1">
      <c r="A284" s="39"/>
      <c r="B284" s="40"/>
      <c r="C284" s="41"/>
      <c r="D284" s="223" t="s">
        <v>131</v>
      </c>
      <c r="E284" s="41"/>
      <c r="F284" s="224" t="s">
        <v>406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131</v>
      </c>
      <c r="AU284" s="18" t="s">
        <v>83</v>
      </c>
    </row>
    <row r="285" s="2" customFormat="1">
      <c r="A285" s="39"/>
      <c r="B285" s="40"/>
      <c r="C285" s="41"/>
      <c r="D285" s="218" t="s">
        <v>149</v>
      </c>
      <c r="E285" s="41"/>
      <c r="F285" s="247" t="s">
        <v>150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149</v>
      </c>
      <c r="AU285" s="18" t="s">
        <v>83</v>
      </c>
    </row>
    <row r="286" s="13" customFormat="1">
      <c r="A286" s="13"/>
      <c r="B286" s="225"/>
      <c r="C286" s="226"/>
      <c r="D286" s="218" t="s">
        <v>133</v>
      </c>
      <c r="E286" s="227" t="s">
        <v>28</v>
      </c>
      <c r="F286" s="228" t="s">
        <v>407</v>
      </c>
      <c r="G286" s="226"/>
      <c r="H286" s="229">
        <v>363.82499999999999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133</v>
      </c>
      <c r="AU286" s="235" t="s">
        <v>83</v>
      </c>
      <c r="AV286" s="13" t="s">
        <v>83</v>
      </c>
      <c r="AW286" s="13" t="s">
        <v>35</v>
      </c>
      <c r="AX286" s="13" t="s">
        <v>73</v>
      </c>
      <c r="AY286" s="235" t="s">
        <v>120</v>
      </c>
    </row>
    <row r="287" s="13" customFormat="1">
      <c r="A287" s="13"/>
      <c r="B287" s="225"/>
      <c r="C287" s="226"/>
      <c r="D287" s="218" t="s">
        <v>133</v>
      </c>
      <c r="E287" s="227" t="s">
        <v>28</v>
      </c>
      <c r="F287" s="228" t="s">
        <v>408</v>
      </c>
      <c r="G287" s="226"/>
      <c r="H287" s="229">
        <v>10.890000000000001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133</v>
      </c>
      <c r="AU287" s="235" t="s">
        <v>83</v>
      </c>
      <c r="AV287" s="13" t="s">
        <v>83</v>
      </c>
      <c r="AW287" s="13" t="s">
        <v>35</v>
      </c>
      <c r="AX287" s="13" t="s">
        <v>73</v>
      </c>
      <c r="AY287" s="235" t="s">
        <v>120</v>
      </c>
    </row>
    <row r="288" s="14" customFormat="1">
      <c r="A288" s="14"/>
      <c r="B288" s="236"/>
      <c r="C288" s="237"/>
      <c r="D288" s="218" t="s">
        <v>133</v>
      </c>
      <c r="E288" s="238" t="s">
        <v>28</v>
      </c>
      <c r="F288" s="239" t="s">
        <v>142</v>
      </c>
      <c r="G288" s="237"/>
      <c r="H288" s="240">
        <v>374.71499999999998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133</v>
      </c>
      <c r="AU288" s="246" t="s">
        <v>83</v>
      </c>
      <c r="AV288" s="14" t="s">
        <v>127</v>
      </c>
      <c r="AW288" s="14" t="s">
        <v>35</v>
      </c>
      <c r="AX288" s="14" t="s">
        <v>81</v>
      </c>
      <c r="AY288" s="246" t="s">
        <v>120</v>
      </c>
    </row>
    <row r="289" s="2" customFormat="1" ht="37.8" customHeight="1">
      <c r="A289" s="39"/>
      <c r="B289" s="40"/>
      <c r="C289" s="205" t="s">
        <v>409</v>
      </c>
      <c r="D289" s="205" t="s">
        <v>122</v>
      </c>
      <c r="E289" s="206" t="s">
        <v>410</v>
      </c>
      <c r="F289" s="207" t="s">
        <v>411</v>
      </c>
      <c r="G289" s="208" t="s">
        <v>154</v>
      </c>
      <c r="H289" s="209">
        <v>40.424999999999997</v>
      </c>
      <c r="I289" s="210"/>
      <c r="J289" s="211">
        <f>ROUND(I289*H289,2)</f>
        <v>0</v>
      </c>
      <c r="K289" s="207" t="s">
        <v>126</v>
      </c>
      <c r="L289" s="45"/>
      <c r="M289" s="212" t="s">
        <v>28</v>
      </c>
      <c r="N289" s="213" t="s">
        <v>44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127</v>
      </c>
      <c r="AT289" s="216" t="s">
        <v>122</v>
      </c>
      <c r="AU289" s="216" t="s">
        <v>83</v>
      </c>
      <c r="AY289" s="18" t="s">
        <v>120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127</v>
      </c>
      <c r="BM289" s="216" t="s">
        <v>412</v>
      </c>
    </row>
    <row r="290" s="2" customFormat="1">
      <c r="A290" s="39"/>
      <c r="B290" s="40"/>
      <c r="C290" s="41"/>
      <c r="D290" s="218" t="s">
        <v>129</v>
      </c>
      <c r="E290" s="41"/>
      <c r="F290" s="219" t="s">
        <v>413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129</v>
      </c>
      <c r="AU290" s="18" t="s">
        <v>83</v>
      </c>
    </row>
    <row r="291" s="2" customFormat="1">
      <c r="A291" s="39"/>
      <c r="B291" s="40"/>
      <c r="C291" s="41"/>
      <c r="D291" s="223" t="s">
        <v>131</v>
      </c>
      <c r="E291" s="41"/>
      <c r="F291" s="224" t="s">
        <v>414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131</v>
      </c>
      <c r="AU291" s="18" t="s">
        <v>83</v>
      </c>
    </row>
    <row r="292" s="13" customFormat="1">
      <c r="A292" s="13"/>
      <c r="B292" s="225"/>
      <c r="C292" s="226"/>
      <c r="D292" s="218" t="s">
        <v>133</v>
      </c>
      <c r="E292" s="227" t="s">
        <v>28</v>
      </c>
      <c r="F292" s="228" t="s">
        <v>415</v>
      </c>
      <c r="G292" s="226"/>
      <c r="H292" s="229">
        <v>40.424999999999997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133</v>
      </c>
      <c r="AU292" s="235" t="s">
        <v>83</v>
      </c>
      <c r="AV292" s="13" t="s">
        <v>83</v>
      </c>
      <c r="AW292" s="13" t="s">
        <v>35</v>
      </c>
      <c r="AX292" s="13" t="s">
        <v>73</v>
      </c>
      <c r="AY292" s="235" t="s">
        <v>120</v>
      </c>
    </row>
    <row r="293" s="14" customFormat="1">
      <c r="A293" s="14"/>
      <c r="B293" s="236"/>
      <c r="C293" s="237"/>
      <c r="D293" s="218" t="s">
        <v>133</v>
      </c>
      <c r="E293" s="238" t="s">
        <v>28</v>
      </c>
      <c r="F293" s="239" t="s">
        <v>142</v>
      </c>
      <c r="G293" s="237"/>
      <c r="H293" s="240">
        <v>40.424999999999997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133</v>
      </c>
      <c r="AU293" s="246" t="s">
        <v>83</v>
      </c>
      <c r="AV293" s="14" t="s">
        <v>127</v>
      </c>
      <c r="AW293" s="14" t="s">
        <v>35</v>
      </c>
      <c r="AX293" s="14" t="s">
        <v>81</v>
      </c>
      <c r="AY293" s="246" t="s">
        <v>120</v>
      </c>
    </row>
    <row r="294" s="2" customFormat="1" ht="44.25" customHeight="1">
      <c r="A294" s="39"/>
      <c r="B294" s="40"/>
      <c r="C294" s="205" t="s">
        <v>416</v>
      </c>
      <c r="D294" s="205" t="s">
        <v>122</v>
      </c>
      <c r="E294" s="206" t="s">
        <v>417</v>
      </c>
      <c r="F294" s="207" t="s">
        <v>418</v>
      </c>
      <c r="G294" s="208" t="s">
        <v>154</v>
      </c>
      <c r="H294" s="209">
        <v>37.119999999999997</v>
      </c>
      <c r="I294" s="210"/>
      <c r="J294" s="211">
        <f>ROUND(I294*H294,2)</f>
        <v>0</v>
      </c>
      <c r="K294" s="207" t="s">
        <v>126</v>
      </c>
      <c r="L294" s="45"/>
      <c r="M294" s="212" t="s">
        <v>28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127</v>
      </c>
      <c r="AT294" s="216" t="s">
        <v>122</v>
      </c>
      <c r="AU294" s="216" t="s">
        <v>83</v>
      </c>
      <c r="AY294" s="18" t="s">
        <v>120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127</v>
      </c>
      <c r="BM294" s="216" t="s">
        <v>419</v>
      </c>
    </row>
    <row r="295" s="2" customFormat="1">
      <c r="A295" s="39"/>
      <c r="B295" s="40"/>
      <c r="C295" s="41"/>
      <c r="D295" s="218" t="s">
        <v>129</v>
      </c>
      <c r="E295" s="41"/>
      <c r="F295" s="219" t="s">
        <v>156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129</v>
      </c>
      <c r="AU295" s="18" t="s">
        <v>83</v>
      </c>
    </row>
    <row r="296" s="2" customFormat="1">
      <c r="A296" s="39"/>
      <c r="B296" s="40"/>
      <c r="C296" s="41"/>
      <c r="D296" s="223" t="s">
        <v>131</v>
      </c>
      <c r="E296" s="41"/>
      <c r="F296" s="224" t="s">
        <v>420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131</v>
      </c>
      <c r="AU296" s="18" t="s">
        <v>83</v>
      </c>
    </row>
    <row r="297" s="13" customFormat="1">
      <c r="A297" s="13"/>
      <c r="B297" s="225"/>
      <c r="C297" s="226"/>
      <c r="D297" s="218" t="s">
        <v>133</v>
      </c>
      <c r="E297" s="227" t="s">
        <v>28</v>
      </c>
      <c r="F297" s="228" t="s">
        <v>421</v>
      </c>
      <c r="G297" s="226"/>
      <c r="H297" s="229">
        <v>37.119999999999997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133</v>
      </c>
      <c r="AU297" s="235" t="s">
        <v>83</v>
      </c>
      <c r="AV297" s="13" t="s">
        <v>83</v>
      </c>
      <c r="AW297" s="13" t="s">
        <v>35</v>
      </c>
      <c r="AX297" s="13" t="s">
        <v>73</v>
      </c>
      <c r="AY297" s="235" t="s">
        <v>120</v>
      </c>
    </row>
    <row r="298" s="14" customFormat="1">
      <c r="A298" s="14"/>
      <c r="B298" s="236"/>
      <c r="C298" s="237"/>
      <c r="D298" s="218" t="s">
        <v>133</v>
      </c>
      <c r="E298" s="238" t="s">
        <v>28</v>
      </c>
      <c r="F298" s="239" t="s">
        <v>142</v>
      </c>
      <c r="G298" s="237"/>
      <c r="H298" s="240">
        <v>37.119999999999997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133</v>
      </c>
      <c r="AU298" s="246" t="s">
        <v>83</v>
      </c>
      <c r="AV298" s="14" t="s">
        <v>127</v>
      </c>
      <c r="AW298" s="14" t="s">
        <v>35</v>
      </c>
      <c r="AX298" s="14" t="s">
        <v>81</v>
      </c>
      <c r="AY298" s="246" t="s">
        <v>120</v>
      </c>
    </row>
    <row r="299" s="2" customFormat="1" ht="44.25" customHeight="1">
      <c r="A299" s="39"/>
      <c r="B299" s="40"/>
      <c r="C299" s="205" t="s">
        <v>422</v>
      </c>
      <c r="D299" s="205" t="s">
        <v>122</v>
      </c>
      <c r="E299" s="206" t="s">
        <v>423</v>
      </c>
      <c r="F299" s="207" t="s">
        <v>424</v>
      </c>
      <c r="G299" s="208" t="s">
        <v>154</v>
      </c>
      <c r="H299" s="209">
        <v>1.21</v>
      </c>
      <c r="I299" s="210"/>
      <c r="J299" s="211">
        <f>ROUND(I299*H299,2)</f>
        <v>0</v>
      </c>
      <c r="K299" s="207" t="s">
        <v>126</v>
      </c>
      <c r="L299" s="45"/>
      <c r="M299" s="212" t="s">
        <v>28</v>
      </c>
      <c r="N299" s="213" t="s">
        <v>44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127</v>
      </c>
      <c r="AT299" s="216" t="s">
        <v>122</v>
      </c>
      <c r="AU299" s="216" t="s">
        <v>83</v>
      </c>
      <c r="AY299" s="18" t="s">
        <v>120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81</v>
      </c>
      <c r="BK299" s="217">
        <f>ROUND(I299*H299,2)</f>
        <v>0</v>
      </c>
      <c r="BL299" s="18" t="s">
        <v>127</v>
      </c>
      <c r="BM299" s="216" t="s">
        <v>425</v>
      </c>
    </row>
    <row r="300" s="2" customFormat="1">
      <c r="A300" s="39"/>
      <c r="B300" s="40"/>
      <c r="C300" s="41"/>
      <c r="D300" s="218" t="s">
        <v>129</v>
      </c>
      <c r="E300" s="41"/>
      <c r="F300" s="219" t="s">
        <v>426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129</v>
      </c>
      <c r="AU300" s="18" t="s">
        <v>83</v>
      </c>
    </row>
    <row r="301" s="2" customFormat="1">
      <c r="A301" s="39"/>
      <c r="B301" s="40"/>
      <c r="C301" s="41"/>
      <c r="D301" s="223" t="s">
        <v>131</v>
      </c>
      <c r="E301" s="41"/>
      <c r="F301" s="224" t="s">
        <v>427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131</v>
      </c>
      <c r="AU301" s="18" t="s">
        <v>83</v>
      </c>
    </row>
    <row r="302" s="13" customFormat="1">
      <c r="A302" s="13"/>
      <c r="B302" s="225"/>
      <c r="C302" s="226"/>
      <c r="D302" s="218" t="s">
        <v>133</v>
      </c>
      <c r="E302" s="227" t="s">
        <v>28</v>
      </c>
      <c r="F302" s="228" t="s">
        <v>428</v>
      </c>
      <c r="G302" s="226"/>
      <c r="H302" s="229">
        <v>1.21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133</v>
      </c>
      <c r="AU302" s="235" t="s">
        <v>83</v>
      </c>
      <c r="AV302" s="13" t="s">
        <v>83</v>
      </c>
      <c r="AW302" s="13" t="s">
        <v>35</v>
      </c>
      <c r="AX302" s="13" t="s">
        <v>73</v>
      </c>
      <c r="AY302" s="235" t="s">
        <v>120</v>
      </c>
    </row>
    <row r="303" s="14" customFormat="1">
      <c r="A303" s="14"/>
      <c r="B303" s="236"/>
      <c r="C303" s="237"/>
      <c r="D303" s="218" t="s">
        <v>133</v>
      </c>
      <c r="E303" s="238" t="s">
        <v>28</v>
      </c>
      <c r="F303" s="239" t="s">
        <v>142</v>
      </c>
      <c r="G303" s="237"/>
      <c r="H303" s="240">
        <v>1.21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133</v>
      </c>
      <c r="AU303" s="246" t="s">
        <v>83</v>
      </c>
      <c r="AV303" s="14" t="s">
        <v>127</v>
      </c>
      <c r="AW303" s="14" t="s">
        <v>35</v>
      </c>
      <c r="AX303" s="14" t="s">
        <v>81</v>
      </c>
      <c r="AY303" s="246" t="s">
        <v>120</v>
      </c>
    </row>
    <row r="304" s="12" customFormat="1" ht="22.8" customHeight="1">
      <c r="A304" s="12"/>
      <c r="B304" s="189"/>
      <c r="C304" s="190"/>
      <c r="D304" s="191" t="s">
        <v>72</v>
      </c>
      <c r="E304" s="203" t="s">
        <v>429</v>
      </c>
      <c r="F304" s="203" t="s">
        <v>430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SUM(P305:P307)</f>
        <v>0</v>
      </c>
      <c r="Q304" s="197"/>
      <c r="R304" s="198">
        <f>SUM(R305:R307)</f>
        <v>0</v>
      </c>
      <c r="S304" s="197"/>
      <c r="T304" s="199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81</v>
      </c>
      <c r="AT304" s="201" t="s">
        <v>72</v>
      </c>
      <c r="AU304" s="201" t="s">
        <v>81</v>
      </c>
      <c r="AY304" s="200" t="s">
        <v>120</v>
      </c>
      <c r="BK304" s="202">
        <f>SUM(BK305:BK307)</f>
        <v>0</v>
      </c>
    </row>
    <row r="305" s="2" customFormat="1" ht="24.15" customHeight="1">
      <c r="A305" s="39"/>
      <c r="B305" s="40"/>
      <c r="C305" s="205" t="s">
        <v>431</v>
      </c>
      <c r="D305" s="205" t="s">
        <v>122</v>
      </c>
      <c r="E305" s="206" t="s">
        <v>432</v>
      </c>
      <c r="F305" s="207" t="s">
        <v>433</v>
      </c>
      <c r="G305" s="208" t="s">
        <v>154</v>
      </c>
      <c r="H305" s="209">
        <v>137.77500000000001</v>
      </c>
      <c r="I305" s="210"/>
      <c r="J305" s="211">
        <f>ROUND(I305*H305,2)</f>
        <v>0</v>
      </c>
      <c r="K305" s="207" t="s">
        <v>126</v>
      </c>
      <c r="L305" s="45"/>
      <c r="M305" s="212" t="s">
        <v>28</v>
      </c>
      <c r="N305" s="213" t="s">
        <v>44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127</v>
      </c>
      <c r="AT305" s="216" t="s">
        <v>122</v>
      </c>
      <c r="AU305" s="216" t="s">
        <v>83</v>
      </c>
      <c r="AY305" s="18" t="s">
        <v>120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81</v>
      </c>
      <c r="BK305" s="217">
        <f>ROUND(I305*H305,2)</f>
        <v>0</v>
      </c>
      <c r="BL305" s="18" t="s">
        <v>127</v>
      </c>
      <c r="BM305" s="216" t="s">
        <v>434</v>
      </c>
    </row>
    <row r="306" s="2" customFormat="1">
      <c r="A306" s="39"/>
      <c r="B306" s="40"/>
      <c r="C306" s="41"/>
      <c r="D306" s="218" t="s">
        <v>129</v>
      </c>
      <c r="E306" s="41"/>
      <c r="F306" s="219" t="s">
        <v>435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129</v>
      </c>
      <c r="AU306" s="18" t="s">
        <v>83</v>
      </c>
    </row>
    <row r="307" s="2" customFormat="1">
      <c r="A307" s="39"/>
      <c r="B307" s="40"/>
      <c r="C307" s="41"/>
      <c r="D307" s="223" t="s">
        <v>131</v>
      </c>
      <c r="E307" s="41"/>
      <c r="F307" s="224" t="s">
        <v>436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131</v>
      </c>
      <c r="AU307" s="18" t="s">
        <v>83</v>
      </c>
    </row>
    <row r="308" s="12" customFormat="1" ht="25.92" customHeight="1">
      <c r="A308" s="12"/>
      <c r="B308" s="189"/>
      <c r="C308" s="190"/>
      <c r="D308" s="191" t="s">
        <v>72</v>
      </c>
      <c r="E308" s="192" t="s">
        <v>175</v>
      </c>
      <c r="F308" s="192" t="s">
        <v>437</v>
      </c>
      <c r="G308" s="190"/>
      <c r="H308" s="190"/>
      <c r="I308" s="193"/>
      <c r="J308" s="194">
        <f>BK308</f>
        <v>0</v>
      </c>
      <c r="K308" s="190"/>
      <c r="L308" s="195"/>
      <c r="M308" s="196"/>
      <c r="N308" s="197"/>
      <c r="O308" s="197"/>
      <c r="P308" s="198">
        <f>P309</f>
        <v>0</v>
      </c>
      <c r="Q308" s="197"/>
      <c r="R308" s="198">
        <f>R309</f>
        <v>0.018179999999999998</v>
      </c>
      <c r="S308" s="197"/>
      <c r="T308" s="199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0" t="s">
        <v>143</v>
      </c>
      <c r="AT308" s="201" t="s">
        <v>72</v>
      </c>
      <c r="AU308" s="201" t="s">
        <v>73</v>
      </c>
      <c r="AY308" s="200" t="s">
        <v>120</v>
      </c>
      <c r="BK308" s="202">
        <f>BK309</f>
        <v>0</v>
      </c>
    </row>
    <row r="309" s="12" customFormat="1" ht="22.8" customHeight="1">
      <c r="A309" s="12"/>
      <c r="B309" s="189"/>
      <c r="C309" s="190"/>
      <c r="D309" s="191" t="s">
        <v>72</v>
      </c>
      <c r="E309" s="203" t="s">
        <v>438</v>
      </c>
      <c r="F309" s="203" t="s">
        <v>439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SUM(P310:P357)</f>
        <v>0</v>
      </c>
      <c r="Q309" s="197"/>
      <c r="R309" s="198">
        <f>SUM(R310:R357)</f>
        <v>0.018179999999999998</v>
      </c>
      <c r="S309" s="197"/>
      <c r="T309" s="199">
        <f>SUM(T310:T357)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143</v>
      </c>
      <c r="AT309" s="201" t="s">
        <v>72</v>
      </c>
      <c r="AU309" s="201" t="s">
        <v>81</v>
      </c>
      <c r="AY309" s="200" t="s">
        <v>120</v>
      </c>
      <c r="BK309" s="202">
        <f>SUM(BK310:BK357)</f>
        <v>0</v>
      </c>
    </row>
    <row r="310" s="2" customFormat="1" ht="24.15" customHeight="1">
      <c r="A310" s="39"/>
      <c r="B310" s="40"/>
      <c r="C310" s="205" t="s">
        <v>440</v>
      </c>
      <c r="D310" s="205" t="s">
        <v>122</v>
      </c>
      <c r="E310" s="206" t="s">
        <v>441</v>
      </c>
      <c r="F310" s="207" t="s">
        <v>442</v>
      </c>
      <c r="G310" s="208" t="s">
        <v>289</v>
      </c>
      <c r="H310" s="209">
        <v>20</v>
      </c>
      <c r="I310" s="210"/>
      <c r="J310" s="211">
        <f>ROUND(I310*H310,2)</f>
        <v>0</v>
      </c>
      <c r="K310" s="207" t="s">
        <v>126</v>
      </c>
      <c r="L310" s="45"/>
      <c r="M310" s="212" t="s">
        <v>28</v>
      </c>
      <c r="N310" s="213" t="s">
        <v>44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443</v>
      </c>
      <c r="AT310" s="216" t="s">
        <v>122</v>
      </c>
      <c r="AU310" s="216" t="s">
        <v>83</v>
      </c>
      <c r="AY310" s="18" t="s">
        <v>120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443</v>
      </c>
      <c r="BM310" s="216" t="s">
        <v>444</v>
      </c>
    </row>
    <row r="311" s="2" customFormat="1">
      <c r="A311" s="39"/>
      <c r="B311" s="40"/>
      <c r="C311" s="41"/>
      <c r="D311" s="218" t="s">
        <v>129</v>
      </c>
      <c r="E311" s="41"/>
      <c r="F311" s="219" t="s">
        <v>445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129</v>
      </c>
      <c r="AU311" s="18" t="s">
        <v>83</v>
      </c>
    </row>
    <row r="312" s="2" customFormat="1">
      <c r="A312" s="39"/>
      <c r="B312" s="40"/>
      <c r="C312" s="41"/>
      <c r="D312" s="223" t="s">
        <v>131</v>
      </c>
      <c r="E312" s="41"/>
      <c r="F312" s="224" t="s">
        <v>446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131</v>
      </c>
      <c r="AU312" s="18" t="s">
        <v>83</v>
      </c>
    </row>
    <row r="313" s="13" customFormat="1">
      <c r="A313" s="13"/>
      <c r="B313" s="225"/>
      <c r="C313" s="226"/>
      <c r="D313" s="218" t="s">
        <v>133</v>
      </c>
      <c r="E313" s="227" t="s">
        <v>28</v>
      </c>
      <c r="F313" s="228" t="s">
        <v>260</v>
      </c>
      <c r="G313" s="226"/>
      <c r="H313" s="229">
        <v>20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133</v>
      </c>
      <c r="AU313" s="235" t="s">
        <v>83</v>
      </c>
      <c r="AV313" s="13" t="s">
        <v>83</v>
      </c>
      <c r="AW313" s="13" t="s">
        <v>35</v>
      </c>
      <c r="AX313" s="13" t="s">
        <v>73</v>
      </c>
      <c r="AY313" s="235" t="s">
        <v>120</v>
      </c>
    </row>
    <row r="314" s="14" customFormat="1">
      <c r="A314" s="14"/>
      <c r="B314" s="236"/>
      <c r="C314" s="237"/>
      <c r="D314" s="218" t="s">
        <v>133</v>
      </c>
      <c r="E314" s="238" t="s">
        <v>28</v>
      </c>
      <c r="F314" s="239" t="s">
        <v>142</v>
      </c>
      <c r="G314" s="237"/>
      <c r="H314" s="240">
        <v>20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133</v>
      </c>
      <c r="AU314" s="246" t="s">
        <v>83</v>
      </c>
      <c r="AV314" s="14" t="s">
        <v>127</v>
      </c>
      <c r="AW314" s="14" t="s">
        <v>35</v>
      </c>
      <c r="AX314" s="14" t="s">
        <v>81</v>
      </c>
      <c r="AY314" s="246" t="s">
        <v>120</v>
      </c>
    </row>
    <row r="315" s="2" customFormat="1" ht="37.8" customHeight="1">
      <c r="A315" s="39"/>
      <c r="B315" s="40"/>
      <c r="C315" s="205" t="s">
        <v>447</v>
      </c>
      <c r="D315" s="205" t="s">
        <v>122</v>
      </c>
      <c r="E315" s="206" t="s">
        <v>448</v>
      </c>
      <c r="F315" s="207" t="s">
        <v>449</v>
      </c>
      <c r="G315" s="208" t="s">
        <v>125</v>
      </c>
      <c r="H315" s="209">
        <v>2.2200000000000002</v>
      </c>
      <c r="I315" s="210"/>
      <c r="J315" s="211">
        <f>ROUND(I315*H315,2)</f>
        <v>0</v>
      </c>
      <c r="K315" s="207" t="s">
        <v>126</v>
      </c>
      <c r="L315" s="45"/>
      <c r="M315" s="212" t="s">
        <v>28</v>
      </c>
      <c r="N315" s="213" t="s">
        <v>44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443</v>
      </c>
      <c r="AT315" s="216" t="s">
        <v>122</v>
      </c>
      <c r="AU315" s="216" t="s">
        <v>83</v>
      </c>
      <c r="AY315" s="18" t="s">
        <v>120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81</v>
      </c>
      <c r="BK315" s="217">
        <f>ROUND(I315*H315,2)</f>
        <v>0</v>
      </c>
      <c r="BL315" s="18" t="s">
        <v>443</v>
      </c>
      <c r="BM315" s="216" t="s">
        <v>450</v>
      </c>
    </row>
    <row r="316" s="2" customFormat="1">
      <c r="A316" s="39"/>
      <c r="B316" s="40"/>
      <c r="C316" s="41"/>
      <c r="D316" s="218" t="s">
        <v>129</v>
      </c>
      <c r="E316" s="41"/>
      <c r="F316" s="219" t="s">
        <v>451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129</v>
      </c>
      <c r="AU316" s="18" t="s">
        <v>83</v>
      </c>
    </row>
    <row r="317" s="2" customFormat="1">
      <c r="A317" s="39"/>
      <c r="B317" s="40"/>
      <c r="C317" s="41"/>
      <c r="D317" s="223" t="s">
        <v>131</v>
      </c>
      <c r="E317" s="41"/>
      <c r="F317" s="224" t="s">
        <v>452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83</v>
      </c>
    </row>
    <row r="318" s="13" customFormat="1">
      <c r="A318" s="13"/>
      <c r="B318" s="225"/>
      <c r="C318" s="226"/>
      <c r="D318" s="218" t="s">
        <v>133</v>
      </c>
      <c r="E318" s="227" t="s">
        <v>28</v>
      </c>
      <c r="F318" s="228" t="s">
        <v>453</v>
      </c>
      <c r="G318" s="226"/>
      <c r="H318" s="229">
        <v>2.2200000000000002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133</v>
      </c>
      <c r="AU318" s="235" t="s">
        <v>83</v>
      </c>
      <c r="AV318" s="13" t="s">
        <v>83</v>
      </c>
      <c r="AW318" s="13" t="s">
        <v>35</v>
      </c>
      <c r="AX318" s="13" t="s">
        <v>73</v>
      </c>
      <c r="AY318" s="235" t="s">
        <v>120</v>
      </c>
    </row>
    <row r="319" s="14" customFormat="1">
      <c r="A319" s="14"/>
      <c r="B319" s="236"/>
      <c r="C319" s="237"/>
      <c r="D319" s="218" t="s">
        <v>133</v>
      </c>
      <c r="E319" s="238" t="s">
        <v>28</v>
      </c>
      <c r="F319" s="239" t="s">
        <v>142</v>
      </c>
      <c r="G319" s="237"/>
      <c r="H319" s="240">
        <v>2.2200000000000002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133</v>
      </c>
      <c r="AU319" s="246" t="s">
        <v>83</v>
      </c>
      <c r="AV319" s="14" t="s">
        <v>127</v>
      </c>
      <c r="AW319" s="14" t="s">
        <v>35</v>
      </c>
      <c r="AX319" s="14" t="s">
        <v>81</v>
      </c>
      <c r="AY319" s="246" t="s">
        <v>120</v>
      </c>
    </row>
    <row r="320" s="2" customFormat="1" ht="37.8" customHeight="1">
      <c r="A320" s="39"/>
      <c r="B320" s="40"/>
      <c r="C320" s="205" t="s">
        <v>454</v>
      </c>
      <c r="D320" s="205" t="s">
        <v>122</v>
      </c>
      <c r="E320" s="206" t="s">
        <v>455</v>
      </c>
      <c r="F320" s="207" t="s">
        <v>456</v>
      </c>
      <c r="G320" s="208" t="s">
        <v>125</v>
      </c>
      <c r="H320" s="209">
        <v>19.98</v>
      </c>
      <c r="I320" s="210"/>
      <c r="J320" s="211">
        <f>ROUND(I320*H320,2)</f>
        <v>0</v>
      </c>
      <c r="K320" s="207" t="s">
        <v>126</v>
      </c>
      <c r="L320" s="45"/>
      <c r="M320" s="212" t="s">
        <v>28</v>
      </c>
      <c r="N320" s="213" t="s">
        <v>44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443</v>
      </c>
      <c r="AT320" s="216" t="s">
        <v>122</v>
      </c>
      <c r="AU320" s="216" t="s">
        <v>83</v>
      </c>
      <c r="AY320" s="18" t="s">
        <v>120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443</v>
      </c>
      <c r="BM320" s="216" t="s">
        <v>457</v>
      </c>
    </row>
    <row r="321" s="2" customFormat="1">
      <c r="A321" s="39"/>
      <c r="B321" s="40"/>
      <c r="C321" s="41"/>
      <c r="D321" s="218" t="s">
        <v>129</v>
      </c>
      <c r="E321" s="41"/>
      <c r="F321" s="219" t="s">
        <v>458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129</v>
      </c>
      <c r="AU321" s="18" t="s">
        <v>83</v>
      </c>
    </row>
    <row r="322" s="2" customFormat="1">
      <c r="A322" s="39"/>
      <c r="B322" s="40"/>
      <c r="C322" s="41"/>
      <c r="D322" s="223" t="s">
        <v>131</v>
      </c>
      <c r="E322" s="41"/>
      <c r="F322" s="224" t="s">
        <v>459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131</v>
      </c>
      <c r="AU322" s="18" t="s">
        <v>83</v>
      </c>
    </row>
    <row r="323" s="13" customFormat="1">
      <c r="A323" s="13"/>
      <c r="B323" s="225"/>
      <c r="C323" s="226"/>
      <c r="D323" s="218" t="s">
        <v>133</v>
      </c>
      <c r="E323" s="227" t="s">
        <v>28</v>
      </c>
      <c r="F323" s="228" t="s">
        <v>460</v>
      </c>
      <c r="G323" s="226"/>
      <c r="H323" s="229">
        <v>19.98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133</v>
      </c>
      <c r="AU323" s="235" t="s">
        <v>83</v>
      </c>
      <c r="AV323" s="13" t="s">
        <v>83</v>
      </c>
      <c r="AW323" s="13" t="s">
        <v>35</v>
      </c>
      <c r="AX323" s="13" t="s">
        <v>73</v>
      </c>
      <c r="AY323" s="235" t="s">
        <v>120</v>
      </c>
    </row>
    <row r="324" s="14" customFormat="1">
      <c r="A324" s="14"/>
      <c r="B324" s="236"/>
      <c r="C324" s="237"/>
      <c r="D324" s="218" t="s">
        <v>133</v>
      </c>
      <c r="E324" s="238" t="s">
        <v>28</v>
      </c>
      <c r="F324" s="239" t="s">
        <v>142</v>
      </c>
      <c r="G324" s="237"/>
      <c r="H324" s="240">
        <v>19.98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133</v>
      </c>
      <c r="AU324" s="246" t="s">
        <v>83</v>
      </c>
      <c r="AV324" s="14" t="s">
        <v>127</v>
      </c>
      <c r="AW324" s="14" t="s">
        <v>35</v>
      </c>
      <c r="AX324" s="14" t="s">
        <v>81</v>
      </c>
      <c r="AY324" s="246" t="s">
        <v>120</v>
      </c>
    </row>
    <row r="325" s="2" customFormat="1" ht="24.15" customHeight="1">
      <c r="A325" s="39"/>
      <c r="B325" s="40"/>
      <c r="C325" s="205" t="s">
        <v>461</v>
      </c>
      <c r="D325" s="205" t="s">
        <v>122</v>
      </c>
      <c r="E325" s="206" t="s">
        <v>462</v>
      </c>
      <c r="F325" s="207" t="s">
        <v>463</v>
      </c>
      <c r="G325" s="208" t="s">
        <v>154</v>
      </c>
      <c r="H325" s="209">
        <v>3.996</v>
      </c>
      <c r="I325" s="210"/>
      <c r="J325" s="211">
        <f>ROUND(I325*H325,2)</f>
        <v>0</v>
      </c>
      <c r="K325" s="207" t="s">
        <v>126</v>
      </c>
      <c r="L325" s="45"/>
      <c r="M325" s="212" t="s">
        <v>28</v>
      </c>
      <c r="N325" s="213" t="s">
        <v>44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443</v>
      </c>
      <c r="AT325" s="216" t="s">
        <v>122</v>
      </c>
      <c r="AU325" s="216" t="s">
        <v>83</v>
      </c>
      <c r="AY325" s="18" t="s">
        <v>120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443</v>
      </c>
      <c r="BM325" s="216" t="s">
        <v>464</v>
      </c>
    </row>
    <row r="326" s="2" customFormat="1">
      <c r="A326" s="39"/>
      <c r="B326" s="40"/>
      <c r="C326" s="41"/>
      <c r="D326" s="218" t="s">
        <v>129</v>
      </c>
      <c r="E326" s="41"/>
      <c r="F326" s="219" t="s">
        <v>465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129</v>
      </c>
      <c r="AU326" s="18" t="s">
        <v>83</v>
      </c>
    </row>
    <row r="327" s="2" customFormat="1">
      <c r="A327" s="39"/>
      <c r="B327" s="40"/>
      <c r="C327" s="41"/>
      <c r="D327" s="223" t="s">
        <v>131</v>
      </c>
      <c r="E327" s="41"/>
      <c r="F327" s="224" t="s">
        <v>466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131</v>
      </c>
      <c r="AU327" s="18" t="s">
        <v>83</v>
      </c>
    </row>
    <row r="328" s="13" customFormat="1">
      <c r="A328" s="13"/>
      <c r="B328" s="225"/>
      <c r="C328" s="226"/>
      <c r="D328" s="218" t="s">
        <v>133</v>
      </c>
      <c r="E328" s="227" t="s">
        <v>28</v>
      </c>
      <c r="F328" s="228" t="s">
        <v>453</v>
      </c>
      <c r="G328" s="226"/>
      <c r="H328" s="229">
        <v>2.2200000000000002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133</v>
      </c>
      <c r="AU328" s="235" t="s">
        <v>83</v>
      </c>
      <c r="AV328" s="13" t="s">
        <v>83</v>
      </c>
      <c r="AW328" s="13" t="s">
        <v>35</v>
      </c>
      <c r="AX328" s="13" t="s">
        <v>73</v>
      </c>
      <c r="AY328" s="235" t="s">
        <v>120</v>
      </c>
    </row>
    <row r="329" s="14" customFormat="1">
      <c r="A329" s="14"/>
      <c r="B329" s="236"/>
      <c r="C329" s="237"/>
      <c r="D329" s="218" t="s">
        <v>133</v>
      </c>
      <c r="E329" s="238" t="s">
        <v>28</v>
      </c>
      <c r="F329" s="239" t="s">
        <v>142</v>
      </c>
      <c r="G329" s="237"/>
      <c r="H329" s="240">
        <v>2.2200000000000002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133</v>
      </c>
      <c r="AU329" s="246" t="s">
        <v>83</v>
      </c>
      <c r="AV329" s="14" t="s">
        <v>127</v>
      </c>
      <c r="AW329" s="14" t="s">
        <v>35</v>
      </c>
      <c r="AX329" s="14" t="s">
        <v>81</v>
      </c>
      <c r="AY329" s="246" t="s">
        <v>120</v>
      </c>
    </row>
    <row r="330" s="13" customFormat="1">
      <c r="A330" s="13"/>
      <c r="B330" s="225"/>
      <c r="C330" s="226"/>
      <c r="D330" s="218" t="s">
        <v>133</v>
      </c>
      <c r="E330" s="226"/>
      <c r="F330" s="228" t="s">
        <v>467</v>
      </c>
      <c r="G330" s="226"/>
      <c r="H330" s="229">
        <v>3.996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133</v>
      </c>
      <c r="AU330" s="235" t="s">
        <v>83</v>
      </c>
      <c r="AV330" s="13" t="s">
        <v>83</v>
      </c>
      <c r="AW330" s="13" t="s">
        <v>4</v>
      </c>
      <c r="AX330" s="13" t="s">
        <v>81</v>
      </c>
      <c r="AY330" s="235" t="s">
        <v>120</v>
      </c>
    </row>
    <row r="331" s="2" customFormat="1" ht="24.15" customHeight="1">
      <c r="A331" s="39"/>
      <c r="B331" s="40"/>
      <c r="C331" s="205" t="s">
        <v>468</v>
      </c>
      <c r="D331" s="205" t="s">
        <v>122</v>
      </c>
      <c r="E331" s="206" t="s">
        <v>469</v>
      </c>
      <c r="F331" s="207" t="s">
        <v>470</v>
      </c>
      <c r="G331" s="208" t="s">
        <v>289</v>
      </c>
      <c r="H331" s="209">
        <v>20</v>
      </c>
      <c r="I331" s="210"/>
      <c r="J331" s="211">
        <f>ROUND(I331*H331,2)</f>
        <v>0</v>
      </c>
      <c r="K331" s="207" t="s">
        <v>126</v>
      </c>
      <c r="L331" s="45"/>
      <c r="M331" s="212" t="s">
        <v>28</v>
      </c>
      <c r="N331" s="213" t="s">
        <v>44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443</v>
      </c>
      <c r="AT331" s="216" t="s">
        <v>122</v>
      </c>
      <c r="AU331" s="216" t="s">
        <v>83</v>
      </c>
      <c r="AY331" s="18" t="s">
        <v>120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443</v>
      </c>
      <c r="BM331" s="216" t="s">
        <v>471</v>
      </c>
    </row>
    <row r="332" s="2" customFormat="1">
      <c r="A332" s="39"/>
      <c r="B332" s="40"/>
      <c r="C332" s="41"/>
      <c r="D332" s="218" t="s">
        <v>129</v>
      </c>
      <c r="E332" s="41"/>
      <c r="F332" s="219" t="s">
        <v>472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129</v>
      </c>
      <c r="AU332" s="18" t="s">
        <v>83</v>
      </c>
    </row>
    <row r="333" s="2" customFormat="1">
      <c r="A333" s="39"/>
      <c r="B333" s="40"/>
      <c r="C333" s="41"/>
      <c r="D333" s="223" t="s">
        <v>131</v>
      </c>
      <c r="E333" s="41"/>
      <c r="F333" s="224" t="s">
        <v>473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131</v>
      </c>
      <c r="AU333" s="18" t="s">
        <v>83</v>
      </c>
    </row>
    <row r="334" s="13" customFormat="1">
      <c r="A334" s="13"/>
      <c r="B334" s="225"/>
      <c r="C334" s="226"/>
      <c r="D334" s="218" t="s">
        <v>133</v>
      </c>
      <c r="E334" s="227" t="s">
        <v>28</v>
      </c>
      <c r="F334" s="228" t="s">
        <v>260</v>
      </c>
      <c r="G334" s="226"/>
      <c r="H334" s="229">
        <v>20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133</v>
      </c>
      <c r="AU334" s="235" t="s">
        <v>83</v>
      </c>
      <c r="AV334" s="13" t="s">
        <v>83</v>
      </c>
      <c r="AW334" s="13" t="s">
        <v>35</v>
      </c>
      <c r="AX334" s="13" t="s">
        <v>81</v>
      </c>
      <c r="AY334" s="235" t="s">
        <v>120</v>
      </c>
    </row>
    <row r="335" s="2" customFormat="1" ht="24.15" customHeight="1">
      <c r="A335" s="39"/>
      <c r="B335" s="40"/>
      <c r="C335" s="205" t="s">
        <v>474</v>
      </c>
      <c r="D335" s="205" t="s">
        <v>122</v>
      </c>
      <c r="E335" s="206" t="s">
        <v>475</v>
      </c>
      <c r="F335" s="207" t="s">
        <v>476</v>
      </c>
      <c r="G335" s="208" t="s">
        <v>289</v>
      </c>
      <c r="H335" s="209">
        <v>20</v>
      </c>
      <c r="I335" s="210"/>
      <c r="J335" s="211">
        <f>ROUND(I335*H335,2)</f>
        <v>0</v>
      </c>
      <c r="K335" s="207" t="s">
        <v>126</v>
      </c>
      <c r="L335" s="45"/>
      <c r="M335" s="212" t="s">
        <v>28</v>
      </c>
      <c r="N335" s="213" t="s">
        <v>44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443</v>
      </c>
      <c r="AT335" s="216" t="s">
        <v>122</v>
      </c>
      <c r="AU335" s="216" t="s">
        <v>83</v>
      </c>
      <c r="AY335" s="18" t="s">
        <v>120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443</v>
      </c>
      <c r="BM335" s="216" t="s">
        <v>477</v>
      </c>
    </row>
    <row r="336" s="2" customFormat="1">
      <c r="A336" s="39"/>
      <c r="B336" s="40"/>
      <c r="C336" s="41"/>
      <c r="D336" s="218" t="s">
        <v>129</v>
      </c>
      <c r="E336" s="41"/>
      <c r="F336" s="219" t="s">
        <v>478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129</v>
      </c>
      <c r="AU336" s="18" t="s">
        <v>83</v>
      </c>
    </row>
    <row r="337" s="2" customFormat="1">
      <c r="A337" s="39"/>
      <c r="B337" s="40"/>
      <c r="C337" s="41"/>
      <c r="D337" s="223" t="s">
        <v>131</v>
      </c>
      <c r="E337" s="41"/>
      <c r="F337" s="224" t="s">
        <v>479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131</v>
      </c>
      <c r="AU337" s="18" t="s">
        <v>83</v>
      </c>
    </row>
    <row r="338" s="13" customFormat="1">
      <c r="A338" s="13"/>
      <c r="B338" s="225"/>
      <c r="C338" s="226"/>
      <c r="D338" s="218" t="s">
        <v>133</v>
      </c>
      <c r="E338" s="227" t="s">
        <v>28</v>
      </c>
      <c r="F338" s="228" t="s">
        <v>260</v>
      </c>
      <c r="G338" s="226"/>
      <c r="H338" s="229">
        <v>20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133</v>
      </c>
      <c r="AU338" s="235" t="s">
        <v>83</v>
      </c>
      <c r="AV338" s="13" t="s">
        <v>83</v>
      </c>
      <c r="AW338" s="13" t="s">
        <v>35</v>
      </c>
      <c r="AX338" s="13" t="s">
        <v>73</v>
      </c>
      <c r="AY338" s="235" t="s">
        <v>120</v>
      </c>
    </row>
    <row r="339" s="14" customFormat="1">
      <c r="A339" s="14"/>
      <c r="B339" s="236"/>
      <c r="C339" s="237"/>
      <c r="D339" s="218" t="s">
        <v>133</v>
      </c>
      <c r="E339" s="238" t="s">
        <v>28</v>
      </c>
      <c r="F339" s="239" t="s">
        <v>142</v>
      </c>
      <c r="G339" s="237"/>
      <c r="H339" s="240">
        <v>20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133</v>
      </c>
      <c r="AU339" s="246" t="s">
        <v>83</v>
      </c>
      <c r="AV339" s="14" t="s">
        <v>127</v>
      </c>
      <c r="AW339" s="14" t="s">
        <v>35</v>
      </c>
      <c r="AX339" s="14" t="s">
        <v>81</v>
      </c>
      <c r="AY339" s="246" t="s">
        <v>120</v>
      </c>
    </row>
    <row r="340" s="2" customFormat="1" ht="21.75" customHeight="1">
      <c r="A340" s="39"/>
      <c r="B340" s="40"/>
      <c r="C340" s="205" t="s">
        <v>480</v>
      </c>
      <c r="D340" s="205" t="s">
        <v>122</v>
      </c>
      <c r="E340" s="206" t="s">
        <v>481</v>
      </c>
      <c r="F340" s="207" t="s">
        <v>482</v>
      </c>
      <c r="G340" s="208" t="s">
        <v>289</v>
      </c>
      <c r="H340" s="209">
        <v>20</v>
      </c>
      <c r="I340" s="210"/>
      <c r="J340" s="211">
        <f>ROUND(I340*H340,2)</f>
        <v>0</v>
      </c>
      <c r="K340" s="207" t="s">
        <v>126</v>
      </c>
      <c r="L340" s="45"/>
      <c r="M340" s="212" t="s">
        <v>28</v>
      </c>
      <c r="N340" s="213" t="s">
        <v>44</v>
      </c>
      <c r="O340" s="85"/>
      <c r="P340" s="214">
        <f>O340*H340</f>
        <v>0</v>
      </c>
      <c r="Q340" s="214">
        <v>9.0000000000000006E-05</v>
      </c>
      <c r="R340" s="214">
        <f>Q340*H340</f>
        <v>0.0018000000000000002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443</v>
      </c>
      <c r="AT340" s="216" t="s">
        <v>122</v>
      </c>
      <c r="AU340" s="216" t="s">
        <v>83</v>
      </c>
      <c r="AY340" s="18" t="s">
        <v>120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443</v>
      </c>
      <c r="BM340" s="216" t="s">
        <v>483</v>
      </c>
    </row>
    <row r="341" s="2" customFormat="1">
      <c r="A341" s="39"/>
      <c r="B341" s="40"/>
      <c r="C341" s="41"/>
      <c r="D341" s="218" t="s">
        <v>129</v>
      </c>
      <c r="E341" s="41"/>
      <c r="F341" s="219" t="s">
        <v>484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129</v>
      </c>
      <c r="AU341" s="18" t="s">
        <v>83</v>
      </c>
    </row>
    <row r="342" s="2" customFormat="1">
      <c r="A342" s="39"/>
      <c r="B342" s="40"/>
      <c r="C342" s="41"/>
      <c r="D342" s="223" t="s">
        <v>131</v>
      </c>
      <c r="E342" s="41"/>
      <c r="F342" s="224" t="s">
        <v>485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131</v>
      </c>
      <c r="AU342" s="18" t="s">
        <v>83</v>
      </c>
    </row>
    <row r="343" s="13" customFormat="1">
      <c r="A343" s="13"/>
      <c r="B343" s="225"/>
      <c r="C343" s="226"/>
      <c r="D343" s="218" t="s">
        <v>133</v>
      </c>
      <c r="E343" s="227" t="s">
        <v>28</v>
      </c>
      <c r="F343" s="228" t="s">
        <v>260</v>
      </c>
      <c r="G343" s="226"/>
      <c r="H343" s="229">
        <v>20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133</v>
      </c>
      <c r="AU343" s="235" t="s">
        <v>83</v>
      </c>
      <c r="AV343" s="13" t="s">
        <v>83</v>
      </c>
      <c r="AW343" s="13" t="s">
        <v>35</v>
      </c>
      <c r="AX343" s="13" t="s">
        <v>73</v>
      </c>
      <c r="AY343" s="235" t="s">
        <v>120</v>
      </c>
    </row>
    <row r="344" s="14" customFormat="1">
      <c r="A344" s="14"/>
      <c r="B344" s="236"/>
      <c r="C344" s="237"/>
      <c r="D344" s="218" t="s">
        <v>133</v>
      </c>
      <c r="E344" s="238" t="s">
        <v>28</v>
      </c>
      <c r="F344" s="239" t="s">
        <v>142</v>
      </c>
      <c r="G344" s="237"/>
      <c r="H344" s="240">
        <v>20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133</v>
      </c>
      <c r="AU344" s="246" t="s">
        <v>83</v>
      </c>
      <c r="AV344" s="14" t="s">
        <v>127</v>
      </c>
      <c r="AW344" s="14" t="s">
        <v>35</v>
      </c>
      <c r="AX344" s="14" t="s">
        <v>81</v>
      </c>
      <c r="AY344" s="246" t="s">
        <v>120</v>
      </c>
    </row>
    <row r="345" s="2" customFormat="1" ht="24.15" customHeight="1">
      <c r="A345" s="39"/>
      <c r="B345" s="40"/>
      <c r="C345" s="205" t="s">
        <v>486</v>
      </c>
      <c r="D345" s="205" t="s">
        <v>122</v>
      </c>
      <c r="E345" s="206" t="s">
        <v>487</v>
      </c>
      <c r="F345" s="207" t="s">
        <v>488</v>
      </c>
      <c r="G345" s="208" t="s">
        <v>289</v>
      </c>
      <c r="H345" s="209">
        <v>20</v>
      </c>
      <c r="I345" s="210"/>
      <c r="J345" s="211">
        <f>ROUND(I345*H345,2)</f>
        <v>0</v>
      </c>
      <c r="K345" s="207" t="s">
        <v>126</v>
      </c>
      <c r="L345" s="45"/>
      <c r="M345" s="212" t="s">
        <v>28</v>
      </c>
      <c r="N345" s="213" t="s">
        <v>44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443</v>
      </c>
      <c r="AT345" s="216" t="s">
        <v>122</v>
      </c>
      <c r="AU345" s="216" t="s">
        <v>83</v>
      </c>
      <c r="AY345" s="18" t="s">
        <v>120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443</v>
      </c>
      <c r="BM345" s="216" t="s">
        <v>489</v>
      </c>
    </row>
    <row r="346" s="2" customFormat="1">
      <c r="A346" s="39"/>
      <c r="B346" s="40"/>
      <c r="C346" s="41"/>
      <c r="D346" s="218" t="s">
        <v>129</v>
      </c>
      <c r="E346" s="41"/>
      <c r="F346" s="219" t="s">
        <v>490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129</v>
      </c>
      <c r="AU346" s="18" t="s">
        <v>83</v>
      </c>
    </row>
    <row r="347" s="2" customFormat="1">
      <c r="A347" s="39"/>
      <c r="B347" s="40"/>
      <c r="C347" s="41"/>
      <c r="D347" s="223" t="s">
        <v>131</v>
      </c>
      <c r="E347" s="41"/>
      <c r="F347" s="224" t="s">
        <v>491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131</v>
      </c>
      <c r="AU347" s="18" t="s">
        <v>83</v>
      </c>
    </row>
    <row r="348" s="13" customFormat="1">
      <c r="A348" s="13"/>
      <c r="B348" s="225"/>
      <c r="C348" s="226"/>
      <c r="D348" s="218" t="s">
        <v>133</v>
      </c>
      <c r="E348" s="227" t="s">
        <v>28</v>
      </c>
      <c r="F348" s="228" t="s">
        <v>260</v>
      </c>
      <c r="G348" s="226"/>
      <c r="H348" s="229">
        <v>20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133</v>
      </c>
      <c r="AU348" s="235" t="s">
        <v>83</v>
      </c>
      <c r="AV348" s="13" t="s">
        <v>83</v>
      </c>
      <c r="AW348" s="13" t="s">
        <v>35</v>
      </c>
      <c r="AX348" s="13" t="s">
        <v>73</v>
      </c>
      <c r="AY348" s="235" t="s">
        <v>120</v>
      </c>
    </row>
    <row r="349" s="14" customFormat="1">
      <c r="A349" s="14"/>
      <c r="B349" s="236"/>
      <c r="C349" s="237"/>
      <c r="D349" s="218" t="s">
        <v>133</v>
      </c>
      <c r="E349" s="238" t="s">
        <v>28</v>
      </c>
      <c r="F349" s="239" t="s">
        <v>142</v>
      </c>
      <c r="G349" s="237"/>
      <c r="H349" s="240">
        <v>20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133</v>
      </c>
      <c r="AU349" s="246" t="s">
        <v>83</v>
      </c>
      <c r="AV349" s="14" t="s">
        <v>127</v>
      </c>
      <c r="AW349" s="14" t="s">
        <v>35</v>
      </c>
      <c r="AX349" s="14" t="s">
        <v>81</v>
      </c>
      <c r="AY349" s="246" t="s">
        <v>120</v>
      </c>
    </row>
    <row r="350" s="2" customFormat="1" ht="24.15" customHeight="1">
      <c r="A350" s="39"/>
      <c r="B350" s="40"/>
      <c r="C350" s="248" t="s">
        <v>492</v>
      </c>
      <c r="D350" s="248" t="s">
        <v>175</v>
      </c>
      <c r="E350" s="249" t="s">
        <v>493</v>
      </c>
      <c r="F350" s="250" t="s">
        <v>494</v>
      </c>
      <c r="G350" s="251" t="s">
        <v>289</v>
      </c>
      <c r="H350" s="252">
        <v>21</v>
      </c>
      <c r="I350" s="253"/>
      <c r="J350" s="254">
        <f>ROUND(I350*H350,2)</f>
        <v>0</v>
      </c>
      <c r="K350" s="250" t="s">
        <v>126</v>
      </c>
      <c r="L350" s="255"/>
      <c r="M350" s="256" t="s">
        <v>28</v>
      </c>
      <c r="N350" s="257" t="s">
        <v>44</v>
      </c>
      <c r="O350" s="85"/>
      <c r="P350" s="214">
        <f>O350*H350</f>
        <v>0</v>
      </c>
      <c r="Q350" s="214">
        <v>0.00077999999999999999</v>
      </c>
      <c r="R350" s="214">
        <f>Q350*H350</f>
        <v>0.016379999999999999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351</v>
      </c>
      <c r="AT350" s="216" t="s">
        <v>175</v>
      </c>
      <c r="AU350" s="216" t="s">
        <v>83</v>
      </c>
      <c r="AY350" s="18" t="s">
        <v>120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351</v>
      </c>
      <c r="BM350" s="216" t="s">
        <v>495</v>
      </c>
    </row>
    <row r="351" s="2" customFormat="1">
      <c r="A351" s="39"/>
      <c r="B351" s="40"/>
      <c r="C351" s="41"/>
      <c r="D351" s="218" t="s">
        <v>129</v>
      </c>
      <c r="E351" s="41"/>
      <c r="F351" s="219" t="s">
        <v>494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129</v>
      </c>
      <c r="AU351" s="18" t="s">
        <v>83</v>
      </c>
    </row>
    <row r="352" s="13" customFormat="1">
      <c r="A352" s="13"/>
      <c r="B352" s="225"/>
      <c r="C352" s="226"/>
      <c r="D352" s="218" t="s">
        <v>133</v>
      </c>
      <c r="E352" s="227" t="s">
        <v>28</v>
      </c>
      <c r="F352" s="228" t="s">
        <v>260</v>
      </c>
      <c r="G352" s="226"/>
      <c r="H352" s="229">
        <v>20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133</v>
      </c>
      <c r="AU352" s="235" t="s">
        <v>83</v>
      </c>
      <c r="AV352" s="13" t="s">
        <v>83</v>
      </c>
      <c r="AW352" s="13" t="s">
        <v>35</v>
      </c>
      <c r="AX352" s="13" t="s">
        <v>73</v>
      </c>
      <c r="AY352" s="235" t="s">
        <v>120</v>
      </c>
    </row>
    <row r="353" s="14" customFormat="1">
      <c r="A353" s="14"/>
      <c r="B353" s="236"/>
      <c r="C353" s="237"/>
      <c r="D353" s="218" t="s">
        <v>133</v>
      </c>
      <c r="E353" s="238" t="s">
        <v>28</v>
      </c>
      <c r="F353" s="239" t="s">
        <v>142</v>
      </c>
      <c r="G353" s="237"/>
      <c r="H353" s="240">
        <v>20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133</v>
      </c>
      <c r="AU353" s="246" t="s">
        <v>83</v>
      </c>
      <c r="AV353" s="14" t="s">
        <v>127</v>
      </c>
      <c r="AW353" s="14" t="s">
        <v>35</v>
      </c>
      <c r="AX353" s="14" t="s">
        <v>81</v>
      </c>
      <c r="AY353" s="246" t="s">
        <v>120</v>
      </c>
    </row>
    <row r="354" s="13" customFormat="1">
      <c r="A354" s="13"/>
      <c r="B354" s="225"/>
      <c r="C354" s="226"/>
      <c r="D354" s="218" t="s">
        <v>133</v>
      </c>
      <c r="E354" s="226"/>
      <c r="F354" s="228" t="s">
        <v>496</v>
      </c>
      <c r="G354" s="226"/>
      <c r="H354" s="229">
        <v>21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133</v>
      </c>
      <c r="AU354" s="235" t="s">
        <v>83</v>
      </c>
      <c r="AV354" s="13" t="s">
        <v>83</v>
      </c>
      <c r="AW354" s="13" t="s">
        <v>4</v>
      </c>
      <c r="AX354" s="13" t="s">
        <v>81</v>
      </c>
      <c r="AY354" s="235" t="s">
        <v>120</v>
      </c>
    </row>
    <row r="355" s="2" customFormat="1" ht="24.15" customHeight="1">
      <c r="A355" s="39"/>
      <c r="B355" s="40"/>
      <c r="C355" s="205" t="s">
        <v>497</v>
      </c>
      <c r="D355" s="205" t="s">
        <v>122</v>
      </c>
      <c r="E355" s="206" t="s">
        <v>498</v>
      </c>
      <c r="F355" s="207" t="s">
        <v>499</v>
      </c>
      <c r="G355" s="208" t="s">
        <v>154</v>
      </c>
      <c r="H355" s="209">
        <v>0.017999999999999999</v>
      </c>
      <c r="I355" s="210"/>
      <c r="J355" s="211">
        <f>ROUND(I355*H355,2)</f>
        <v>0</v>
      </c>
      <c r="K355" s="207" t="s">
        <v>126</v>
      </c>
      <c r="L355" s="45"/>
      <c r="M355" s="212" t="s">
        <v>28</v>
      </c>
      <c r="N355" s="213" t="s">
        <v>44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443</v>
      </c>
      <c r="AT355" s="216" t="s">
        <v>122</v>
      </c>
      <c r="AU355" s="216" t="s">
        <v>83</v>
      </c>
      <c r="AY355" s="18" t="s">
        <v>120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443</v>
      </c>
      <c r="BM355" s="216" t="s">
        <v>500</v>
      </c>
    </row>
    <row r="356" s="2" customFormat="1">
      <c r="A356" s="39"/>
      <c r="B356" s="40"/>
      <c r="C356" s="41"/>
      <c r="D356" s="218" t="s">
        <v>129</v>
      </c>
      <c r="E356" s="41"/>
      <c r="F356" s="219" t="s">
        <v>501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129</v>
      </c>
      <c r="AU356" s="18" t="s">
        <v>83</v>
      </c>
    </row>
    <row r="357" s="2" customFormat="1">
      <c r="A357" s="39"/>
      <c r="B357" s="40"/>
      <c r="C357" s="41"/>
      <c r="D357" s="223" t="s">
        <v>131</v>
      </c>
      <c r="E357" s="41"/>
      <c r="F357" s="224" t="s">
        <v>502</v>
      </c>
      <c r="G357" s="41"/>
      <c r="H357" s="41"/>
      <c r="I357" s="220"/>
      <c r="J357" s="41"/>
      <c r="K357" s="41"/>
      <c r="L357" s="45"/>
      <c r="M357" s="258"/>
      <c r="N357" s="259"/>
      <c r="O357" s="260"/>
      <c r="P357" s="260"/>
      <c r="Q357" s="260"/>
      <c r="R357" s="260"/>
      <c r="S357" s="260"/>
      <c r="T357" s="261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131</v>
      </c>
      <c r="AU357" s="18" t="s">
        <v>83</v>
      </c>
    </row>
    <row r="358" s="2" customFormat="1" ht="6.96" customHeight="1">
      <c r="A358" s="3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2A73QZmt3komrn5qcWcpkDBpJb+6FG7U6E2zWTJ3Mip+zmPODFmrsJRk/2tKwNCyJ9HJH+eZ2oCvZ0qK2hZ+Mw==" hashValue="nF2oY9vMuSh/j1UVMcfSkPdLuhCM5AAb5/4iPV8KNLhpHbFieg4lwF1F3rwcKx7oxtDIcOlDd3n9RQ2Jankbhw==" algorithmName="SHA-512" password="CC35"/>
  <autoFilter ref="C88:K35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2/122151101"/>
    <hyperlink ref="F98" r:id="rId2" display="https://podminky.urs.cz/item/CS_URS_2025_02/122251101"/>
    <hyperlink ref="F104" r:id="rId3" display="https://podminky.urs.cz/item/CS_URS_2025_02/162751117"/>
    <hyperlink ref="F109" r:id="rId4" display="https://podminky.urs.cz/item/CS_URS_2025_02/171201231"/>
    <hyperlink ref="F115" r:id="rId5" display="https://podminky.urs.cz/item/CS_URS_2025_02/181111111"/>
    <hyperlink ref="F120" r:id="rId6" display="https://podminky.urs.cz/item/CS_URS_2025_02/181351003"/>
    <hyperlink ref="F129" r:id="rId7" display="https://podminky.urs.cz/item/CS_URS_2025_02/181411131"/>
    <hyperlink ref="F137" r:id="rId8" display="https://podminky.urs.cz/item/CS_URS_2025_02/181951112"/>
    <hyperlink ref="F142" r:id="rId9" display="https://podminky.urs.cz/item/CS_URS_2025_02/183402121"/>
    <hyperlink ref="F147" r:id="rId10" display="https://podminky.urs.cz/item/CS_URS_2025_02/184813511"/>
    <hyperlink ref="F152" r:id="rId11" display="https://podminky.urs.cz/item/CS_URS_2025_02/185804312"/>
    <hyperlink ref="F159" r:id="rId12" display="https://podminky.urs.cz/item/CS_URS_2025_02/564861012"/>
    <hyperlink ref="F163" r:id="rId13" display="https://podminky.urs.cz/item/CS_URS_2025_02/564930312"/>
    <hyperlink ref="F167" r:id="rId14" display="https://podminky.urs.cz/item/CS_URS_2025_02/565135001"/>
    <hyperlink ref="F171" r:id="rId15" display="https://podminky.urs.cz/item/CS_URS_2025_02/573211109"/>
    <hyperlink ref="F175" r:id="rId16" display="https://podminky.urs.cz/item/CS_URS_2025_02/577144011"/>
    <hyperlink ref="F179" r:id="rId17" display="https://podminky.urs.cz/item/CS_URS_2025_02/596212210"/>
    <hyperlink ref="F198" r:id="rId18" display="https://podminky.urs.cz/item/CS_URS_2025_02/637121112"/>
    <hyperlink ref="F203" r:id="rId19" display="https://podminky.urs.cz/item/CS_URS_2025_02/916131213"/>
    <hyperlink ref="F218" r:id="rId20" display="https://podminky.urs.cz/item/CS_URS_2025_02/916231213"/>
    <hyperlink ref="F228" r:id="rId21" display="https://podminky.urs.cz/item/CS_URS_2025_02/919726122"/>
    <hyperlink ref="F232" r:id="rId22" display="https://podminky.urs.cz/item/CS_URS_2025_02/919732211"/>
    <hyperlink ref="F237" r:id="rId23" display="https://podminky.urs.cz/item/CS_URS_2025_02/919735112"/>
    <hyperlink ref="F242" r:id="rId24" display="https://podminky.urs.cz/item/CS_URS_2025_02/113106121"/>
    <hyperlink ref="F246" r:id="rId25" display="https://podminky.urs.cz/item/CS_URS_2025_02/113107162"/>
    <hyperlink ref="F250" r:id="rId26" display="https://podminky.urs.cz/item/CS_URS_2025_02/113107332"/>
    <hyperlink ref="F254" r:id="rId27" display="https://podminky.urs.cz/item/CS_URS_2025_02/113107342"/>
    <hyperlink ref="F258" r:id="rId28" display="https://podminky.urs.cz/item/CS_URS_2025_02/113202111"/>
    <hyperlink ref="F262" r:id="rId29" display="https://podminky.urs.cz/item/CS_URS_2025_02/113204111"/>
    <hyperlink ref="F267" r:id="rId30" display="https://podminky.urs.cz/item/CS_URS_2025_02/997221551"/>
    <hyperlink ref="F272" r:id="rId31" display="https://podminky.urs.cz/item/CS_URS_2025_02/997221559"/>
    <hyperlink ref="F278" r:id="rId32" display="https://podminky.urs.cz/item/CS_URS_2025_02/997221561"/>
    <hyperlink ref="F284" r:id="rId33" display="https://podminky.urs.cz/item/CS_URS_2025_02/997221569"/>
    <hyperlink ref="F291" r:id="rId34" display="https://podminky.urs.cz/item/CS_URS_2025_02/997221861"/>
    <hyperlink ref="F296" r:id="rId35" display="https://podminky.urs.cz/item/CS_URS_2025_02/997221873"/>
    <hyperlink ref="F301" r:id="rId36" display="https://podminky.urs.cz/item/CS_URS_2025_02/997221875"/>
    <hyperlink ref="F307" r:id="rId37" display="https://podminky.urs.cz/item/CS_URS_2025_02/998223011"/>
    <hyperlink ref="F312" r:id="rId38" display="https://podminky.urs.cz/item/CS_URS_2025_02/460161142"/>
    <hyperlink ref="F317" r:id="rId39" display="https://podminky.urs.cz/item/CS_URS_2025_02/460341113"/>
    <hyperlink ref="F322" r:id="rId40" display="https://podminky.urs.cz/item/CS_URS_2025_02/460341121"/>
    <hyperlink ref="F327" r:id="rId41" display="https://podminky.urs.cz/item/CS_URS_2025_02/460361121"/>
    <hyperlink ref="F333" r:id="rId42" display="https://podminky.urs.cz/item/CS_URS_2025_02/460431152"/>
    <hyperlink ref="F337" r:id="rId43" display="https://podminky.urs.cz/item/CS_URS_2025_02/460661112"/>
    <hyperlink ref="F342" r:id="rId44" display="https://podminky.urs.cz/item/CS_URS_2025_02/460671113"/>
    <hyperlink ref="F347" r:id="rId45" display="https://podminky.urs.cz/item/CS_URS_2025_02/460791114"/>
    <hyperlink ref="F357" r:id="rId46" display="https://podminky.urs.cz/item/CS_URS_2025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chodníku v ulici Švabinského - A. Sovy, Bílina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7. 8. 2025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30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30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ROUND((SUM(BE83:BE121)),  2)</f>
        <v>0</v>
      </c>
      <c r="G33" s="39"/>
      <c r="H33" s="39"/>
      <c r="I33" s="149">
        <v>0.20999999999999999</v>
      </c>
      <c r="J33" s="148">
        <f>ROUND(((SUM(BE83:BE121))*I33),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ROUND((SUM(BF83:BF121)),  2)</f>
        <v>0</v>
      </c>
      <c r="G34" s="39"/>
      <c r="H34" s="39"/>
      <c r="I34" s="149">
        <v>0.12</v>
      </c>
      <c r="J34" s="148">
        <f>ROUND(((SUM(BF83:BF121))*I34),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ROUND((SUM(BH83:BH121)),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chodníku v ulici Švabinského - A. Sovy, Bílina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Bílina</v>
      </c>
      <c r="G52" s="41"/>
      <c r="H52" s="41"/>
      <c r="I52" s="33" t="s">
        <v>24</v>
      </c>
      <c r="J52" s="73" t="str">
        <f>IF(J12="","",J12)</f>
        <v>7. 8. 2025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 xml:space="preserve"> </v>
      </c>
      <c r="G54" s="41"/>
      <c r="H54" s="41"/>
      <c r="I54" s="33" t="s">
        <v>33</v>
      </c>
      <c r="J54" s="37" t="str">
        <f>E21</f>
        <v>Pavepro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503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505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506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chodníku v ulici Švabinského - A. Sovy, Bílina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Bílina</v>
      </c>
      <c r="G77" s="41"/>
      <c r="H77" s="41"/>
      <c r="I77" s="33" t="s">
        <v>24</v>
      </c>
      <c r="J77" s="73" t="str">
        <f>IF(J12="","",J12)</f>
        <v>7. 8. 2025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 xml:space="preserve"> </v>
      </c>
      <c r="G79" s="41"/>
      <c r="H79" s="41"/>
      <c r="I79" s="33" t="s">
        <v>33</v>
      </c>
      <c r="J79" s="37" t="str">
        <f>E21</f>
        <v>Pavepro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106</v>
      </c>
      <c r="D82" s="181" t="s">
        <v>58</v>
      </c>
      <c r="E82" s="181" t="s">
        <v>54</v>
      </c>
      <c r="F82" s="181" t="s">
        <v>55</v>
      </c>
      <c r="G82" s="181" t="s">
        <v>107</v>
      </c>
      <c r="H82" s="181" t="s">
        <v>108</v>
      </c>
      <c r="I82" s="181" t="s">
        <v>109</v>
      </c>
      <c r="J82" s="181" t="s">
        <v>93</v>
      </c>
      <c r="K82" s="182" t="s">
        <v>110</v>
      </c>
      <c r="L82" s="183"/>
      <c r="M82" s="93" t="s">
        <v>28</v>
      </c>
      <c r="N82" s="94" t="s">
        <v>43</v>
      </c>
      <c r="O82" s="94" t="s">
        <v>111</v>
      </c>
      <c r="P82" s="94" t="s">
        <v>112</v>
      </c>
      <c r="Q82" s="94" t="s">
        <v>113</v>
      </c>
      <c r="R82" s="94" t="s">
        <v>114</v>
      </c>
      <c r="S82" s="94" t="s">
        <v>115</v>
      </c>
      <c r="T82" s="95" t="s">
        <v>116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84</v>
      </c>
      <c r="F84" s="192" t="s">
        <v>85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P85+P105+P114</f>
        <v>0</v>
      </c>
      <c r="Q84" s="197"/>
      <c r="R84" s="198">
        <f>R85+R105+R114</f>
        <v>0</v>
      </c>
      <c r="S84" s="197"/>
      <c r="T84" s="199">
        <f>T85+T105+T114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160</v>
      </c>
      <c r="AT84" s="201" t="s">
        <v>72</v>
      </c>
      <c r="AU84" s="201" t="s">
        <v>73</v>
      </c>
      <c r="AY84" s="200" t="s">
        <v>120</v>
      </c>
      <c r="BK84" s="202">
        <f>BK85+BK105+BK114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507</v>
      </c>
      <c r="F85" s="203" t="s">
        <v>508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SUM(P86:P104)</f>
        <v>0</v>
      </c>
      <c r="Q85" s="197"/>
      <c r="R85" s="198">
        <f>SUM(R86:R104)</f>
        <v>0</v>
      </c>
      <c r="S85" s="197"/>
      <c r="T85" s="199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160</v>
      </c>
      <c r="AT85" s="201" t="s">
        <v>72</v>
      </c>
      <c r="AU85" s="201" t="s">
        <v>81</v>
      </c>
      <c r="AY85" s="200" t="s">
        <v>120</v>
      </c>
      <c r="BK85" s="202">
        <f>SUM(BK86:BK104)</f>
        <v>0</v>
      </c>
    </row>
    <row r="86" s="2" customFormat="1" ht="16.5" customHeight="1">
      <c r="A86" s="39"/>
      <c r="B86" s="40"/>
      <c r="C86" s="205" t="s">
        <v>81</v>
      </c>
      <c r="D86" s="205" t="s">
        <v>122</v>
      </c>
      <c r="E86" s="206" t="s">
        <v>509</v>
      </c>
      <c r="F86" s="207" t="s">
        <v>510</v>
      </c>
      <c r="G86" s="208" t="s">
        <v>511</v>
      </c>
      <c r="H86" s="209">
        <v>1</v>
      </c>
      <c r="I86" s="210"/>
      <c r="J86" s="211">
        <f>ROUND(I86*H86,2)</f>
        <v>0</v>
      </c>
      <c r="K86" s="207" t="s">
        <v>126</v>
      </c>
      <c r="L86" s="45"/>
      <c r="M86" s="212" t="s">
        <v>28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512</v>
      </c>
      <c r="AT86" s="216" t="s">
        <v>122</v>
      </c>
      <c r="AU86" s="216" t="s">
        <v>83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512</v>
      </c>
      <c r="BM86" s="216" t="s">
        <v>513</v>
      </c>
    </row>
    <row r="87" s="2" customFormat="1">
      <c r="A87" s="39"/>
      <c r="B87" s="40"/>
      <c r="C87" s="41"/>
      <c r="D87" s="218" t="s">
        <v>129</v>
      </c>
      <c r="E87" s="41"/>
      <c r="F87" s="219" t="s">
        <v>510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129</v>
      </c>
      <c r="AU87" s="18" t="s">
        <v>83</v>
      </c>
    </row>
    <row r="88" s="2" customFormat="1">
      <c r="A88" s="39"/>
      <c r="B88" s="40"/>
      <c r="C88" s="41"/>
      <c r="D88" s="223" t="s">
        <v>131</v>
      </c>
      <c r="E88" s="41"/>
      <c r="F88" s="224" t="s">
        <v>514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131</v>
      </c>
      <c r="AU88" s="18" t="s">
        <v>83</v>
      </c>
    </row>
    <row r="89" s="2" customFormat="1">
      <c r="A89" s="39"/>
      <c r="B89" s="40"/>
      <c r="C89" s="41"/>
      <c r="D89" s="218" t="s">
        <v>149</v>
      </c>
      <c r="E89" s="41"/>
      <c r="F89" s="247" t="s">
        <v>515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149</v>
      </c>
      <c r="AU89" s="18" t="s">
        <v>83</v>
      </c>
    </row>
    <row r="90" s="2" customFormat="1" ht="16.5" customHeight="1">
      <c r="A90" s="39"/>
      <c r="B90" s="40"/>
      <c r="C90" s="205" t="s">
        <v>83</v>
      </c>
      <c r="D90" s="205" t="s">
        <v>122</v>
      </c>
      <c r="E90" s="206" t="s">
        <v>516</v>
      </c>
      <c r="F90" s="207" t="s">
        <v>517</v>
      </c>
      <c r="G90" s="208" t="s">
        <v>511</v>
      </c>
      <c r="H90" s="209">
        <v>1</v>
      </c>
      <c r="I90" s="210"/>
      <c r="J90" s="211">
        <f>ROUND(I90*H90,2)</f>
        <v>0</v>
      </c>
      <c r="K90" s="207" t="s">
        <v>126</v>
      </c>
      <c r="L90" s="45"/>
      <c r="M90" s="212" t="s">
        <v>28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512</v>
      </c>
      <c r="AT90" s="216" t="s">
        <v>122</v>
      </c>
      <c r="AU90" s="216" t="s">
        <v>83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512</v>
      </c>
      <c r="BM90" s="216" t="s">
        <v>518</v>
      </c>
    </row>
    <row r="91" s="2" customFormat="1">
      <c r="A91" s="39"/>
      <c r="B91" s="40"/>
      <c r="C91" s="41"/>
      <c r="D91" s="218" t="s">
        <v>129</v>
      </c>
      <c r="E91" s="41"/>
      <c r="F91" s="219" t="s">
        <v>519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83</v>
      </c>
    </row>
    <row r="92" s="2" customFormat="1">
      <c r="A92" s="39"/>
      <c r="B92" s="40"/>
      <c r="C92" s="41"/>
      <c r="D92" s="223" t="s">
        <v>131</v>
      </c>
      <c r="E92" s="41"/>
      <c r="F92" s="224" t="s">
        <v>520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131</v>
      </c>
      <c r="AU92" s="18" t="s">
        <v>83</v>
      </c>
    </row>
    <row r="93" s="2" customFormat="1" ht="16.5" customHeight="1">
      <c r="A93" s="39"/>
      <c r="B93" s="40"/>
      <c r="C93" s="205" t="s">
        <v>143</v>
      </c>
      <c r="D93" s="205" t="s">
        <v>122</v>
      </c>
      <c r="E93" s="206" t="s">
        <v>521</v>
      </c>
      <c r="F93" s="207" t="s">
        <v>522</v>
      </c>
      <c r="G93" s="208" t="s">
        <v>511</v>
      </c>
      <c r="H93" s="209">
        <v>1</v>
      </c>
      <c r="I93" s="210"/>
      <c r="J93" s="211">
        <f>ROUND(I93*H93,2)</f>
        <v>0</v>
      </c>
      <c r="K93" s="207" t="s">
        <v>126</v>
      </c>
      <c r="L93" s="45"/>
      <c r="M93" s="212" t="s">
        <v>28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512</v>
      </c>
      <c r="AT93" s="216" t="s">
        <v>122</v>
      </c>
      <c r="AU93" s="216" t="s">
        <v>83</v>
      </c>
      <c r="AY93" s="18" t="s">
        <v>120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512</v>
      </c>
      <c r="BM93" s="216" t="s">
        <v>523</v>
      </c>
    </row>
    <row r="94" s="2" customFormat="1">
      <c r="A94" s="39"/>
      <c r="B94" s="40"/>
      <c r="C94" s="41"/>
      <c r="D94" s="218" t="s">
        <v>129</v>
      </c>
      <c r="E94" s="41"/>
      <c r="F94" s="219" t="s">
        <v>522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83</v>
      </c>
    </row>
    <row r="95" s="2" customFormat="1">
      <c r="A95" s="39"/>
      <c r="B95" s="40"/>
      <c r="C95" s="41"/>
      <c r="D95" s="223" t="s">
        <v>131</v>
      </c>
      <c r="E95" s="41"/>
      <c r="F95" s="224" t="s">
        <v>524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83</v>
      </c>
    </row>
    <row r="96" s="2" customFormat="1">
      <c r="A96" s="39"/>
      <c r="B96" s="40"/>
      <c r="C96" s="41"/>
      <c r="D96" s="218" t="s">
        <v>149</v>
      </c>
      <c r="E96" s="41"/>
      <c r="F96" s="247" t="s">
        <v>525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149</v>
      </c>
      <c r="AU96" s="18" t="s">
        <v>83</v>
      </c>
    </row>
    <row r="97" s="2" customFormat="1" ht="16.5" customHeight="1">
      <c r="A97" s="39"/>
      <c r="B97" s="40"/>
      <c r="C97" s="205" t="s">
        <v>127</v>
      </c>
      <c r="D97" s="205" t="s">
        <v>122</v>
      </c>
      <c r="E97" s="206" t="s">
        <v>526</v>
      </c>
      <c r="F97" s="207" t="s">
        <v>527</v>
      </c>
      <c r="G97" s="208" t="s">
        <v>511</v>
      </c>
      <c r="H97" s="209">
        <v>1</v>
      </c>
      <c r="I97" s="210"/>
      <c r="J97" s="211">
        <f>ROUND(I97*H97,2)</f>
        <v>0</v>
      </c>
      <c r="K97" s="207" t="s">
        <v>126</v>
      </c>
      <c r="L97" s="45"/>
      <c r="M97" s="212" t="s">
        <v>28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512</v>
      </c>
      <c r="AT97" s="216" t="s">
        <v>122</v>
      </c>
      <c r="AU97" s="216" t="s">
        <v>83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512</v>
      </c>
      <c r="BM97" s="216" t="s">
        <v>528</v>
      </c>
    </row>
    <row r="98" s="2" customFormat="1">
      <c r="A98" s="39"/>
      <c r="B98" s="40"/>
      <c r="C98" s="41"/>
      <c r="D98" s="218" t="s">
        <v>129</v>
      </c>
      <c r="E98" s="41"/>
      <c r="F98" s="219" t="s">
        <v>527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83</v>
      </c>
    </row>
    <row r="99" s="2" customFormat="1">
      <c r="A99" s="39"/>
      <c r="B99" s="40"/>
      <c r="C99" s="41"/>
      <c r="D99" s="223" t="s">
        <v>131</v>
      </c>
      <c r="E99" s="41"/>
      <c r="F99" s="224" t="s">
        <v>529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83</v>
      </c>
    </row>
    <row r="100" s="2" customFormat="1">
      <c r="A100" s="39"/>
      <c r="B100" s="40"/>
      <c r="C100" s="41"/>
      <c r="D100" s="218" t="s">
        <v>149</v>
      </c>
      <c r="E100" s="41"/>
      <c r="F100" s="247" t="s">
        <v>530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149</v>
      </c>
      <c r="AU100" s="18" t="s">
        <v>83</v>
      </c>
    </row>
    <row r="101" s="2" customFormat="1" ht="16.5" customHeight="1">
      <c r="A101" s="39"/>
      <c r="B101" s="40"/>
      <c r="C101" s="205" t="s">
        <v>160</v>
      </c>
      <c r="D101" s="205" t="s">
        <v>122</v>
      </c>
      <c r="E101" s="206" t="s">
        <v>531</v>
      </c>
      <c r="F101" s="207" t="s">
        <v>532</v>
      </c>
      <c r="G101" s="208" t="s">
        <v>511</v>
      </c>
      <c r="H101" s="209">
        <v>1</v>
      </c>
      <c r="I101" s="210"/>
      <c r="J101" s="211">
        <f>ROUND(I101*H101,2)</f>
        <v>0</v>
      </c>
      <c r="K101" s="207" t="s">
        <v>126</v>
      </c>
      <c r="L101" s="45"/>
      <c r="M101" s="212" t="s">
        <v>28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512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512</v>
      </c>
      <c r="BM101" s="216" t="s">
        <v>533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532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534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83</v>
      </c>
    </row>
    <row r="104" s="2" customFormat="1">
      <c r="A104" s="39"/>
      <c r="B104" s="40"/>
      <c r="C104" s="41"/>
      <c r="D104" s="218" t="s">
        <v>149</v>
      </c>
      <c r="E104" s="41"/>
      <c r="F104" s="247" t="s">
        <v>535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149</v>
      </c>
      <c r="AU104" s="18" t="s">
        <v>83</v>
      </c>
    </row>
    <row r="105" s="12" customFormat="1" ht="22.8" customHeight="1">
      <c r="A105" s="12"/>
      <c r="B105" s="189"/>
      <c r="C105" s="190"/>
      <c r="D105" s="191" t="s">
        <v>72</v>
      </c>
      <c r="E105" s="203" t="s">
        <v>536</v>
      </c>
      <c r="F105" s="203" t="s">
        <v>537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SUM(P106:P113)</f>
        <v>0</v>
      </c>
      <c r="Q105" s="197"/>
      <c r="R105" s="198">
        <f>SUM(R106:R113)</f>
        <v>0</v>
      </c>
      <c r="S105" s="197"/>
      <c r="T105" s="199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160</v>
      </c>
      <c r="AT105" s="201" t="s">
        <v>72</v>
      </c>
      <c r="AU105" s="201" t="s">
        <v>81</v>
      </c>
      <c r="AY105" s="200" t="s">
        <v>120</v>
      </c>
      <c r="BK105" s="202">
        <f>SUM(BK106:BK113)</f>
        <v>0</v>
      </c>
    </row>
    <row r="106" s="2" customFormat="1" ht="16.5" customHeight="1">
      <c r="A106" s="39"/>
      <c r="B106" s="40"/>
      <c r="C106" s="205" t="s">
        <v>168</v>
      </c>
      <c r="D106" s="205" t="s">
        <v>122</v>
      </c>
      <c r="E106" s="206" t="s">
        <v>538</v>
      </c>
      <c r="F106" s="207" t="s">
        <v>537</v>
      </c>
      <c r="G106" s="208" t="s">
        <v>511</v>
      </c>
      <c r="H106" s="209">
        <v>1</v>
      </c>
      <c r="I106" s="210"/>
      <c r="J106" s="211">
        <f>ROUND(I106*H106,2)</f>
        <v>0</v>
      </c>
      <c r="K106" s="207" t="s">
        <v>126</v>
      </c>
      <c r="L106" s="45"/>
      <c r="M106" s="212" t="s">
        <v>28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512</v>
      </c>
      <c r="AT106" s="216" t="s">
        <v>122</v>
      </c>
      <c r="AU106" s="216" t="s">
        <v>83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512</v>
      </c>
      <c r="BM106" s="216" t="s">
        <v>539</v>
      </c>
    </row>
    <row r="107" s="2" customFormat="1">
      <c r="A107" s="39"/>
      <c r="B107" s="40"/>
      <c r="C107" s="41"/>
      <c r="D107" s="218" t="s">
        <v>129</v>
      </c>
      <c r="E107" s="41"/>
      <c r="F107" s="219" t="s">
        <v>537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83</v>
      </c>
    </row>
    <row r="108" s="2" customFormat="1">
      <c r="A108" s="39"/>
      <c r="B108" s="40"/>
      <c r="C108" s="41"/>
      <c r="D108" s="223" t="s">
        <v>131</v>
      </c>
      <c r="E108" s="41"/>
      <c r="F108" s="224" t="s">
        <v>540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83</v>
      </c>
    </row>
    <row r="109" s="2" customFormat="1">
      <c r="A109" s="39"/>
      <c r="B109" s="40"/>
      <c r="C109" s="41"/>
      <c r="D109" s="218" t="s">
        <v>149</v>
      </c>
      <c r="E109" s="41"/>
      <c r="F109" s="247" t="s">
        <v>541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83</v>
      </c>
    </row>
    <row r="110" s="2" customFormat="1" ht="16.5" customHeight="1">
      <c r="A110" s="39"/>
      <c r="B110" s="40"/>
      <c r="C110" s="205" t="s">
        <v>174</v>
      </c>
      <c r="D110" s="205" t="s">
        <v>122</v>
      </c>
      <c r="E110" s="206" t="s">
        <v>542</v>
      </c>
      <c r="F110" s="207" t="s">
        <v>543</v>
      </c>
      <c r="G110" s="208" t="s">
        <v>511</v>
      </c>
      <c r="H110" s="209">
        <v>1</v>
      </c>
      <c r="I110" s="210"/>
      <c r="J110" s="211">
        <f>ROUND(I110*H110,2)</f>
        <v>0</v>
      </c>
      <c r="K110" s="207" t="s">
        <v>126</v>
      </c>
      <c r="L110" s="45"/>
      <c r="M110" s="212" t="s">
        <v>28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512</v>
      </c>
      <c r="AT110" s="216" t="s">
        <v>122</v>
      </c>
      <c r="AU110" s="216" t="s">
        <v>83</v>
      </c>
      <c r="AY110" s="18" t="s">
        <v>120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512</v>
      </c>
      <c r="BM110" s="216" t="s">
        <v>544</v>
      </c>
    </row>
    <row r="111" s="2" customFormat="1">
      <c r="A111" s="39"/>
      <c r="B111" s="40"/>
      <c r="C111" s="41"/>
      <c r="D111" s="218" t="s">
        <v>129</v>
      </c>
      <c r="E111" s="41"/>
      <c r="F111" s="219" t="s">
        <v>543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129</v>
      </c>
      <c r="AU111" s="18" t="s">
        <v>83</v>
      </c>
    </row>
    <row r="112" s="2" customFormat="1">
      <c r="A112" s="39"/>
      <c r="B112" s="40"/>
      <c r="C112" s="41"/>
      <c r="D112" s="223" t="s">
        <v>131</v>
      </c>
      <c r="E112" s="41"/>
      <c r="F112" s="224" t="s">
        <v>545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131</v>
      </c>
      <c r="AU112" s="18" t="s">
        <v>83</v>
      </c>
    </row>
    <row r="113" s="2" customFormat="1">
      <c r="A113" s="39"/>
      <c r="B113" s="40"/>
      <c r="C113" s="41"/>
      <c r="D113" s="218" t="s">
        <v>149</v>
      </c>
      <c r="E113" s="41"/>
      <c r="F113" s="247" t="s">
        <v>546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83</v>
      </c>
    </row>
    <row r="114" s="12" customFormat="1" ht="22.8" customHeight="1">
      <c r="A114" s="12"/>
      <c r="B114" s="189"/>
      <c r="C114" s="190"/>
      <c r="D114" s="191" t="s">
        <v>72</v>
      </c>
      <c r="E114" s="203" t="s">
        <v>547</v>
      </c>
      <c r="F114" s="203" t="s">
        <v>548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SUM(P115:P121)</f>
        <v>0</v>
      </c>
      <c r="Q114" s="197"/>
      <c r="R114" s="198">
        <f>SUM(R115:R121)</f>
        <v>0</v>
      </c>
      <c r="S114" s="197"/>
      <c r="T114" s="199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160</v>
      </c>
      <c r="AT114" s="201" t="s">
        <v>72</v>
      </c>
      <c r="AU114" s="201" t="s">
        <v>81</v>
      </c>
      <c r="AY114" s="200" t="s">
        <v>120</v>
      </c>
      <c r="BK114" s="202">
        <f>SUM(BK115:BK121)</f>
        <v>0</v>
      </c>
    </row>
    <row r="115" s="2" customFormat="1" ht="16.5" customHeight="1">
      <c r="A115" s="39"/>
      <c r="B115" s="40"/>
      <c r="C115" s="205" t="s">
        <v>178</v>
      </c>
      <c r="D115" s="205" t="s">
        <v>122</v>
      </c>
      <c r="E115" s="206" t="s">
        <v>549</v>
      </c>
      <c r="F115" s="207" t="s">
        <v>550</v>
      </c>
      <c r="G115" s="208" t="s">
        <v>511</v>
      </c>
      <c r="H115" s="209">
        <v>1</v>
      </c>
      <c r="I115" s="210"/>
      <c r="J115" s="211">
        <f>ROUND(I115*H115,2)</f>
        <v>0</v>
      </c>
      <c r="K115" s="207" t="s">
        <v>126</v>
      </c>
      <c r="L115" s="45"/>
      <c r="M115" s="212" t="s">
        <v>28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512</v>
      </c>
      <c r="AT115" s="216" t="s">
        <v>122</v>
      </c>
      <c r="AU115" s="216" t="s">
        <v>83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512</v>
      </c>
      <c r="BM115" s="216" t="s">
        <v>551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550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83</v>
      </c>
    </row>
    <row r="117" s="2" customFormat="1">
      <c r="A117" s="39"/>
      <c r="B117" s="40"/>
      <c r="C117" s="41"/>
      <c r="D117" s="223" t="s">
        <v>131</v>
      </c>
      <c r="E117" s="41"/>
      <c r="F117" s="224" t="s">
        <v>552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83</v>
      </c>
    </row>
    <row r="118" s="2" customFormat="1">
      <c r="A118" s="39"/>
      <c r="B118" s="40"/>
      <c r="C118" s="41"/>
      <c r="D118" s="218" t="s">
        <v>149</v>
      </c>
      <c r="E118" s="41"/>
      <c r="F118" s="247" t="s">
        <v>553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83</v>
      </c>
    </row>
    <row r="119" s="2" customFormat="1" ht="16.5" customHeight="1">
      <c r="A119" s="39"/>
      <c r="B119" s="40"/>
      <c r="C119" s="205" t="s">
        <v>187</v>
      </c>
      <c r="D119" s="205" t="s">
        <v>122</v>
      </c>
      <c r="E119" s="206" t="s">
        <v>554</v>
      </c>
      <c r="F119" s="207" t="s">
        <v>555</v>
      </c>
      <c r="G119" s="208" t="s">
        <v>511</v>
      </c>
      <c r="H119" s="209">
        <v>1</v>
      </c>
      <c r="I119" s="210"/>
      <c r="J119" s="211">
        <f>ROUND(I119*H119,2)</f>
        <v>0</v>
      </c>
      <c r="K119" s="207" t="s">
        <v>126</v>
      </c>
      <c r="L119" s="45"/>
      <c r="M119" s="212" t="s">
        <v>28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512</v>
      </c>
      <c r="AT119" s="216" t="s">
        <v>122</v>
      </c>
      <c r="AU119" s="216" t="s">
        <v>83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512</v>
      </c>
      <c r="BM119" s="216" t="s">
        <v>556</v>
      </c>
    </row>
    <row r="120" s="2" customFormat="1">
      <c r="A120" s="39"/>
      <c r="B120" s="40"/>
      <c r="C120" s="41"/>
      <c r="D120" s="218" t="s">
        <v>129</v>
      </c>
      <c r="E120" s="41"/>
      <c r="F120" s="219" t="s">
        <v>555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129</v>
      </c>
      <c r="AU120" s="18" t="s">
        <v>83</v>
      </c>
    </row>
    <row r="121" s="2" customFormat="1">
      <c r="A121" s="39"/>
      <c r="B121" s="40"/>
      <c r="C121" s="41"/>
      <c r="D121" s="223" t="s">
        <v>131</v>
      </c>
      <c r="E121" s="41"/>
      <c r="F121" s="224" t="s">
        <v>557</v>
      </c>
      <c r="G121" s="41"/>
      <c r="H121" s="41"/>
      <c r="I121" s="220"/>
      <c r="J121" s="41"/>
      <c r="K121" s="41"/>
      <c r="L121" s="45"/>
      <c r="M121" s="258"/>
      <c r="N121" s="259"/>
      <c r="O121" s="260"/>
      <c r="P121" s="260"/>
      <c r="Q121" s="260"/>
      <c r="R121" s="260"/>
      <c r="S121" s="260"/>
      <c r="T121" s="261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83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mgf0vhyKFrnrxismQCo2mIcnBtNmPvSrjkie88Yo8KiPwg1TFRLu3IB8j0B/mhpMmYYwqaXDEZ6XBoIf9tuXjg==" hashValue="JfGglpzpN9+bEeozAhs7vc2j4qO0rM57i0MeKgfB5VWA8fMAkqQrNtwJEyak5vqpRnmtNfSTm3V7IFnpqTeRZQ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2/012164000"/>
    <hyperlink ref="F92" r:id="rId2" display="https://podminky.urs.cz/item/CS_URS_2025_02/012303000"/>
    <hyperlink ref="F95" r:id="rId3" display="https://podminky.urs.cz/item/CS_URS_2025_02/012403000"/>
    <hyperlink ref="F99" r:id="rId4" display="https://podminky.urs.cz/item/CS_URS_2025_02/012414000"/>
    <hyperlink ref="F103" r:id="rId5" display="https://podminky.urs.cz/item/CS_URS_2025_02/013254000"/>
    <hyperlink ref="F108" r:id="rId6" display="https://podminky.urs.cz/item/CS_URS_2025_02/030001000"/>
    <hyperlink ref="F112" r:id="rId7" display="https://podminky.urs.cz/item/CS_URS_2025_02/034303000"/>
    <hyperlink ref="F117" r:id="rId8" display="https://podminky.urs.cz/item/CS_URS_2025_02/043002000"/>
    <hyperlink ref="F121" r:id="rId9" display="https://podminky.urs.cz/item/CS_URS_2025_02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558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559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560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561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562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563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564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565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566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567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568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569</v>
      </c>
      <c r="F18" s="273" t="s">
        <v>570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80</v>
      </c>
      <c r="F19" s="273" t="s">
        <v>571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572</v>
      </c>
      <c r="F20" s="273" t="s">
        <v>573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86</v>
      </c>
      <c r="F21" s="273" t="s">
        <v>574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575</v>
      </c>
      <c r="F22" s="273" t="s">
        <v>576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577</v>
      </c>
      <c r="F23" s="273" t="s">
        <v>578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579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580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581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582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583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584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585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586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587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106</v>
      </c>
      <c r="F36" s="273"/>
      <c r="G36" s="273" t="s">
        <v>588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589</v>
      </c>
      <c r="F37" s="273"/>
      <c r="G37" s="273" t="s">
        <v>590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54</v>
      </c>
      <c r="F38" s="273"/>
      <c r="G38" s="273" t="s">
        <v>591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55</v>
      </c>
      <c r="F39" s="273"/>
      <c r="G39" s="273" t="s">
        <v>592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107</v>
      </c>
      <c r="F40" s="273"/>
      <c r="G40" s="273" t="s">
        <v>593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108</v>
      </c>
      <c r="F41" s="273"/>
      <c r="G41" s="273" t="s">
        <v>594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595</v>
      </c>
      <c r="F42" s="273"/>
      <c r="G42" s="273" t="s">
        <v>596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597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598</v>
      </c>
      <c r="F44" s="273"/>
      <c r="G44" s="273" t="s">
        <v>599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110</v>
      </c>
      <c r="F45" s="273"/>
      <c r="G45" s="273" t="s">
        <v>600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601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602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603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604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605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606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607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608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609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610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611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612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613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614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615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616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617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618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619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620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621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622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623</v>
      </c>
      <c r="D76" s="291"/>
      <c r="E76" s="291"/>
      <c r="F76" s="291" t="s">
        <v>624</v>
      </c>
      <c r="G76" s="292"/>
      <c r="H76" s="291" t="s">
        <v>55</v>
      </c>
      <c r="I76" s="291" t="s">
        <v>58</v>
      </c>
      <c r="J76" s="291" t="s">
        <v>625</v>
      </c>
      <c r="K76" s="290"/>
    </row>
    <row r="77" s="1" customFormat="1" ht="17.25" customHeight="1">
      <c r="B77" s="288"/>
      <c r="C77" s="293" t="s">
        <v>626</v>
      </c>
      <c r="D77" s="293"/>
      <c r="E77" s="293"/>
      <c r="F77" s="294" t="s">
        <v>627</v>
      </c>
      <c r="G77" s="295"/>
      <c r="H77" s="293"/>
      <c r="I77" s="293"/>
      <c r="J77" s="293" t="s">
        <v>628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54</v>
      </c>
      <c r="D79" s="298"/>
      <c r="E79" s="298"/>
      <c r="F79" s="299" t="s">
        <v>629</v>
      </c>
      <c r="G79" s="300"/>
      <c r="H79" s="276" t="s">
        <v>630</v>
      </c>
      <c r="I79" s="276" t="s">
        <v>631</v>
      </c>
      <c r="J79" s="276">
        <v>20</v>
      </c>
      <c r="K79" s="290"/>
    </row>
    <row r="80" s="1" customFormat="1" ht="15" customHeight="1">
      <c r="B80" s="288"/>
      <c r="C80" s="276" t="s">
        <v>632</v>
      </c>
      <c r="D80" s="276"/>
      <c r="E80" s="276"/>
      <c r="F80" s="299" t="s">
        <v>629</v>
      </c>
      <c r="G80" s="300"/>
      <c r="H80" s="276" t="s">
        <v>633</v>
      </c>
      <c r="I80" s="276" t="s">
        <v>631</v>
      </c>
      <c r="J80" s="276">
        <v>120</v>
      </c>
      <c r="K80" s="290"/>
    </row>
    <row r="81" s="1" customFormat="1" ht="15" customHeight="1">
      <c r="B81" s="301"/>
      <c r="C81" s="276" t="s">
        <v>634</v>
      </c>
      <c r="D81" s="276"/>
      <c r="E81" s="276"/>
      <c r="F81" s="299" t="s">
        <v>635</v>
      </c>
      <c r="G81" s="300"/>
      <c r="H81" s="276" t="s">
        <v>636</v>
      </c>
      <c r="I81" s="276" t="s">
        <v>631</v>
      </c>
      <c r="J81" s="276">
        <v>50</v>
      </c>
      <c r="K81" s="290"/>
    </row>
    <row r="82" s="1" customFormat="1" ht="15" customHeight="1">
      <c r="B82" s="301"/>
      <c r="C82" s="276" t="s">
        <v>637</v>
      </c>
      <c r="D82" s="276"/>
      <c r="E82" s="276"/>
      <c r="F82" s="299" t="s">
        <v>629</v>
      </c>
      <c r="G82" s="300"/>
      <c r="H82" s="276" t="s">
        <v>638</v>
      </c>
      <c r="I82" s="276" t="s">
        <v>639</v>
      </c>
      <c r="J82" s="276"/>
      <c r="K82" s="290"/>
    </row>
    <row r="83" s="1" customFormat="1" ht="15" customHeight="1">
      <c r="B83" s="301"/>
      <c r="C83" s="302" t="s">
        <v>640</v>
      </c>
      <c r="D83" s="302"/>
      <c r="E83" s="302"/>
      <c r="F83" s="303" t="s">
        <v>635</v>
      </c>
      <c r="G83" s="302"/>
      <c r="H83" s="302" t="s">
        <v>641</v>
      </c>
      <c r="I83" s="302" t="s">
        <v>631</v>
      </c>
      <c r="J83" s="302">
        <v>15</v>
      </c>
      <c r="K83" s="290"/>
    </row>
    <row r="84" s="1" customFormat="1" ht="15" customHeight="1">
      <c r="B84" s="301"/>
      <c r="C84" s="302" t="s">
        <v>642</v>
      </c>
      <c r="D84" s="302"/>
      <c r="E84" s="302"/>
      <c r="F84" s="303" t="s">
        <v>635</v>
      </c>
      <c r="G84" s="302"/>
      <c r="H84" s="302" t="s">
        <v>643</v>
      </c>
      <c r="I84" s="302" t="s">
        <v>631</v>
      </c>
      <c r="J84" s="302">
        <v>15</v>
      </c>
      <c r="K84" s="290"/>
    </row>
    <row r="85" s="1" customFormat="1" ht="15" customHeight="1">
      <c r="B85" s="301"/>
      <c r="C85" s="302" t="s">
        <v>644</v>
      </c>
      <c r="D85" s="302"/>
      <c r="E85" s="302"/>
      <c r="F85" s="303" t="s">
        <v>635</v>
      </c>
      <c r="G85" s="302"/>
      <c r="H85" s="302" t="s">
        <v>645</v>
      </c>
      <c r="I85" s="302" t="s">
        <v>631</v>
      </c>
      <c r="J85" s="302">
        <v>20</v>
      </c>
      <c r="K85" s="290"/>
    </row>
    <row r="86" s="1" customFormat="1" ht="15" customHeight="1">
      <c r="B86" s="301"/>
      <c r="C86" s="302" t="s">
        <v>646</v>
      </c>
      <c r="D86" s="302"/>
      <c r="E86" s="302"/>
      <c r="F86" s="303" t="s">
        <v>635</v>
      </c>
      <c r="G86" s="302"/>
      <c r="H86" s="302" t="s">
        <v>647</v>
      </c>
      <c r="I86" s="302" t="s">
        <v>631</v>
      </c>
      <c r="J86" s="302">
        <v>20</v>
      </c>
      <c r="K86" s="290"/>
    </row>
    <row r="87" s="1" customFormat="1" ht="15" customHeight="1">
      <c r="B87" s="301"/>
      <c r="C87" s="276" t="s">
        <v>648</v>
      </c>
      <c r="D87" s="276"/>
      <c r="E87" s="276"/>
      <c r="F87" s="299" t="s">
        <v>635</v>
      </c>
      <c r="G87" s="300"/>
      <c r="H87" s="276" t="s">
        <v>649</v>
      </c>
      <c r="I87" s="276" t="s">
        <v>631</v>
      </c>
      <c r="J87" s="276">
        <v>50</v>
      </c>
      <c r="K87" s="290"/>
    </row>
    <row r="88" s="1" customFormat="1" ht="15" customHeight="1">
      <c r="B88" s="301"/>
      <c r="C88" s="276" t="s">
        <v>650</v>
      </c>
      <c r="D88" s="276"/>
      <c r="E88" s="276"/>
      <c r="F88" s="299" t="s">
        <v>635</v>
      </c>
      <c r="G88" s="300"/>
      <c r="H88" s="276" t="s">
        <v>651</v>
      </c>
      <c r="I88" s="276" t="s">
        <v>631</v>
      </c>
      <c r="J88" s="276">
        <v>20</v>
      </c>
      <c r="K88" s="290"/>
    </row>
    <row r="89" s="1" customFormat="1" ht="15" customHeight="1">
      <c r="B89" s="301"/>
      <c r="C89" s="276" t="s">
        <v>652</v>
      </c>
      <c r="D89" s="276"/>
      <c r="E89" s="276"/>
      <c r="F89" s="299" t="s">
        <v>635</v>
      </c>
      <c r="G89" s="300"/>
      <c r="H89" s="276" t="s">
        <v>653</v>
      </c>
      <c r="I89" s="276" t="s">
        <v>631</v>
      </c>
      <c r="J89" s="276">
        <v>20</v>
      </c>
      <c r="K89" s="290"/>
    </row>
    <row r="90" s="1" customFormat="1" ht="15" customHeight="1">
      <c r="B90" s="301"/>
      <c r="C90" s="276" t="s">
        <v>654</v>
      </c>
      <c r="D90" s="276"/>
      <c r="E90" s="276"/>
      <c r="F90" s="299" t="s">
        <v>635</v>
      </c>
      <c r="G90" s="300"/>
      <c r="H90" s="276" t="s">
        <v>655</v>
      </c>
      <c r="I90" s="276" t="s">
        <v>631</v>
      </c>
      <c r="J90" s="276">
        <v>50</v>
      </c>
      <c r="K90" s="290"/>
    </row>
    <row r="91" s="1" customFormat="1" ht="15" customHeight="1">
      <c r="B91" s="301"/>
      <c r="C91" s="276" t="s">
        <v>656</v>
      </c>
      <c r="D91" s="276"/>
      <c r="E91" s="276"/>
      <c r="F91" s="299" t="s">
        <v>635</v>
      </c>
      <c r="G91" s="300"/>
      <c r="H91" s="276" t="s">
        <v>656</v>
      </c>
      <c r="I91" s="276" t="s">
        <v>631</v>
      </c>
      <c r="J91" s="276">
        <v>50</v>
      </c>
      <c r="K91" s="290"/>
    </row>
    <row r="92" s="1" customFormat="1" ht="15" customHeight="1">
      <c r="B92" s="301"/>
      <c r="C92" s="276" t="s">
        <v>657</v>
      </c>
      <c r="D92" s="276"/>
      <c r="E92" s="276"/>
      <c r="F92" s="299" t="s">
        <v>635</v>
      </c>
      <c r="G92" s="300"/>
      <c r="H92" s="276" t="s">
        <v>658</v>
      </c>
      <c r="I92" s="276" t="s">
        <v>631</v>
      </c>
      <c r="J92" s="276">
        <v>255</v>
      </c>
      <c r="K92" s="290"/>
    </row>
    <row r="93" s="1" customFormat="1" ht="15" customHeight="1">
      <c r="B93" s="301"/>
      <c r="C93" s="276" t="s">
        <v>659</v>
      </c>
      <c r="D93" s="276"/>
      <c r="E93" s="276"/>
      <c r="F93" s="299" t="s">
        <v>629</v>
      </c>
      <c r="G93" s="300"/>
      <c r="H93" s="276" t="s">
        <v>660</v>
      </c>
      <c r="I93" s="276" t="s">
        <v>661</v>
      </c>
      <c r="J93" s="276"/>
      <c r="K93" s="290"/>
    </row>
    <row r="94" s="1" customFormat="1" ht="15" customHeight="1">
      <c r="B94" s="301"/>
      <c r="C94" s="276" t="s">
        <v>662</v>
      </c>
      <c r="D94" s="276"/>
      <c r="E94" s="276"/>
      <c r="F94" s="299" t="s">
        <v>629</v>
      </c>
      <c r="G94" s="300"/>
      <c r="H94" s="276" t="s">
        <v>663</v>
      </c>
      <c r="I94" s="276" t="s">
        <v>664</v>
      </c>
      <c r="J94" s="276"/>
      <c r="K94" s="290"/>
    </row>
    <row r="95" s="1" customFormat="1" ht="15" customHeight="1">
      <c r="B95" s="301"/>
      <c r="C95" s="276" t="s">
        <v>665</v>
      </c>
      <c r="D95" s="276"/>
      <c r="E95" s="276"/>
      <c r="F95" s="299" t="s">
        <v>629</v>
      </c>
      <c r="G95" s="300"/>
      <c r="H95" s="276" t="s">
        <v>665</v>
      </c>
      <c r="I95" s="276" t="s">
        <v>664</v>
      </c>
      <c r="J95" s="276"/>
      <c r="K95" s="290"/>
    </row>
    <row r="96" s="1" customFormat="1" ht="15" customHeight="1">
      <c r="B96" s="301"/>
      <c r="C96" s="276" t="s">
        <v>39</v>
      </c>
      <c r="D96" s="276"/>
      <c r="E96" s="276"/>
      <c r="F96" s="299" t="s">
        <v>629</v>
      </c>
      <c r="G96" s="300"/>
      <c r="H96" s="276" t="s">
        <v>666</v>
      </c>
      <c r="I96" s="276" t="s">
        <v>664</v>
      </c>
      <c r="J96" s="276"/>
      <c r="K96" s="290"/>
    </row>
    <row r="97" s="1" customFormat="1" ht="15" customHeight="1">
      <c r="B97" s="301"/>
      <c r="C97" s="276" t="s">
        <v>49</v>
      </c>
      <c r="D97" s="276"/>
      <c r="E97" s="276"/>
      <c r="F97" s="299" t="s">
        <v>629</v>
      </c>
      <c r="G97" s="300"/>
      <c r="H97" s="276" t="s">
        <v>667</v>
      </c>
      <c r="I97" s="276" t="s">
        <v>664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668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623</v>
      </c>
      <c r="D103" s="291"/>
      <c r="E103" s="291"/>
      <c r="F103" s="291" t="s">
        <v>624</v>
      </c>
      <c r="G103" s="292"/>
      <c r="H103" s="291" t="s">
        <v>55</v>
      </c>
      <c r="I103" s="291" t="s">
        <v>58</v>
      </c>
      <c r="J103" s="291" t="s">
        <v>625</v>
      </c>
      <c r="K103" s="290"/>
    </row>
    <row r="104" s="1" customFormat="1" ht="17.25" customHeight="1">
      <c r="B104" s="288"/>
      <c r="C104" s="293" t="s">
        <v>626</v>
      </c>
      <c r="D104" s="293"/>
      <c r="E104" s="293"/>
      <c r="F104" s="294" t="s">
        <v>627</v>
      </c>
      <c r="G104" s="295"/>
      <c r="H104" s="293"/>
      <c r="I104" s="293"/>
      <c r="J104" s="293" t="s">
        <v>628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54</v>
      </c>
      <c r="D106" s="298"/>
      <c r="E106" s="298"/>
      <c r="F106" s="299" t="s">
        <v>629</v>
      </c>
      <c r="G106" s="276"/>
      <c r="H106" s="276" t="s">
        <v>669</v>
      </c>
      <c r="I106" s="276" t="s">
        <v>631</v>
      </c>
      <c r="J106" s="276">
        <v>20</v>
      </c>
      <c r="K106" s="290"/>
    </row>
    <row r="107" s="1" customFormat="1" ht="15" customHeight="1">
      <c r="B107" s="288"/>
      <c r="C107" s="276" t="s">
        <v>632</v>
      </c>
      <c r="D107" s="276"/>
      <c r="E107" s="276"/>
      <c r="F107" s="299" t="s">
        <v>629</v>
      </c>
      <c r="G107" s="276"/>
      <c r="H107" s="276" t="s">
        <v>669</v>
      </c>
      <c r="I107" s="276" t="s">
        <v>631</v>
      </c>
      <c r="J107" s="276">
        <v>120</v>
      </c>
      <c r="K107" s="290"/>
    </row>
    <row r="108" s="1" customFormat="1" ht="15" customHeight="1">
      <c r="B108" s="301"/>
      <c r="C108" s="276" t="s">
        <v>634</v>
      </c>
      <c r="D108" s="276"/>
      <c r="E108" s="276"/>
      <c r="F108" s="299" t="s">
        <v>635</v>
      </c>
      <c r="G108" s="276"/>
      <c r="H108" s="276" t="s">
        <v>669</v>
      </c>
      <c r="I108" s="276" t="s">
        <v>631</v>
      </c>
      <c r="J108" s="276">
        <v>50</v>
      </c>
      <c r="K108" s="290"/>
    </row>
    <row r="109" s="1" customFormat="1" ht="15" customHeight="1">
      <c r="B109" s="301"/>
      <c r="C109" s="276" t="s">
        <v>637</v>
      </c>
      <c r="D109" s="276"/>
      <c r="E109" s="276"/>
      <c r="F109" s="299" t="s">
        <v>629</v>
      </c>
      <c r="G109" s="276"/>
      <c r="H109" s="276" t="s">
        <v>669</v>
      </c>
      <c r="I109" s="276" t="s">
        <v>639</v>
      </c>
      <c r="J109" s="276"/>
      <c r="K109" s="290"/>
    </row>
    <row r="110" s="1" customFormat="1" ht="15" customHeight="1">
      <c r="B110" s="301"/>
      <c r="C110" s="276" t="s">
        <v>648</v>
      </c>
      <c r="D110" s="276"/>
      <c r="E110" s="276"/>
      <c r="F110" s="299" t="s">
        <v>635</v>
      </c>
      <c r="G110" s="276"/>
      <c r="H110" s="276" t="s">
        <v>669</v>
      </c>
      <c r="I110" s="276" t="s">
        <v>631</v>
      </c>
      <c r="J110" s="276">
        <v>50</v>
      </c>
      <c r="K110" s="290"/>
    </row>
    <row r="111" s="1" customFormat="1" ht="15" customHeight="1">
      <c r="B111" s="301"/>
      <c r="C111" s="276" t="s">
        <v>656</v>
      </c>
      <c r="D111" s="276"/>
      <c r="E111" s="276"/>
      <c r="F111" s="299" t="s">
        <v>635</v>
      </c>
      <c r="G111" s="276"/>
      <c r="H111" s="276" t="s">
        <v>669</v>
      </c>
      <c r="I111" s="276" t="s">
        <v>631</v>
      </c>
      <c r="J111" s="276">
        <v>50</v>
      </c>
      <c r="K111" s="290"/>
    </row>
    <row r="112" s="1" customFormat="1" ht="15" customHeight="1">
      <c r="B112" s="301"/>
      <c r="C112" s="276" t="s">
        <v>654</v>
      </c>
      <c r="D112" s="276"/>
      <c r="E112" s="276"/>
      <c r="F112" s="299" t="s">
        <v>635</v>
      </c>
      <c r="G112" s="276"/>
      <c r="H112" s="276" t="s">
        <v>669</v>
      </c>
      <c r="I112" s="276" t="s">
        <v>631</v>
      </c>
      <c r="J112" s="276">
        <v>50</v>
      </c>
      <c r="K112" s="290"/>
    </row>
    <row r="113" s="1" customFormat="1" ht="15" customHeight="1">
      <c r="B113" s="301"/>
      <c r="C113" s="276" t="s">
        <v>54</v>
      </c>
      <c r="D113" s="276"/>
      <c r="E113" s="276"/>
      <c r="F113" s="299" t="s">
        <v>629</v>
      </c>
      <c r="G113" s="276"/>
      <c r="H113" s="276" t="s">
        <v>670</v>
      </c>
      <c r="I113" s="276" t="s">
        <v>631</v>
      </c>
      <c r="J113" s="276">
        <v>20</v>
      </c>
      <c r="K113" s="290"/>
    </row>
    <row r="114" s="1" customFormat="1" ht="15" customHeight="1">
      <c r="B114" s="301"/>
      <c r="C114" s="276" t="s">
        <v>671</v>
      </c>
      <c r="D114" s="276"/>
      <c r="E114" s="276"/>
      <c r="F114" s="299" t="s">
        <v>629</v>
      </c>
      <c r="G114" s="276"/>
      <c r="H114" s="276" t="s">
        <v>672</v>
      </c>
      <c r="I114" s="276" t="s">
        <v>631</v>
      </c>
      <c r="J114" s="276">
        <v>120</v>
      </c>
      <c r="K114" s="290"/>
    </row>
    <row r="115" s="1" customFormat="1" ht="15" customHeight="1">
      <c r="B115" s="301"/>
      <c r="C115" s="276" t="s">
        <v>39</v>
      </c>
      <c r="D115" s="276"/>
      <c r="E115" s="276"/>
      <c r="F115" s="299" t="s">
        <v>629</v>
      </c>
      <c r="G115" s="276"/>
      <c r="H115" s="276" t="s">
        <v>673</v>
      </c>
      <c r="I115" s="276" t="s">
        <v>664</v>
      </c>
      <c r="J115" s="276"/>
      <c r="K115" s="290"/>
    </row>
    <row r="116" s="1" customFormat="1" ht="15" customHeight="1">
      <c r="B116" s="301"/>
      <c r="C116" s="276" t="s">
        <v>49</v>
      </c>
      <c r="D116" s="276"/>
      <c r="E116" s="276"/>
      <c r="F116" s="299" t="s">
        <v>629</v>
      </c>
      <c r="G116" s="276"/>
      <c r="H116" s="276" t="s">
        <v>674</v>
      </c>
      <c r="I116" s="276" t="s">
        <v>664</v>
      </c>
      <c r="J116" s="276"/>
      <c r="K116" s="290"/>
    </row>
    <row r="117" s="1" customFormat="1" ht="15" customHeight="1">
      <c r="B117" s="301"/>
      <c r="C117" s="276" t="s">
        <v>58</v>
      </c>
      <c r="D117" s="276"/>
      <c r="E117" s="276"/>
      <c r="F117" s="299" t="s">
        <v>629</v>
      </c>
      <c r="G117" s="276"/>
      <c r="H117" s="276" t="s">
        <v>675</v>
      </c>
      <c r="I117" s="276" t="s">
        <v>676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677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623</v>
      </c>
      <c r="D123" s="291"/>
      <c r="E123" s="291"/>
      <c r="F123" s="291" t="s">
        <v>624</v>
      </c>
      <c r="G123" s="292"/>
      <c r="H123" s="291" t="s">
        <v>55</v>
      </c>
      <c r="I123" s="291" t="s">
        <v>58</v>
      </c>
      <c r="J123" s="291" t="s">
        <v>625</v>
      </c>
      <c r="K123" s="320"/>
    </row>
    <row r="124" s="1" customFormat="1" ht="17.25" customHeight="1">
      <c r="B124" s="319"/>
      <c r="C124" s="293" t="s">
        <v>626</v>
      </c>
      <c r="D124" s="293"/>
      <c r="E124" s="293"/>
      <c r="F124" s="294" t="s">
        <v>627</v>
      </c>
      <c r="G124" s="295"/>
      <c r="H124" s="293"/>
      <c r="I124" s="293"/>
      <c r="J124" s="293" t="s">
        <v>628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632</v>
      </c>
      <c r="D126" s="298"/>
      <c r="E126" s="298"/>
      <c r="F126" s="299" t="s">
        <v>629</v>
      </c>
      <c r="G126" s="276"/>
      <c r="H126" s="276" t="s">
        <v>669</v>
      </c>
      <c r="I126" s="276" t="s">
        <v>631</v>
      </c>
      <c r="J126" s="276">
        <v>120</v>
      </c>
      <c r="K126" s="324"/>
    </row>
    <row r="127" s="1" customFormat="1" ht="15" customHeight="1">
      <c r="B127" s="321"/>
      <c r="C127" s="276" t="s">
        <v>678</v>
      </c>
      <c r="D127" s="276"/>
      <c r="E127" s="276"/>
      <c r="F127" s="299" t="s">
        <v>629</v>
      </c>
      <c r="G127" s="276"/>
      <c r="H127" s="276" t="s">
        <v>679</v>
      </c>
      <c r="I127" s="276" t="s">
        <v>631</v>
      </c>
      <c r="J127" s="276" t="s">
        <v>680</v>
      </c>
      <c r="K127" s="324"/>
    </row>
    <row r="128" s="1" customFormat="1" ht="15" customHeight="1">
      <c r="B128" s="321"/>
      <c r="C128" s="276" t="s">
        <v>577</v>
      </c>
      <c r="D128" s="276"/>
      <c r="E128" s="276"/>
      <c r="F128" s="299" t="s">
        <v>629</v>
      </c>
      <c r="G128" s="276"/>
      <c r="H128" s="276" t="s">
        <v>681</v>
      </c>
      <c r="I128" s="276" t="s">
        <v>631</v>
      </c>
      <c r="J128" s="276" t="s">
        <v>680</v>
      </c>
      <c r="K128" s="324"/>
    </row>
    <row r="129" s="1" customFormat="1" ht="15" customHeight="1">
      <c r="B129" s="321"/>
      <c r="C129" s="276" t="s">
        <v>640</v>
      </c>
      <c r="D129" s="276"/>
      <c r="E129" s="276"/>
      <c r="F129" s="299" t="s">
        <v>635</v>
      </c>
      <c r="G129" s="276"/>
      <c r="H129" s="276" t="s">
        <v>641</v>
      </c>
      <c r="I129" s="276" t="s">
        <v>631</v>
      </c>
      <c r="J129" s="276">
        <v>15</v>
      </c>
      <c r="K129" s="324"/>
    </row>
    <row r="130" s="1" customFormat="1" ht="15" customHeight="1">
      <c r="B130" s="321"/>
      <c r="C130" s="302" t="s">
        <v>642</v>
      </c>
      <c r="D130" s="302"/>
      <c r="E130" s="302"/>
      <c r="F130" s="303" t="s">
        <v>635</v>
      </c>
      <c r="G130" s="302"/>
      <c r="H130" s="302" t="s">
        <v>643</v>
      </c>
      <c r="I130" s="302" t="s">
        <v>631</v>
      </c>
      <c r="J130" s="302">
        <v>15</v>
      </c>
      <c r="K130" s="324"/>
    </row>
    <row r="131" s="1" customFormat="1" ht="15" customHeight="1">
      <c r="B131" s="321"/>
      <c r="C131" s="302" t="s">
        <v>644</v>
      </c>
      <c r="D131" s="302"/>
      <c r="E131" s="302"/>
      <c r="F131" s="303" t="s">
        <v>635</v>
      </c>
      <c r="G131" s="302"/>
      <c r="H131" s="302" t="s">
        <v>645</v>
      </c>
      <c r="I131" s="302" t="s">
        <v>631</v>
      </c>
      <c r="J131" s="302">
        <v>20</v>
      </c>
      <c r="K131" s="324"/>
    </row>
    <row r="132" s="1" customFormat="1" ht="15" customHeight="1">
      <c r="B132" s="321"/>
      <c r="C132" s="302" t="s">
        <v>646</v>
      </c>
      <c r="D132" s="302"/>
      <c r="E132" s="302"/>
      <c r="F132" s="303" t="s">
        <v>635</v>
      </c>
      <c r="G132" s="302"/>
      <c r="H132" s="302" t="s">
        <v>647</v>
      </c>
      <c r="I132" s="302" t="s">
        <v>631</v>
      </c>
      <c r="J132" s="302">
        <v>20</v>
      </c>
      <c r="K132" s="324"/>
    </row>
    <row r="133" s="1" customFormat="1" ht="15" customHeight="1">
      <c r="B133" s="321"/>
      <c r="C133" s="276" t="s">
        <v>634</v>
      </c>
      <c r="D133" s="276"/>
      <c r="E133" s="276"/>
      <c r="F133" s="299" t="s">
        <v>635</v>
      </c>
      <c r="G133" s="276"/>
      <c r="H133" s="276" t="s">
        <v>669</v>
      </c>
      <c r="I133" s="276" t="s">
        <v>631</v>
      </c>
      <c r="J133" s="276">
        <v>50</v>
      </c>
      <c r="K133" s="324"/>
    </row>
    <row r="134" s="1" customFormat="1" ht="15" customHeight="1">
      <c r="B134" s="321"/>
      <c r="C134" s="276" t="s">
        <v>648</v>
      </c>
      <c r="D134" s="276"/>
      <c r="E134" s="276"/>
      <c r="F134" s="299" t="s">
        <v>635</v>
      </c>
      <c r="G134" s="276"/>
      <c r="H134" s="276" t="s">
        <v>669</v>
      </c>
      <c r="I134" s="276" t="s">
        <v>631</v>
      </c>
      <c r="J134" s="276">
        <v>50</v>
      </c>
      <c r="K134" s="324"/>
    </row>
    <row r="135" s="1" customFormat="1" ht="15" customHeight="1">
      <c r="B135" s="321"/>
      <c r="C135" s="276" t="s">
        <v>654</v>
      </c>
      <c r="D135" s="276"/>
      <c r="E135" s="276"/>
      <c r="F135" s="299" t="s">
        <v>635</v>
      </c>
      <c r="G135" s="276"/>
      <c r="H135" s="276" t="s">
        <v>669</v>
      </c>
      <c r="I135" s="276" t="s">
        <v>631</v>
      </c>
      <c r="J135" s="276">
        <v>50</v>
      </c>
      <c r="K135" s="324"/>
    </row>
    <row r="136" s="1" customFormat="1" ht="15" customHeight="1">
      <c r="B136" s="321"/>
      <c r="C136" s="276" t="s">
        <v>656</v>
      </c>
      <c r="D136" s="276"/>
      <c r="E136" s="276"/>
      <c r="F136" s="299" t="s">
        <v>635</v>
      </c>
      <c r="G136" s="276"/>
      <c r="H136" s="276" t="s">
        <v>669</v>
      </c>
      <c r="I136" s="276" t="s">
        <v>631</v>
      </c>
      <c r="J136" s="276">
        <v>50</v>
      </c>
      <c r="K136" s="324"/>
    </row>
    <row r="137" s="1" customFormat="1" ht="15" customHeight="1">
      <c r="B137" s="321"/>
      <c r="C137" s="276" t="s">
        <v>657</v>
      </c>
      <c r="D137" s="276"/>
      <c r="E137" s="276"/>
      <c r="F137" s="299" t="s">
        <v>635</v>
      </c>
      <c r="G137" s="276"/>
      <c r="H137" s="276" t="s">
        <v>682</v>
      </c>
      <c r="I137" s="276" t="s">
        <v>631</v>
      </c>
      <c r="J137" s="276">
        <v>255</v>
      </c>
      <c r="K137" s="324"/>
    </row>
    <row r="138" s="1" customFormat="1" ht="15" customHeight="1">
      <c r="B138" s="321"/>
      <c r="C138" s="276" t="s">
        <v>659</v>
      </c>
      <c r="D138" s="276"/>
      <c r="E138" s="276"/>
      <c r="F138" s="299" t="s">
        <v>629</v>
      </c>
      <c r="G138" s="276"/>
      <c r="H138" s="276" t="s">
        <v>683</v>
      </c>
      <c r="I138" s="276" t="s">
        <v>661</v>
      </c>
      <c r="J138" s="276"/>
      <c r="K138" s="324"/>
    </row>
    <row r="139" s="1" customFormat="1" ht="15" customHeight="1">
      <c r="B139" s="321"/>
      <c r="C139" s="276" t="s">
        <v>662</v>
      </c>
      <c r="D139" s="276"/>
      <c r="E139" s="276"/>
      <c r="F139" s="299" t="s">
        <v>629</v>
      </c>
      <c r="G139" s="276"/>
      <c r="H139" s="276" t="s">
        <v>684</v>
      </c>
      <c r="I139" s="276" t="s">
        <v>664</v>
      </c>
      <c r="J139" s="276"/>
      <c r="K139" s="324"/>
    </row>
    <row r="140" s="1" customFormat="1" ht="15" customHeight="1">
      <c r="B140" s="321"/>
      <c r="C140" s="276" t="s">
        <v>665</v>
      </c>
      <c r="D140" s="276"/>
      <c r="E140" s="276"/>
      <c r="F140" s="299" t="s">
        <v>629</v>
      </c>
      <c r="G140" s="276"/>
      <c r="H140" s="276" t="s">
        <v>665</v>
      </c>
      <c r="I140" s="276" t="s">
        <v>664</v>
      </c>
      <c r="J140" s="276"/>
      <c r="K140" s="324"/>
    </row>
    <row r="141" s="1" customFormat="1" ht="15" customHeight="1">
      <c r="B141" s="321"/>
      <c r="C141" s="276" t="s">
        <v>39</v>
      </c>
      <c r="D141" s="276"/>
      <c r="E141" s="276"/>
      <c r="F141" s="299" t="s">
        <v>629</v>
      </c>
      <c r="G141" s="276"/>
      <c r="H141" s="276" t="s">
        <v>685</v>
      </c>
      <c r="I141" s="276" t="s">
        <v>664</v>
      </c>
      <c r="J141" s="276"/>
      <c r="K141" s="324"/>
    </row>
    <row r="142" s="1" customFormat="1" ht="15" customHeight="1">
      <c r="B142" s="321"/>
      <c r="C142" s="276" t="s">
        <v>686</v>
      </c>
      <c r="D142" s="276"/>
      <c r="E142" s="276"/>
      <c r="F142" s="299" t="s">
        <v>629</v>
      </c>
      <c r="G142" s="276"/>
      <c r="H142" s="276" t="s">
        <v>687</v>
      </c>
      <c r="I142" s="276" t="s">
        <v>664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688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623</v>
      </c>
      <c r="D148" s="291"/>
      <c r="E148" s="291"/>
      <c r="F148" s="291" t="s">
        <v>624</v>
      </c>
      <c r="G148" s="292"/>
      <c r="H148" s="291" t="s">
        <v>55</v>
      </c>
      <c r="I148" s="291" t="s">
        <v>58</v>
      </c>
      <c r="J148" s="291" t="s">
        <v>625</v>
      </c>
      <c r="K148" s="290"/>
    </row>
    <row r="149" s="1" customFormat="1" ht="17.25" customHeight="1">
      <c r="B149" s="288"/>
      <c r="C149" s="293" t="s">
        <v>626</v>
      </c>
      <c r="D149" s="293"/>
      <c r="E149" s="293"/>
      <c r="F149" s="294" t="s">
        <v>627</v>
      </c>
      <c r="G149" s="295"/>
      <c r="H149" s="293"/>
      <c r="I149" s="293"/>
      <c r="J149" s="293" t="s">
        <v>628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632</v>
      </c>
      <c r="D151" s="276"/>
      <c r="E151" s="276"/>
      <c r="F151" s="329" t="s">
        <v>629</v>
      </c>
      <c r="G151" s="276"/>
      <c r="H151" s="328" t="s">
        <v>669</v>
      </c>
      <c r="I151" s="328" t="s">
        <v>631</v>
      </c>
      <c r="J151" s="328">
        <v>120</v>
      </c>
      <c r="K151" s="324"/>
    </row>
    <row r="152" s="1" customFormat="1" ht="15" customHeight="1">
      <c r="B152" s="301"/>
      <c r="C152" s="328" t="s">
        <v>678</v>
      </c>
      <c r="D152" s="276"/>
      <c r="E152" s="276"/>
      <c r="F152" s="329" t="s">
        <v>629</v>
      </c>
      <c r="G152" s="276"/>
      <c r="H152" s="328" t="s">
        <v>689</v>
      </c>
      <c r="I152" s="328" t="s">
        <v>631</v>
      </c>
      <c r="J152" s="328" t="s">
        <v>680</v>
      </c>
      <c r="K152" s="324"/>
    </row>
    <row r="153" s="1" customFormat="1" ht="15" customHeight="1">
      <c r="B153" s="301"/>
      <c r="C153" s="328" t="s">
        <v>577</v>
      </c>
      <c r="D153" s="276"/>
      <c r="E153" s="276"/>
      <c r="F153" s="329" t="s">
        <v>629</v>
      </c>
      <c r="G153" s="276"/>
      <c r="H153" s="328" t="s">
        <v>690</v>
      </c>
      <c r="I153" s="328" t="s">
        <v>631</v>
      </c>
      <c r="J153" s="328" t="s">
        <v>680</v>
      </c>
      <c r="K153" s="324"/>
    </row>
    <row r="154" s="1" customFormat="1" ht="15" customHeight="1">
      <c r="B154" s="301"/>
      <c r="C154" s="328" t="s">
        <v>634</v>
      </c>
      <c r="D154" s="276"/>
      <c r="E154" s="276"/>
      <c r="F154" s="329" t="s">
        <v>635</v>
      </c>
      <c r="G154" s="276"/>
      <c r="H154" s="328" t="s">
        <v>669</v>
      </c>
      <c r="I154" s="328" t="s">
        <v>631</v>
      </c>
      <c r="J154" s="328">
        <v>50</v>
      </c>
      <c r="K154" s="324"/>
    </row>
    <row r="155" s="1" customFormat="1" ht="15" customHeight="1">
      <c r="B155" s="301"/>
      <c r="C155" s="328" t="s">
        <v>637</v>
      </c>
      <c r="D155" s="276"/>
      <c r="E155" s="276"/>
      <c r="F155" s="329" t="s">
        <v>629</v>
      </c>
      <c r="G155" s="276"/>
      <c r="H155" s="328" t="s">
        <v>669</v>
      </c>
      <c r="I155" s="328" t="s">
        <v>639</v>
      </c>
      <c r="J155" s="328"/>
      <c r="K155" s="324"/>
    </row>
    <row r="156" s="1" customFormat="1" ht="15" customHeight="1">
      <c r="B156" s="301"/>
      <c r="C156" s="328" t="s">
        <v>648</v>
      </c>
      <c r="D156" s="276"/>
      <c r="E156" s="276"/>
      <c r="F156" s="329" t="s">
        <v>635</v>
      </c>
      <c r="G156" s="276"/>
      <c r="H156" s="328" t="s">
        <v>669</v>
      </c>
      <c r="I156" s="328" t="s">
        <v>631</v>
      </c>
      <c r="J156" s="328">
        <v>50</v>
      </c>
      <c r="K156" s="324"/>
    </row>
    <row r="157" s="1" customFormat="1" ht="15" customHeight="1">
      <c r="B157" s="301"/>
      <c r="C157" s="328" t="s">
        <v>656</v>
      </c>
      <c r="D157" s="276"/>
      <c r="E157" s="276"/>
      <c r="F157" s="329" t="s">
        <v>635</v>
      </c>
      <c r="G157" s="276"/>
      <c r="H157" s="328" t="s">
        <v>669</v>
      </c>
      <c r="I157" s="328" t="s">
        <v>631</v>
      </c>
      <c r="J157" s="328">
        <v>50</v>
      </c>
      <c r="K157" s="324"/>
    </row>
    <row r="158" s="1" customFormat="1" ht="15" customHeight="1">
      <c r="B158" s="301"/>
      <c r="C158" s="328" t="s">
        <v>654</v>
      </c>
      <c r="D158" s="276"/>
      <c r="E158" s="276"/>
      <c r="F158" s="329" t="s">
        <v>635</v>
      </c>
      <c r="G158" s="276"/>
      <c r="H158" s="328" t="s">
        <v>669</v>
      </c>
      <c r="I158" s="328" t="s">
        <v>631</v>
      </c>
      <c r="J158" s="328">
        <v>50</v>
      </c>
      <c r="K158" s="324"/>
    </row>
    <row r="159" s="1" customFormat="1" ht="15" customHeight="1">
      <c r="B159" s="301"/>
      <c r="C159" s="328" t="s">
        <v>92</v>
      </c>
      <c r="D159" s="276"/>
      <c r="E159" s="276"/>
      <c r="F159" s="329" t="s">
        <v>629</v>
      </c>
      <c r="G159" s="276"/>
      <c r="H159" s="328" t="s">
        <v>691</v>
      </c>
      <c r="I159" s="328" t="s">
        <v>631</v>
      </c>
      <c r="J159" s="328" t="s">
        <v>692</v>
      </c>
      <c r="K159" s="324"/>
    </row>
    <row r="160" s="1" customFormat="1" ht="15" customHeight="1">
      <c r="B160" s="301"/>
      <c r="C160" s="328" t="s">
        <v>693</v>
      </c>
      <c r="D160" s="276"/>
      <c r="E160" s="276"/>
      <c r="F160" s="329" t="s">
        <v>629</v>
      </c>
      <c r="G160" s="276"/>
      <c r="H160" s="328" t="s">
        <v>694</v>
      </c>
      <c r="I160" s="328" t="s">
        <v>664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695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623</v>
      </c>
      <c r="D166" s="291"/>
      <c r="E166" s="291"/>
      <c r="F166" s="291" t="s">
        <v>624</v>
      </c>
      <c r="G166" s="333"/>
      <c r="H166" s="334" t="s">
        <v>55</v>
      </c>
      <c r="I166" s="334" t="s">
        <v>58</v>
      </c>
      <c r="J166" s="291" t="s">
        <v>625</v>
      </c>
      <c r="K166" s="268"/>
    </row>
    <row r="167" s="1" customFormat="1" ht="17.25" customHeight="1">
      <c r="B167" s="269"/>
      <c r="C167" s="293" t="s">
        <v>626</v>
      </c>
      <c r="D167" s="293"/>
      <c r="E167" s="293"/>
      <c r="F167" s="294" t="s">
        <v>627</v>
      </c>
      <c r="G167" s="335"/>
      <c r="H167" s="336"/>
      <c r="I167" s="336"/>
      <c r="J167" s="293" t="s">
        <v>628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632</v>
      </c>
      <c r="D169" s="276"/>
      <c r="E169" s="276"/>
      <c r="F169" s="299" t="s">
        <v>629</v>
      </c>
      <c r="G169" s="276"/>
      <c r="H169" s="276" t="s">
        <v>669</v>
      </c>
      <c r="I169" s="276" t="s">
        <v>631</v>
      </c>
      <c r="J169" s="276">
        <v>120</v>
      </c>
      <c r="K169" s="324"/>
    </row>
    <row r="170" s="1" customFormat="1" ht="15" customHeight="1">
      <c r="B170" s="301"/>
      <c r="C170" s="276" t="s">
        <v>678</v>
      </c>
      <c r="D170" s="276"/>
      <c r="E170" s="276"/>
      <c r="F170" s="299" t="s">
        <v>629</v>
      </c>
      <c r="G170" s="276"/>
      <c r="H170" s="276" t="s">
        <v>679</v>
      </c>
      <c r="I170" s="276" t="s">
        <v>631</v>
      </c>
      <c r="J170" s="276" t="s">
        <v>680</v>
      </c>
      <c r="K170" s="324"/>
    </row>
    <row r="171" s="1" customFormat="1" ht="15" customHeight="1">
      <c r="B171" s="301"/>
      <c r="C171" s="276" t="s">
        <v>577</v>
      </c>
      <c r="D171" s="276"/>
      <c r="E171" s="276"/>
      <c r="F171" s="299" t="s">
        <v>629</v>
      </c>
      <c r="G171" s="276"/>
      <c r="H171" s="276" t="s">
        <v>696</v>
      </c>
      <c r="I171" s="276" t="s">
        <v>631</v>
      </c>
      <c r="J171" s="276" t="s">
        <v>680</v>
      </c>
      <c r="K171" s="324"/>
    </row>
    <row r="172" s="1" customFormat="1" ht="15" customHeight="1">
      <c r="B172" s="301"/>
      <c r="C172" s="276" t="s">
        <v>634</v>
      </c>
      <c r="D172" s="276"/>
      <c r="E172" s="276"/>
      <c r="F172" s="299" t="s">
        <v>635</v>
      </c>
      <c r="G172" s="276"/>
      <c r="H172" s="276" t="s">
        <v>696</v>
      </c>
      <c r="I172" s="276" t="s">
        <v>631</v>
      </c>
      <c r="J172" s="276">
        <v>50</v>
      </c>
      <c r="K172" s="324"/>
    </row>
    <row r="173" s="1" customFormat="1" ht="15" customHeight="1">
      <c r="B173" s="301"/>
      <c r="C173" s="276" t="s">
        <v>637</v>
      </c>
      <c r="D173" s="276"/>
      <c r="E173" s="276"/>
      <c r="F173" s="299" t="s">
        <v>629</v>
      </c>
      <c r="G173" s="276"/>
      <c r="H173" s="276" t="s">
        <v>696</v>
      </c>
      <c r="I173" s="276" t="s">
        <v>639</v>
      </c>
      <c r="J173" s="276"/>
      <c r="K173" s="324"/>
    </row>
    <row r="174" s="1" customFormat="1" ht="15" customHeight="1">
      <c r="B174" s="301"/>
      <c r="C174" s="276" t="s">
        <v>648</v>
      </c>
      <c r="D174" s="276"/>
      <c r="E174" s="276"/>
      <c r="F174" s="299" t="s">
        <v>635</v>
      </c>
      <c r="G174" s="276"/>
      <c r="H174" s="276" t="s">
        <v>696</v>
      </c>
      <c r="I174" s="276" t="s">
        <v>631</v>
      </c>
      <c r="J174" s="276">
        <v>50</v>
      </c>
      <c r="K174" s="324"/>
    </row>
    <row r="175" s="1" customFormat="1" ht="15" customHeight="1">
      <c r="B175" s="301"/>
      <c r="C175" s="276" t="s">
        <v>656</v>
      </c>
      <c r="D175" s="276"/>
      <c r="E175" s="276"/>
      <c r="F175" s="299" t="s">
        <v>635</v>
      </c>
      <c r="G175" s="276"/>
      <c r="H175" s="276" t="s">
        <v>696</v>
      </c>
      <c r="I175" s="276" t="s">
        <v>631</v>
      </c>
      <c r="J175" s="276">
        <v>50</v>
      </c>
      <c r="K175" s="324"/>
    </row>
    <row r="176" s="1" customFormat="1" ht="15" customHeight="1">
      <c r="B176" s="301"/>
      <c r="C176" s="276" t="s">
        <v>654</v>
      </c>
      <c r="D176" s="276"/>
      <c r="E176" s="276"/>
      <c r="F176" s="299" t="s">
        <v>635</v>
      </c>
      <c r="G176" s="276"/>
      <c r="H176" s="276" t="s">
        <v>696</v>
      </c>
      <c r="I176" s="276" t="s">
        <v>631</v>
      </c>
      <c r="J176" s="276">
        <v>50</v>
      </c>
      <c r="K176" s="324"/>
    </row>
    <row r="177" s="1" customFormat="1" ht="15" customHeight="1">
      <c r="B177" s="301"/>
      <c r="C177" s="276" t="s">
        <v>106</v>
      </c>
      <c r="D177" s="276"/>
      <c r="E177" s="276"/>
      <c r="F177" s="299" t="s">
        <v>629</v>
      </c>
      <c r="G177" s="276"/>
      <c r="H177" s="276" t="s">
        <v>697</v>
      </c>
      <c r="I177" s="276" t="s">
        <v>698</v>
      </c>
      <c r="J177" s="276"/>
      <c r="K177" s="324"/>
    </row>
    <row r="178" s="1" customFormat="1" ht="15" customHeight="1">
      <c r="B178" s="301"/>
      <c r="C178" s="276" t="s">
        <v>58</v>
      </c>
      <c r="D178" s="276"/>
      <c r="E178" s="276"/>
      <c r="F178" s="299" t="s">
        <v>629</v>
      </c>
      <c r="G178" s="276"/>
      <c r="H178" s="276" t="s">
        <v>699</v>
      </c>
      <c r="I178" s="276" t="s">
        <v>700</v>
      </c>
      <c r="J178" s="276">
        <v>1</v>
      </c>
      <c r="K178" s="324"/>
    </row>
    <row r="179" s="1" customFormat="1" ht="15" customHeight="1">
      <c r="B179" s="301"/>
      <c r="C179" s="276" t="s">
        <v>54</v>
      </c>
      <c r="D179" s="276"/>
      <c r="E179" s="276"/>
      <c r="F179" s="299" t="s">
        <v>629</v>
      </c>
      <c r="G179" s="276"/>
      <c r="H179" s="276" t="s">
        <v>701</v>
      </c>
      <c r="I179" s="276" t="s">
        <v>631</v>
      </c>
      <c r="J179" s="276">
        <v>20</v>
      </c>
      <c r="K179" s="324"/>
    </row>
    <row r="180" s="1" customFormat="1" ht="15" customHeight="1">
      <c r="B180" s="301"/>
      <c r="C180" s="276" t="s">
        <v>55</v>
      </c>
      <c r="D180" s="276"/>
      <c r="E180" s="276"/>
      <c r="F180" s="299" t="s">
        <v>629</v>
      </c>
      <c r="G180" s="276"/>
      <c r="H180" s="276" t="s">
        <v>702</v>
      </c>
      <c r="I180" s="276" t="s">
        <v>631</v>
      </c>
      <c r="J180" s="276">
        <v>255</v>
      </c>
      <c r="K180" s="324"/>
    </row>
    <row r="181" s="1" customFormat="1" ht="15" customHeight="1">
      <c r="B181" s="301"/>
      <c r="C181" s="276" t="s">
        <v>107</v>
      </c>
      <c r="D181" s="276"/>
      <c r="E181" s="276"/>
      <c r="F181" s="299" t="s">
        <v>629</v>
      </c>
      <c r="G181" s="276"/>
      <c r="H181" s="276" t="s">
        <v>593</v>
      </c>
      <c r="I181" s="276" t="s">
        <v>631</v>
      </c>
      <c r="J181" s="276">
        <v>10</v>
      </c>
      <c r="K181" s="324"/>
    </row>
    <row r="182" s="1" customFormat="1" ht="15" customHeight="1">
      <c r="B182" s="301"/>
      <c r="C182" s="276" t="s">
        <v>108</v>
      </c>
      <c r="D182" s="276"/>
      <c r="E182" s="276"/>
      <c r="F182" s="299" t="s">
        <v>629</v>
      </c>
      <c r="G182" s="276"/>
      <c r="H182" s="276" t="s">
        <v>703</v>
      </c>
      <c r="I182" s="276" t="s">
        <v>664</v>
      </c>
      <c r="J182" s="276"/>
      <c r="K182" s="324"/>
    </row>
    <row r="183" s="1" customFormat="1" ht="15" customHeight="1">
      <c r="B183" s="301"/>
      <c r="C183" s="276" t="s">
        <v>704</v>
      </c>
      <c r="D183" s="276"/>
      <c r="E183" s="276"/>
      <c r="F183" s="299" t="s">
        <v>629</v>
      </c>
      <c r="G183" s="276"/>
      <c r="H183" s="276" t="s">
        <v>705</v>
      </c>
      <c r="I183" s="276" t="s">
        <v>664</v>
      </c>
      <c r="J183" s="276"/>
      <c r="K183" s="324"/>
    </row>
    <row r="184" s="1" customFormat="1" ht="15" customHeight="1">
      <c r="B184" s="301"/>
      <c r="C184" s="276" t="s">
        <v>693</v>
      </c>
      <c r="D184" s="276"/>
      <c r="E184" s="276"/>
      <c r="F184" s="299" t="s">
        <v>629</v>
      </c>
      <c r="G184" s="276"/>
      <c r="H184" s="276" t="s">
        <v>706</v>
      </c>
      <c r="I184" s="276" t="s">
        <v>664</v>
      </c>
      <c r="J184" s="276"/>
      <c r="K184" s="324"/>
    </row>
    <row r="185" s="1" customFormat="1" ht="15" customHeight="1">
      <c r="B185" s="301"/>
      <c r="C185" s="276" t="s">
        <v>110</v>
      </c>
      <c r="D185" s="276"/>
      <c r="E185" s="276"/>
      <c r="F185" s="299" t="s">
        <v>635</v>
      </c>
      <c r="G185" s="276"/>
      <c r="H185" s="276" t="s">
        <v>707</v>
      </c>
      <c r="I185" s="276" t="s">
        <v>631</v>
      </c>
      <c r="J185" s="276">
        <v>50</v>
      </c>
      <c r="K185" s="324"/>
    </row>
    <row r="186" s="1" customFormat="1" ht="15" customHeight="1">
      <c r="B186" s="301"/>
      <c r="C186" s="276" t="s">
        <v>708</v>
      </c>
      <c r="D186" s="276"/>
      <c r="E186" s="276"/>
      <c r="F186" s="299" t="s">
        <v>635</v>
      </c>
      <c r="G186" s="276"/>
      <c r="H186" s="276" t="s">
        <v>709</v>
      </c>
      <c r="I186" s="276" t="s">
        <v>710</v>
      </c>
      <c r="J186" s="276"/>
      <c r="K186" s="324"/>
    </row>
    <row r="187" s="1" customFormat="1" ht="15" customHeight="1">
      <c r="B187" s="301"/>
      <c r="C187" s="276" t="s">
        <v>711</v>
      </c>
      <c r="D187" s="276"/>
      <c r="E187" s="276"/>
      <c r="F187" s="299" t="s">
        <v>635</v>
      </c>
      <c r="G187" s="276"/>
      <c r="H187" s="276" t="s">
        <v>712</v>
      </c>
      <c r="I187" s="276" t="s">
        <v>710</v>
      </c>
      <c r="J187" s="276"/>
      <c r="K187" s="324"/>
    </row>
    <row r="188" s="1" customFormat="1" ht="15" customHeight="1">
      <c r="B188" s="301"/>
      <c r="C188" s="276" t="s">
        <v>713</v>
      </c>
      <c r="D188" s="276"/>
      <c r="E188" s="276"/>
      <c r="F188" s="299" t="s">
        <v>635</v>
      </c>
      <c r="G188" s="276"/>
      <c r="H188" s="276" t="s">
        <v>714</v>
      </c>
      <c r="I188" s="276" t="s">
        <v>710</v>
      </c>
      <c r="J188" s="276"/>
      <c r="K188" s="324"/>
    </row>
    <row r="189" s="1" customFormat="1" ht="15" customHeight="1">
      <c r="B189" s="301"/>
      <c r="C189" s="337" t="s">
        <v>715</v>
      </c>
      <c r="D189" s="276"/>
      <c r="E189" s="276"/>
      <c r="F189" s="299" t="s">
        <v>635</v>
      </c>
      <c r="G189" s="276"/>
      <c r="H189" s="276" t="s">
        <v>716</v>
      </c>
      <c r="I189" s="276" t="s">
        <v>717</v>
      </c>
      <c r="J189" s="338" t="s">
        <v>718</v>
      </c>
      <c r="K189" s="324"/>
    </row>
    <row r="190" s="16" customFormat="1" ht="15" customHeight="1">
      <c r="B190" s="339"/>
      <c r="C190" s="340" t="s">
        <v>719</v>
      </c>
      <c r="D190" s="341"/>
      <c r="E190" s="341"/>
      <c r="F190" s="342" t="s">
        <v>635</v>
      </c>
      <c r="G190" s="341"/>
      <c r="H190" s="341" t="s">
        <v>720</v>
      </c>
      <c r="I190" s="341" t="s">
        <v>717</v>
      </c>
      <c r="J190" s="343" t="s">
        <v>718</v>
      </c>
      <c r="K190" s="344"/>
    </row>
    <row r="191" s="1" customFormat="1" ht="15" customHeight="1">
      <c r="B191" s="301"/>
      <c r="C191" s="337" t="s">
        <v>43</v>
      </c>
      <c r="D191" s="276"/>
      <c r="E191" s="276"/>
      <c r="F191" s="299" t="s">
        <v>629</v>
      </c>
      <c r="G191" s="276"/>
      <c r="H191" s="273" t="s">
        <v>721</v>
      </c>
      <c r="I191" s="276" t="s">
        <v>722</v>
      </c>
      <c r="J191" s="276"/>
      <c r="K191" s="324"/>
    </row>
    <row r="192" s="1" customFormat="1" ht="15" customHeight="1">
      <c r="B192" s="301"/>
      <c r="C192" s="337" t="s">
        <v>723</v>
      </c>
      <c r="D192" s="276"/>
      <c r="E192" s="276"/>
      <c r="F192" s="299" t="s">
        <v>629</v>
      </c>
      <c r="G192" s="276"/>
      <c r="H192" s="276" t="s">
        <v>724</v>
      </c>
      <c r="I192" s="276" t="s">
        <v>664</v>
      </c>
      <c r="J192" s="276"/>
      <c r="K192" s="324"/>
    </row>
    <row r="193" s="1" customFormat="1" ht="15" customHeight="1">
      <c r="B193" s="301"/>
      <c r="C193" s="337" t="s">
        <v>725</v>
      </c>
      <c r="D193" s="276"/>
      <c r="E193" s="276"/>
      <c r="F193" s="299" t="s">
        <v>629</v>
      </c>
      <c r="G193" s="276"/>
      <c r="H193" s="276" t="s">
        <v>726</v>
      </c>
      <c r="I193" s="276" t="s">
        <v>664</v>
      </c>
      <c r="J193" s="276"/>
      <c r="K193" s="324"/>
    </row>
    <row r="194" s="1" customFormat="1" ht="15" customHeight="1">
      <c r="B194" s="301"/>
      <c r="C194" s="337" t="s">
        <v>727</v>
      </c>
      <c r="D194" s="276"/>
      <c r="E194" s="276"/>
      <c r="F194" s="299" t="s">
        <v>635</v>
      </c>
      <c r="G194" s="276"/>
      <c r="H194" s="276" t="s">
        <v>728</v>
      </c>
      <c r="I194" s="276" t="s">
        <v>664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729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730</v>
      </c>
      <c r="D201" s="346"/>
      <c r="E201" s="346"/>
      <c r="F201" s="346" t="s">
        <v>731</v>
      </c>
      <c r="G201" s="347"/>
      <c r="H201" s="346" t="s">
        <v>732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722</v>
      </c>
      <c r="D203" s="276"/>
      <c r="E203" s="276"/>
      <c r="F203" s="299" t="s">
        <v>44</v>
      </c>
      <c r="G203" s="276"/>
      <c r="H203" s="276" t="s">
        <v>733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45</v>
      </c>
      <c r="G204" s="276"/>
      <c r="H204" s="276" t="s">
        <v>734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48</v>
      </c>
      <c r="G205" s="276"/>
      <c r="H205" s="276" t="s">
        <v>735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46</v>
      </c>
      <c r="G206" s="276"/>
      <c r="H206" s="276" t="s">
        <v>736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47</v>
      </c>
      <c r="G207" s="276"/>
      <c r="H207" s="276" t="s">
        <v>737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676</v>
      </c>
      <c r="D209" s="276"/>
      <c r="E209" s="276"/>
      <c r="F209" s="299" t="s">
        <v>569</v>
      </c>
      <c r="G209" s="276"/>
      <c r="H209" s="276" t="s">
        <v>738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572</v>
      </c>
      <c r="G210" s="276"/>
      <c r="H210" s="276" t="s">
        <v>573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80</v>
      </c>
      <c r="G211" s="276"/>
      <c r="H211" s="276" t="s">
        <v>739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86</v>
      </c>
      <c r="G212" s="337"/>
      <c r="H212" s="328" t="s">
        <v>574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575</v>
      </c>
      <c r="G213" s="337"/>
      <c r="H213" s="328" t="s">
        <v>740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700</v>
      </c>
      <c r="D215" s="276"/>
      <c r="E215" s="276"/>
      <c r="F215" s="299">
        <v>1</v>
      </c>
      <c r="G215" s="337"/>
      <c r="H215" s="328" t="s">
        <v>741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742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743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744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6" ma:contentTypeDescription="Vytvoří nový dokument" ma:contentTypeScope="" ma:versionID="a77cd9841044cb1a34924429b4f5df6c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11175017c97e5092dbfe4efb0ab03023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f0c35-e019-4005-8450-8fc74332d1f1">
      <Terms xmlns="http://schemas.microsoft.com/office/infopath/2007/PartnerControls"/>
    </lcf76f155ced4ddcb4097134ff3c332f>
    <TaxCatchAll xmlns="767e0606-45e6-4037-8847-58e56c247e46" xsi:nil="true"/>
  </documentManagement>
</p:properties>
</file>

<file path=customXml/itemProps1.xml><?xml version="1.0" encoding="utf-8"?>
<ds:datastoreItem xmlns:ds="http://schemas.openxmlformats.org/officeDocument/2006/customXml" ds:itemID="{A79AA8D8-48AF-45F0-8392-F7E81E8C3D73}"/>
</file>

<file path=customXml/itemProps2.xml><?xml version="1.0" encoding="utf-8"?>
<ds:datastoreItem xmlns:ds="http://schemas.openxmlformats.org/officeDocument/2006/customXml" ds:itemID="{711FC7C9-91C9-4212-8A70-8CADE4D54C8E}"/>
</file>

<file path=customXml/itemProps3.xml><?xml version="1.0" encoding="utf-8"?>
<ds:datastoreItem xmlns:ds="http://schemas.openxmlformats.org/officeDocument/2006/customXml" ds:itemID="{C638D649-E56A-41DF-87B2-CA76745A58D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SK</dc:creator>
  <cp:lastModifiedBy>Jan SK</cp:lastModifiedBy>
  <dcterms:created xsi:type="dcterms:W3CDTF">2025-08-07T16:46:28Z</dcterms:created>
  <dcterms:modified xsi:type="dcterms:W3CDTF">2025-08-07T16:46:30Z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0x01010068D1416FF102F448BB8BB47DA700A985</vt:lpwstr>
  </property>
</Properties>
</file>