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201 - Rekonstrukce láv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201 - Rekonstrukce láv...'!$C$89:$K$291</definedName>
    <definedName name="_xlnm.Print_Area" localSheetId="1">'SO 201 - Rekonstrukce láv...'!$C$4:$J$39,'SO 201 - Rekonstrukce láv...'!$C$45:$J$71,'SO 201 - Rekonstrukce láv...'!$C$77:$K$291</definedName>
    <definedName name="_xlnm.Print_Titles" localSheetId="1">'SO 201 - Rekonstrukce láv...'!$89:$89</definedName>
    <definedName name="_xlnm._FilterDatabase" localSheetId="2" hidden="1">'VRN - Vedlejší rozpočtové...'!$C$80:$K$101</definedName>
    <definedName name="_xlnm.Print_Area" localSheetId="2">'VRN - Vedlejší rozpočtové...'!$C$4:$J$39,'VRN - Vedlejší rozpočtové...'!$C$45:$J$62,'VRN - Vedlejší rozpočtové...'!$C$68:$K$101</definedName>
    <definedName name="_xlnm.Print_Titles" localSheetId="2">'VRN - Vedlejší rozpočtové...'!$80:$80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0"/>
  <c r="BH100"/>
  <c r="BG100"/>
  <c r="BF100"/>
  <c r="T100"/>
  <c r="T99"/>
  <c r="R100"/>
  <c r="R99"/>
  <c r="P100"/>
  <c r="P99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3"/>
  <c r="BH83"/>
  <c r="BG83"/>
  <c r="BF83"/>
  <c r="T83"/>
  <c r="T82"/>
  <c r="T81"/>
  <c r="R83"/>
  <c r="R82"/>
  <c r="R81"/>
  <c r="P83"/>
  <c r="P82"/>
  <c r="P81"/>
  <c i="1" r="AU56"/>
  <c i="3" r="J78"/>
  <c r="J77"/>
  <c r="F77"/>
  <c r="F75"/>
  <c r="E73"/>
  <c r="J55"/>
  <c r="J54"/>
  <c r="F54"/>
  <c r="F52"/>
  <c r="E50"/>
  <c r="J18"/>
  <c r="E18"/>
  <c r="F78"/>
  <c r="J17"/>
  <c r="J12"/>
  <c r="J75"/>
  <c r="E7"/>
  <c r="E48"/>
  <c i="2" r="J37"/>
  <c r="J36"/>
  <c i="1" r="AY55"/>
  <c i="2" r="J35"/>
  <c i="1" r="AX55"/>
  <c i="2"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T282"/>
  <c r="R283"/>
  <c r="R282"/>
  <c r="P283"/>
  <c r="P282"/>
  <c r="BI279"/>
  <c r="BH279"/>
  <c r="BG279"/>
  <c r="BF279"/>
  <c r="T279"/>
  <c r="T278"/>
  <c r="R279"/>
  <c r="R278"/>
  <c r="P279"/>
  <c r="P278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3"/>
  <c r="BH243"/>
  <c r="BG243"/>
  <c r="BF243"/>
  <c r="T243"/>
  <c r="R243"/>
  <c r="P243"/>
  <c r="BI240"/>
  <c r="BH240"/>
  <c r="BG240"/>
  <c r="BF240"/>
  <c r="T240"/>
  <c r="R240"/>
  <c r="P240"/>
  <c r="BI234"/>
  <c r="BH234"/>
  <c r="BG234"/>
  <c r="BF234"/>
  <c r="T234"/>
  <c r="R234"/>
  <c r="P234"/>
  <c r="BI229"/>
  <c r="BH229"/>
  <c r="BG229"/>
  <c r="BF229"/>
  <c r="T229"/>
  <c r="R229"/>
  <c r="P229"/>
  <c r="BI225"/>
  <c r="BH225"/>
  <c r="BG225"/>
  <c r="BF225"/>
  <c r="T225"/>
  <c r="R225"/>
  <c r="P225"/>
  <c r="BI218"/>
  <c r="BH218"/>
  <c r="BG218"/>
  <c r="BF218"/>
  <c r="T218"/>
  <c r="R218"/>
  <c r="P218"/>
  <c r="BI214"/>
  <c r="BH214"/>
  <c r="BG214"/>
  <c r="BF214"/>
  <c r="T214"/>
  <c r="R214"/>
  <c r="P214"/>
  <c r="BI207"/>
  <c r="BH207"/>
  <c r="BG207"/>
  <c r="BF207"/>
  <c r="T207"/>
  <c r="R207"/>
  <c r="P207"/>
  <c r="BI203"/>
  <c r="BH203"/>
  <c r="BG203"/>
  <c r="BF203"/>
  <c r="T203"/>
  <c r="R203"/>
  <c r="P203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1"/>
  <c r="BH141"/>
  <c r="BG141"/>
  <c r="BF141"/>
  <c r="T141"/>
  <c r="R141"/>
  <c r="P141"/>
  <c r="BI135"/>
  <c r="BH135"/>
  <c r="BG135"/>
  <c r="BF135"/>
  <c r="T135"/>
  <c r="R135"/>
  <c r="P135"/>
  <c r="BI132"/>
  <c r="BH132"/>
  <c r="BG132"/>
  <c r="BF132"/>
  <c r="T132"/>
  <c r="R132"/>
  <c r="P132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1" r="L50"/>
  <c r="AM50"/>
  <c r="AM49"/>
  <c r="L49"/>
  <c r="AM47"/>
  <c r="L47"/>
  <c r="L45"/>
  <c r="L44"/>
  <c i="3" r="BK100"/>
  <c r="J92"/>
  <c r="J84"/>
  <c i="2" r="J273"/>
  <c r="BK240"/>
  <c r="BK207"/>
  <c r="BK184"/>
  <c r="J169"/>
  <c r="J99"/>
  <c i="3" r="J100"/>
  <c r="BK92"/>
  <c r="J86"/>
  <c i="2" r="J283"/>
  <c r="BK257"/>
  <c r="J225"/>
  <c r="BK203"/>
  <c r="BK179"/>
  <c r="J153"/>
  <c r="J132"/>
  <c i="3" r="F36"/>
  <c i="2" r="BK290"/>
  <c r="BK261"/>
  <c r="BK229"/>
  <c r="J192"/>
  <c r="J174"/>
  <c r="BK159"/>
  <c r="BK150"/>
  <c r="BK121"/>
  <c r="J111"/>
  <c r="J96"/>
  <c i="3" r="BK96"/>
  <c r="BK86"/>
  <c i="2" r="J279"/>
  <c r="J252"/>
  <c r="J229"/>
  <c r="BK189"/>
  <c r="J179"/>
  <c r="BK132"/>
  <c r="BK96"/>
  <c i="3" r="J96"/>
  <c r="BK84"/>
  <c i="2" r="BK279"/>
  <c r="J261"/>
  <c r="BK214"/>
  <c r="J189"/>
  <c r="J162"/>
  <c r="BK141"/>
  <c r="J117"/>
  <c r="BK275"/>
  <c r="BK252"/>
  <c r="BK196"/>
  <c r="J126"/>
  <c r="BK117"/>
  <c r="J290"/>
  <c r="J257"/>
  <c r="J214"/>
  <c r="J181"/>
  <c r="J167"/>
  <c r="BK147"/>
  <c r="J119"/>
  <c r="J107"/>
  <c r="J93"/>
  <c i="3" r="J98"/>
  <c r="J90"/>
  <c i="2" r="J275"/>
  <c r="BK243"/>
  <c r="BK225"/>
  <c r="BK186"/>
  <c r="J176"/>
  <c r="BK126"/>
  <c r="BK93"/>
  <c i="3" r="BK94"/>
  <c r="BK88"/>
  <c i="2" r="J287"/>
  <c r="BK270"/>
  <c r="J240"/>
  <c r="J207"/>
  <c r="J186"/>
  <c r="J159"/>
  <c r="J147"/>
  <c r="BK119"/>
  <c r="J270"/>
  <c r="J243"/>
  <c r="BK174"/>
  <c r="J121"/>
  <c r="J113"/>
  <c r="BK287"/>
  <c r="BK255"/>
  <c r="J203"/>
  <c r="BK176"/>
  <c r="BK162"/>
  <c r="BK153"/>
  <c r="J135"/>
  <c r="BK104"/>
  <c i="1" r="AS54"/>
  <c i="3" r="J94"/>
  <c r="J88"/>
  <c r="BK83"/>
  <c i="2" r="BK268"/>
  <c r="BK234"/>
  <c r="BK192"/>
  <c r="BK181"/>
  <c r="BK156"/>
  <c r="BK107"/>
  <c i="3" r="BK98"/>
  <c r="BK90"/>
  <c r="J83"/>
  <c i="2" r="BK273"/>
  <c r="J255"/>
  <c r="BK218"/>
  <c r="J196"/>
  <c r="BK167"/>
  <c r="J150"/>
  <c r="BK123"/>
  <c r="J104"/>
  <c r="J268"/>
  <c r="J234"/>
  <c r="BK135"/>
  <c r="J123"/>
  <c r="BK111"/>
  <c r="BK283"/>
  <c r="J218"/>
  <c r="J184"/>
  <c r="BK169"/>
  <c r="J156"/>
  <c r="J141"/>
  <c r="BK113"/>
  <c r="BK99"/>
  <c l="1" r="P92"/>
  <c r="BK140"/>
  <c r="J140"/>
  <c r="J63"/>
  <c r="BK92"/>
  <c r="BK131"/>
  <c r="J131"/>
  <c r="J62"/>
  <c r="P131"/>
  <c r="P140"/>
  <c r="T140"/>
  <c r="P166"/>
  <c r="BK260"/>
  <c r="J260"/>
  <c r="J66"/>
  <c r="P260"/>
  <c r="R92"/>
  <c r="BK166"/>
  <c r="J166"/>
  <c r="J65"/>
  <c r="R166"/>
  <c r="R260"/>
  <c r="P286"/>
  <c r="P281"/>
  <c r="R286"/>
  <c r="R281"/>
  <c r="T92"/>
  <c r="R131"/>
  <c r="T131"/>
  <c r="R140"/>
  <c r="T166"/>
  <c r="T260"/>
  <c r="BK286"/>
  <c r="J286"/>
  <c r="J70"/>
  <c r="T286"/>
  <c r="T281"/>
  <c r="E48"/>
  <c r="J52"/>
  <c r="BE126"/>
  <c r="BE186"/>
  <c r="BE192"/>
  <c r="BE234"/>
  <c r="BE240"/>
  <c r="BE257"/>
  <c r="BE270"/>
  <c r="BE273"/>
  <c r="BE287"/>
  <c r="BE290"/>
  <c r="F55"/>
  <c r="BE96"/>
  <c r="BE99"/>
  <c r="BE104"/>
  <c r="BE123"/>
  <c r="BE141"/>
  <c r="BE147"/>
  <c r="BE150"/>
  <c r="BE156"/>
  <c r="BE162"/>
  <c r="BE176"/>
  <c r="BE179"/>
  <c r="BE181"/>
  <c r="BE184"/>
  <c r="BE203"/>
  <c r="BE218"/>
  <c r="BE225"/>
  <c r="BE229"/>
  <c r="BE255"/>
  <c r="BE268"/>
  <c r="BE279"/>
  <c r="BE283"/>
  <c r="BK278"/>
  <c r="J278"/>
  <c r="J67"/>
  <c r="BE93"/>
  <c r="BE107"/>
  <c r="BE132"/>
  <c r="BE153"/>
  <c r="BE174"/>
  <c r="BE189"/>
  <c r="BE243"/>
  <c r="BE252"/>
  <c r="BE261"/>
  <c r="BE275"/>
  <c i="3" r="J52"/>
  <c r="F55"/>
  <c r="E71"/>
  <c r="BE83"/>
  <c r="BE86"/>
  <c r="BE88"/>
  <c r="BE94"/>
  <c r="BE98"/>
  <c i="1" r="BC56"/>
  <c i="3" r="BK99"/>
  <c r="J99"/>
  <c r="J61"/>
  <c i="2" r="BE111"/>
  <c r="BE113"/>
  <c r="BE117"/>
  <c r="BE119"/>
  <c r="BE121"/>
  <c r="BE135"/>
  <c r="BE159"/>
  <c r="BE167"/>
  <c r="BE169"/>
  <c r="BE196"/>
  <c r="BE207"/>
  <c r="BE214"/>
  <c r="BK161"/>
  <c r="J161"/>
  <c r="J64"/>
  <c r="BK282"/>
  <c r="J282"/>
  <c r="J69"/>
  <c i="3" r="BE84"/>
  <c r="BE90"/>
  <c r="BE92"/>
  <c r="BE96"/>
  <c r="BE100"/>
  <c r="BK82"/>
  <c r="J82"/>
  <c r="J60"/>
  <c r="F37"/>
  <c i="1" r="BD56"/>
  <c i="2" r="F37"/>
  <c i="1" r="BD55"/>
  <c i="3" r="F35"/>
  <c i="1" r="BB56"/>
  <c i="2" r="J34"/>
  <c i="1" r="AW55"/>
  <c i="3" r="J34"/>
  <c i="1" r="AW56"/>
  <c i="2" r="F34"/>
  <c i="1" r="BA55"/>
  <c i="3" r="F34"/>
  <c i="1" r="BA56"/>
  <c i="2" r="F36"/>
  <c i="1" r="BC55"/>
  <c i="2" r="F35"/>
  <c i="1" r="BB55"/>
  <c i="2" l="1" r="R91"/>
  <c r="R90"/>
  <c r="T91"/>
  <c r="T90"/>
  <c r="BK91"/>
  <c r="J91"/>
  <c r="J60"/>
  <c r="P91"/>
  <c r="P90"/>
  <c i="1" r="AU55"/>
  <c i="2" r="J92"/>
  <c r="J61"/>
  <c r="BK281"/>
  <c r="J281"/>
  <c r="J68"/>
  <c i="3" r="BK81"/>
  <c r="J81"/>
  <c r="J59"/>
  <c i="1" r="BC54"/>
  <c r="AY54"/>
  <c i="3" r="F33"/>
  <c i="1" r="AZ56"/>
  <c r="BD54"/>
  <c r="W33"/>
  <c r="BB54"/>
  <c r="W31"/>
  <c i="2" r="F33"/>
  <c i="1" r="AZ55"/>
  <c r="BA54"/>
  <c r="AW54"/>
  <c r="AK30"/>
  <c r="AU54"/>
  <c i="2" r="J33"/>
  <c i="1" r="AV55"/>
  <c r="AT55"/>
  <c i="3" r="J33"/>
  <c i="1" r="AV56"/>
  <c r="AT56"/>
  <c i="2" l="1" r="BK90"/>
  <c r="J90"/>
  <c i="1" r="AX54"/>
  <c r="W32"/>
  <c i="3" r="J30"/>
  <c i="1" r="AG56"/>
  <c r="AN56"/>
  <c r="AZ54"/>
  <c r="AV54"/>
  <c r="AK29"/>
  <c r="W30"/>
  <c i="2" r="J30"/>
  <c i="1" r="AG55"/>
  <c r="AN55"/>
  <c i="2" l="1" r="J59"/>
  <c i="3" r="J39"/>
  <c i="2" r="J39"/>
  <c i="1" r="W29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<sst xmlns="http://schemas.openxmlformats.org/spreadsheetml/2006/main">
  <si>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</si>
  <si>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</si>
  <si>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</si>
  <si>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</si>
  <si>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</si>
  <si>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{d59c1620-b24b-4922-8e8c-c0e531d9a541}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</si>
  <si>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</si>
  <si>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</si>
  <si>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</si>
  <si>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</si>
  <si>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</si>
  <si>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</si>
  <si>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</si>
  <si>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</si>
  <si>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VANER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</si>
  <si>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</si>
  <si>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</si>
  <si>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Bílina, Lávka ev.č. 08-182d-M1</t>
  </si>
  <si>
    <t>KSO:</t>
  </si>
  <si>
    <t/>
  </si>
  <si>
    <t>CC-CZ:</t>
  </si>
  <si>
    <t>Místo:</t>
  </si>
  <si>
    <t>Bílina</t>
  </si>
  <si>
    <t>Datum:</t>
  </si>
  <si>
    <t>22. 9. 2025</t>
  </si>
  <si>
    <t>Zadavatel:</t>
  </si>
  <si>
    <t>IČ:</t>
  </si>
  <si>
    <t>00266230</t>
  </si>
  <si>
    <t>Město Bílina, Břežánská 50/4, 41 801 Bílina</t>
  </si>
  <si>
    <t>DIČ:</t>
  </si>
  <si>
    <t>CZ00266230</t>
  </si>
  <si>
    <t>Účastník:</t>
  </si>
  <si>
    <t>Vyplň údaj</t>
  </si>
  <si>
    <t>Projektant:</t>
  </si>
  <si>
    <t>25458990</t>
  </si>
  <si>
    <t>Projektová kancelář VANER s.r.o.,V Horkách 101/1</t>
  </si>
  <si>
    <t>CZ25458990</t>
  </si>
  <si>
    <t>True</t>
  </si>
  <si>
    <t>Zpracovatel:</t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</si>
  <si>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</si>
  <si>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</si>
  <si>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</si>
  <si>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</si>
  <si>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</si>
  <si>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</si>
  <si>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</si>
  <si>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</si>
  <si>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</si>
  <si>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</si>
  <si>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</si>
  <si>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</si>
  <si>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</si>
  <si>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</si>
  <si>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</si>
  <si>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</si>
  <si>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</si>
  <si>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</si>
  <si>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</si>
  <si>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</si>
  <si>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</si>
  <si>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</si>
  <si>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</si>
  <si>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</si>
  <si>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</si>
  <si>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</si>
  <si>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</si>
  <si>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</si>
  <si>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</si>
  <si>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</si>
  <si>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</si>
  <si>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</si>
  <si>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</si>
  <si>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</si>
  <si>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</si>
  <si>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</si>
  <si>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</si>
  <si>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</si>
  <si>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</si>
  <si>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</si>
  <si>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</si>
  <si>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</si>
  <si>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201</t>
  </si>
  <si>
    <t>Rekonstrukce lávky ev. č. 08-182d-M1</t>
  </si>
  <si>
    <t>STA</t>
  </si>
  <si>
    <t>1</t>
  </si>
  <si>
    <t>{c7d46e44-385e-45b2-a5ab-14e976123b32}</t>
  </si>
  <si>
    <t>2</t>
  </si>
  <si>
    <t>VRN</t>
  </si>
  <si>
    <t>Vedlejší rozpočtové náklady</t>
  </si>
  <si>
    <t>{2859e76c-d0ac-45c2-b31e-ae3286f19953}</t>
  </si>
  <si>
    <t>KRYCÍ LIST SOUPISU PRACÍ</t>
  </si>
  <si>
    <t>Objekt:</t>
  </si>
  <si>
    <t>SO 201 - Rekonstrukce lávky ev. č. 08-182d-M1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</si>
  <si>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</si>
  <si>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</si>
  <si>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</si>
  <si>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</si>
  <si>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</si>
  <si>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</si>
  <si>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</si>
  <si>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</si>
  <si>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</si>
  <si>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</si>
  <si>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</si>
  <si>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</si>
  <si>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</si>
  <si>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</si>
  <si>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</si>
  <si>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</si>
  <si>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</si>
  <si>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</si>
  <si>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</si>
  <si>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</si>
  <si>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</si>
  <si>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</si>
  <si>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</si>
  <si>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</si>
  <si>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</si>
  <si>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</si>
  <si>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</si>
  <si>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</si>
  <si>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</si>
  <si>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</si>
  <si>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</si>
  <si>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</si>
  <si>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</si>
  <si>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</si>
  <si>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</si>
  <si>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</si>
  <si>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02</t>
  </si>
  <si>
    <t>4</t>
  </si>
  <si>
    <t>-1799264587</t>
  </si>
  <si>
    <t>Online PSC</t>
  </si>
  <si>
    <t>https://podminky.urs.cz/item/CS_URS_2025_02/111211101</t>
  </si>
  <si>
    <t>P</t>
  </si>
  <si>
    <t>Poznámka k položce:_x000d_
včetně likvidace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</si>
  <si>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</si>
  <si>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</si>
  <si>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-2106711100</t>
  </si>
  <si>
    <t>https://podminky.urs.cz/item/CS_URS_2025_02/113106123</t>
  </si>
  <si>
    <t>VV</t>
  </si>
  <si>
    <t xml:space="preserve">"vrstva CH2 - ul. Bílinská"   2,79*2,00</t>
  </si>
  <si>
    <t>3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</si>
  <si>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</si>
  <si>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</si>
  <si>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1632989467</t>
  </si>
  <si>
    <t>https://podminky.urs.cz/item/CS_URS_2025_02/113107112</t>
  </si>
  <si>
    <t xml:space="preserve">"vrstva CH1 - ul. Kyselská"   7,00*1,00+(2,80+7,00)*1,00/2 +2,00*5,00</t>
  </si>
  <si>
    <t xml:space="preserve">"vrstva CH2 - ul. Bílinská"   3,00*2,00</t>
  </si>
  <si>
    <t>Součet</t>
  </si>
  <si>
    <t>113107142</t>
  </si>
  <si>
    <t>Odstranění podkladů nebo krytů ručně s přemístěním hmot na skládku na vzdálenost do 3 m nebo s naložením na dopravní prostředek živičných, o tl. vrstvy přes 50 do 100 mm</t>
  </si>
  <si>
    <t>2068283028</t>
  </si>
  <si>
    <t>https://podminky.urs.cz/item/CS_URS_2025_02/113107142</t>
  </si>
  <si>
    <t xml:space="preserve">"vrstva CH1 - ul. Kyselská"   7,00*1,00+(2,80+7,00)*1,00/2   +2,00*5,00</t>
  </si>
  <si>
    <t>5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</si>
  <si>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</si>
  <si>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</si>
  <si>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775966253</t>
  </si>
  <si>
    <t>https://podminky.urs.cz/item/CS_URS_2025_02/113107342</t>
  </si>
  <si>
    <t xml:space="preserve">"Přehledný výkres   D.1.2"</t>
  </si>
  <si>
    <t xml:space="preserve">"M"   12,90*3,075</t>
  </si>
  <si>
    <t>6</t>
  </si>
  <si>
    <t>115101201</t>
  </si>
  <si>
    <t>Čerpání vody na dopravní výšku do 10 m s uvažovaným průměrným přítokem do 500 l/min</t>
  </si>
  <si>
    <t>hod</t>
  </si>
  <si>
    <t>-1477945084</t>
  </si>
  <si>
    <t>https://podminky.urs.cz/item/CS_URS_2025_02/115101201</t>
  </si>
  <si>
    <t>7</t>
  </si>
  <si>
    <t>171153101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</si>
  <si>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</si>
  <si>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m3</t>
  </si>
  <si>
    <t>1010059927</t>
  </si>
  <si>
    <t>https://podminky.urs.cz/item/CS_URS_2025_02/171153101</t>
  </si>
  <si>
    <t>Poznámka k položce:_x000d_
včetně odstranění</t>
  </si>
  <si>
    <t xml:space="preserve">   8,00*1,00*1,00*2</t>
  </si>
  <si>
    <t>8</t>
  </si>
  <si>
    <t>181311103</t>
  </si>
  <si>
    <t>Rozprostření a urovnání ornice v rovině nebo ve svahu sklonu do 1:5 ručně při souvislé ploše, tl. vrstvy do 200 mm</t>
  </si>
  <si>
    <t>-11495659</t>
  </si>
  <si>
    <t>https://podminky.urs.cz/item/CS_URS_2025_02/181311103</t>
  </si>
  <si>
    <t>9</t>
  </si>
  <si>
    <t>M</t>
  </si>
  <si>
    <t>10364101</t>
  </si>
  <si>
    <t>zemina pro terénní úpravy - ornice</t>
  </si>
  <si>
    <t>t</t>
  </si>
  <si>
    <t>1159377620</t>
  </si>
  <si>
    <t xml:space="preserve">   10,00*0,12*1,00</t>
  </si>
  <si>
    <t>10</t>
  </si>
  <si>
    <t>181411131</t>
  </si>
  <si>
    <t>Založení trávníku na půdě předem připravené plochy do 1000 m2 výsevem včetně utažení parkového v rovině nebo na svahu do 1:5</t>
  </si>
  <si>
    <t>129885913</t>
  </si>
  <si>
    <t>https://podminky.urs.cz/item/CS_URS_2025_02/181411131</t>
  </si>
  <si>
    <t>11</t>
  </si>
  <si>
    <t>00572470</t>
  </si>
  <si>
    <t>osivo směs travní univerzál</t>
  </si>
  <si>
    <t>kg</t>
  </si>
  <si>
    <t>1390496153</t>
  </si>
  <si>
    <t>Poznámka k položce:_x000d_
vhodná travní směs odpovídající původnímu porostu.</t>
  </si>
  <si>
    <t>10*0,02 'Přepočtené koeficientem množství</t>
  </si>
  <si>
    <t>181912112</t>
  </si>
  <si>
    <t>Úprava pláně vyrovnáním výškových rozdílů ručně v hornině třídy těžitelnosti I skupiny 3 se zhutněním</t>
  </si>
  <si>
    <t>-380969321</t>
  </si>
  <si>
    <t>https://podminky.urs.cz/item/CS_URS_2025_02/181912112</t>
  </si>
  <si>
    <t xml:space="preserve">"vrstva CH1 - ul. Kyselská"   7,00*1,00+(2,80+7,00)*1,00/2  +2,00*5,00</t>
  </si>
  <si>
    <t>Svislé a kompletní konstrukce</t>
  </si>
  <si>
    <t>13</t>
  </si>
  <si>
    <t>310321111</t>
  </si>
  <si>
    <t>Zabetonování otvorů ve zdivu nadzákladovém včetně bednění, odbednění a výztuže (materiál v ceně) plochy do 1 m2</t>
  </si>
  <si>
    <t>-1161708203</t>
  </si>
  <si>
    <t>https://podminky.urs.cz/item/CS_URS_2025_02/310321111</t>
  </si>
  <si>
    <t xml:space="preserve">"dobetonování a výztuž na propojovací trny"    1,00</t>
  </si>
  <si>
    <t>14</t>
  </si>
  <si>
    <t>34888-01</t>
  </si>
  <si>
    <t>D + M Zábradlí venkovní, svařenec ocelové pásoviny, barva antracit ( RAL 7016) - žárově zinkováno</t>
  </si>
  <si>
    <t>1018443366</t>
  </si>
  <si>
    <t xml:space="preserve">Poznámka k položce:_x000d_
položka zahrnuje:_x000d_
dodání zábradlí včetně předepsané povrchové úpravy_x000d_
kotvení sloupků, t.j. kotevní desky, šrouby z nerez oceli, vrty a zálivku, pokud zadávací dokumentace nestanoví jinak_x000d_
případné nivelační hmoty pod kotevní desky_x000d_
_x000d_
</t>
  </si>
  <si>
    <t xml:space="preserve">"výkres zábradlí   D.1.3"  1301,26</t>
  </si>
  <si>
    <t xml:space="preserve">"kotevní materiál"                48,00</t>
  </si>
  <si>
    <t>Komunikace pozemní</t>
  </si>
  <si>
    <t>15</t>
  </si>
  <si>
    <t>564851011</t>
  </si>
  <si>
    <t>Podklad ze štěrkodrti ŠD s rozprostřením a zhutněním plochy jednotlivě do 100 m2, po zhutnění tl. 150 mm</t>
  </si>
  <si>
    <t>467422571</t>
  </si>
  <si>
    <t>https://podminky.urs.cz/item/CS_URS_2025_02/564851011</t>
  </si>
  <si>
    <t>Poznámka k položce:_x000d_
fr. 0/32</t>
  </si>
  <si>
    <t xml:space="preserve">"vrstva CH1 - ul. Kyselská"   7,00*1,00+(2,80+7,00)*1,00/2</t>
  </si>
  <si>
    <t>16</t>
  </si>
  <si>
    <t>573231107</t>
  </si>
  <si>
    <t>Postřik spojovací PS bez posypu kamenivem ze silniční emulze, v množství 0,40 kg/m2</t>
  </si>
  <si>
    <t>1619521032</t>
  </si>
  <si>
    <t>https://podminky.urs.cz/item/CS_URS_2025_02/573231107</t>
  </si>
  <si>
    <t>17</t>
  </si>
  <si>
    <t>577134111</t>
  </si>
  <si>
    <t>Asfaltový beton vrstva obrusná ACO 11 z nemodifikovaného asfaltu s rozprostřením a se zhutněním ACO 11+ v pruhu šířky přes 1,5 do 3 m, po zhutnění tl. 40 mm</t>
  </si>
  <si>
    <t>963723382</t>
  </si>
  <si>
    <t>https://podminky.urs.cz/item/CS_URS_2025_02/577134111</t>
  </si>
  <si>
    <t>18</t>
  </si>
  <si>
    <t>564910411</t>
  </si>
  <si>
    <t>Podklad nebo podsyp z asfaltového recyklátu s rozprostřením a zhutněním plochy jednotlivě do 100 m2, po zhutnění tl. 50 mm</t>
  </si>
  <si>
    <t>461177704</t>
  </si>
  <si>
    <t>https://podminky.urs.cz/item/CS_URS_2025_02/564910411</t>
  </si>
  <si>
    <t xml:space="preserve">"vrstva CH1 - ul. Kyselská"   7,00*1,00+(2,80+7,00)*1,00/2    +2,00*5,00</t>
  </si>
  <si>
    <t>19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</si>
  <si>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</si>
  <si>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</si>
  <si>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-423910967</t>
  </si>
  <si>
    <t>https://podminky.urs.cz/item/CS_URS_2025_02/596211110</t>
  </si>
  <si>
    <t>20</t>
  </si>
  <si>
    <t>59245015</t>
  </si>
  <si>
    <t>dlažba zámková betonová tvaru I 200x165mm tl 60mm přírodní</t>
  </si>
  <si>
    <t>-252355643</t>
  </si>
  <si>
    <t>5,58*1,03 'Přepočtené koeficientem množství</t>
  </si>
  <si>
    <t>Úpravy povrchů, podlahy a osazování výplní</t>
  </si>
  <si>
    <t>628633111</t>
  </si>
  <si>
    <t>Spárování zdiva pilířů, opěr a křídel mostů z lomového kamene aktivovanou maltou, hloubky do 40 mm délka spáry na 1 m2 upravované plochy do 6 m</t>
  </si>
  <si>
    <t>443930587</t>
  </si>
  <si>
    <t>https://podminky.urs.cz/item/CS_URS_2025_02/628633111</t>
  </si>
  <si>
    <t xml:space="preserve">"PŘEHLEDNÝ VÝKRES   D.1.2"</t>
  </si>
  <si>
    <t xml:space="preserve"> 3,00*4,00*2</t>
  </si>
  <si>
    <t>Ostatní konstrukce a práce, bourání</t>
  </si>
  <si>
    <t>22</t>
  </si>
  <si>
    <t>914112111</t>
  </si>
  <si>
    <t>Tabulka s označením evidenčního čísla mostu na sloupek</t>
  </si>
  <si>
    <t>kus</t>
  </si>
  <si>
    <t>-1650366715</t>
  </si>
  <si>
    <t>https://podminky.urs.cz/item/CS_URS_2025_02/914112111</t>
  </si>
  <si>
    <t>23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</si>
  <si>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</si>
  <si>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</si>
  <si>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m</t>
  </si>
  <si>
    <t>-800167696</t>
  </si>
  <si>
    <t>https://podminky.urs.cz/item/CS_URS_2025_02/916231213</t>
  </si>
  <si>
    <t xml:space="preserve">" u CH1"  4,00*2</t>
  </si>
  <si>
    <t xml:space="preserve">" u CH2"  2,00*2</t>
  </si>
  <si>
    <t>24</t>
  </si>
  <si>
    <t>59217001</t>
  </si>
  <si>
    <t>obrubník zahradní betonový 1000x50x250mm</t>
  </si>
  <si>
    <t>-474229196</t>
  </si>
  <si>
    <t>12*1,02 'Přepočtené koeficientem množství</t>
  </si>
  <si>
    <t>25</t>
  </si>
  <si>
    <t>919735112</t>
  </si>
  <si>
    <t>Řezání stávajícího živičného krytu nebo podkladu hloubky přes 50 do 100 mm</t>
  </si>
  <si>
    <t>1691261181</t>
  </si>
  <si>
    <t>https://podminky.urs.cz/item/CS_URS_2025_02/919735112</t>
  </si>
  <si>
    <t xml:space="preserve">"vrstva CH1 - ul. Kyselská"   7,00+2,80+1,00*2+2,020*2</t>
  </si>
  <si>
    <t>26</t>
  </si>
  <si>
    <t>941-01</t>
  </si>
  <si>
    <t>Pomocné pracovní lešení - dle dodavatele, včetně montáže, demontáže a nájmu</t>
  </si>
  <si>
    <t>kpl</t>
  </si>
  <si>
    <t>-395759423</t>
  </si>
  <si>
    <t xml:space="preserve">Poznámka k položce:_x000d_
  cca 100m3 obestavěného prostoru</t>
  </si>
  <si>
    <t>27</t>
  </si>
  <si>
    <t>953961114</t>
  </si>
  <si>
    <t>Kotva chemická s vyvrtáním otvoru do betonu, železobetonu nebo tvrdého kamene tmel, velikost M 16, hloubka 125 mm</t>
  </si>
  <si>
    <t>-1717067133</t>
  </si>
  <si>
    <t>https://podminky.urs.cz/item/CS_URS_2025_02/953961114</t>
  </si>
  <si>
    <t xml:space="preserve">Poznámka k položce:_x000d_
nerezová kotva  třídy A2</t>
  </si>
  <si>
    <t>28</t>
  </si>
  <si>
    <t>953961214</t>
  </si>
  <si>
    <t>Kotva chemická s vyvrtáním otvoru do betonu, železobetonu nebo tvrdého kamene chemická patrona, velikost M 16, hloubka 125 mm</t>
  </si>
  <si>
    <t>-889848757</t>
  </si>
  <si>
    <t>https://podminky.urs.cz/item/CS_URS_2025_02/953961214</t>
  </si>
  <si>
    <t>29</t>
  </si>
  <si>
    <t>966072-R</t>
  </si>
  <si>
    <t>Rozebrání rámového oplocení pro zpětnou montáž na ocelové sloupky v do 1 m včetně zpětné montáže</t>
  </si>
  <si>
    <t>-1366487272</t>
  </si>
  <si>
    <t xml:space="preserve">Poznámka k položce:_x000d_
   </t>
  </si>
  <si>
    <t xml:space="preserve">" v místě provizorní lávky"   10,00</t>
  </si>
  <si>
    <t>30</t>
  </si>
  <si>
    <t>966075141</t>
  </si>
  <si>
    <t>Odstranění různých konstrukcí na mostech kovového zábradlí vcelku</t>
  </si>
  <si>
    <t>405940924</t>
  </si>
  <si>
    <t>https://podminky.urs.cz/item/CS_URS_2025_02/966075141</t>
  </si>
  <si>
    <t xml:space="preserve">   12,90*2</t>
  </si>
  <si>
    <t>31</t>
  </si>
  <si>
    <t>978023251</t>
  </si>
  <si>
    <t>Vyškrabání cementové malty ze spár zdiva kamenného režného z lomového kamene</t>
  </si>
  <si>
    <t>1368405486</t>
  </si>
  <si>
    <t>https://podminky.urs.cz/item/CS_URS_2025_02/978023251</t>
  </si>
  <si>
    <t xml:space="preserve">  3,00*4,00*2</t>
  </si>
  <si>
    <t>32</t>
  </si>
  <si>
    <t>985121101</t>
  </si>
  <si>
    <t>Tryskání degradovaného betonu stěn, rubu kleneb a podlah křemičitým pískem sušeným</t>
  </si>
  <si>
    <t>256780351</t>
  </si>
  <si>
    <t>https://podminky.urs.cz/item/CS_URS_2025_02/985121101</t>
  </si>
  <si>
    <t xml:space="preserve">"VÝKRES SANACÍ  D.1.4"</t>
  </si>
  <si>
    <t xml:space="preserve">"A  odhad - ZDRSNĚNÍ"   14,8*3,05</t>
  </si>
  <si>
    <t xml:space="preserve">"sloupky"    (0,26+0,16)*2*1,10*5*2   +0,26*0,16*5*2</t>
  </si>
  <si>
    <t xml:space="preserve">                         (0,81+0,51)*2*1,40*2*2   +0,81*0,51*4</t>
  </si>
  <si>
    <t>33</t>
  </si>
  <si>
    <t>985121201</t>
  </si>
  <si>
    <t>Tryskání degradovaného betonu líce kleneb a podhledů křemičitým pískem sušeným</t>
  </si>
  <si>
    <t>-1236524304</t>
  </si>
  <si>
    <t>https://podminky.urs.cz/item/CS_URS_2025_02/985121201</t>
  </si>
  <si>
    <t xml:space="preserve">"C  - ZDRSNĚNÍ"  13,50*3,05  +46,00</t>
  </si>
  <si>
    <t>34</t>
  </si>
  <si>
    <t>985131111</t>
  </si>
  <si>
    <t>Očištění ploch stěn, rubu kleneb a podlah tlakovou vodou</t>
  </si>
  <si>
    <t>1859936759</t>
  </si>
  <si>
    <t>https://podminky.urs.cz/item/CS_URS_2025_02/985131111</t>
  </si>
  <si>
    <t>35</t>
  </si>
  <si>
    <t>985132111</t>
  </si>
  <si>
    <t>Očištění ploch líce kleneb a podhledů tlakovou vodou</t>
  </si>
  <si>
    <t>-1221257665</t>
  </si>
  <si>
    <t>https://podminky.urs.cz/item/CS_URS_2025_02/985132111</t>
  </si>
  <si>
    <t>36</t>
  </si>
  <si>
    <t>985311211</t>
  </si>
  <si>
    <t>Reprofilace betonu sanačními maltami na cementové bázi ručně líce kleneb a podhledů, tloušťky do 10 mm</t>
  </si>
  <si>
    <t>270953481</t>
  </si>
  <si>
    <t>https://podminky.urs.cz/item/CS_URS_2025_02/985311211</t>
  </si>
  <si>
    <t>37</t>
  </si>
  <si>
    <t>985311214</t>
  </si>
  <si>
    <t>Reprofilace betonu sanačními maltami na cementové bázi ručně líce kleneb a podhledů, tloušťky přes 30 do 40 mm</t>
  </si>
  <si>
    <t>-415558716</t>
  </si>
  <si>
    <t>https://podminky.urs.cz/item/CS_URS_2025_02/985311214</t>
  </si>
  <si>
    <t xml:space="preserve">   4,00+9,00</t>
  </si>
  <si>
    <t>38</t>
  </si>
  <si>
    <t>985311315</t>
  </si>
  <si>
    <t>Reprofilace betonu sanačními maltami na cementové bázi ručně rubu kleneb a podlah, tloušťky přes 40 do 50 mm</t>
  </si>
  <si>
    <t>-1073219138</t>
  </si>
  <si>
    <t>https://podminky.urs.cz/item/CS_URS_2025_02/985311315</t>
  </si>
  <si>
    <t xml:space="preserve">"Přehledný výkres   D.1.2"   </t>
  </si>
  <si>
    <t>"vyrovnávací spádová vrstva ze sanační malty"</t>
  </si>
  <si>
    <t xml:space="preserve">"M"   14,80*3,05</t>
  </si>
  <si>
    <t>39</t>
  </si>
  <si>
    <t>985311913</t>
  </si>
  <si>
    <t>Reprofilace betonu sanačními maltami na cementové bázi ručně Příplatek k cenám za větší členitost povrchu (sloupy, výklenky)</t>
  </si>
  <si>
    <t>-1361344501</t>
  </si>
  <si>
    <t>https://podminky.urs.cz/item/CS_URS_2025_02/985311913</t>
  </si>
  <si>
    <t>40</t>
  </si>
  <si>
    <t>985321111</t>
  </si>
  <si>
    <t>Ochranný nátěr betonářské výztuže 1 vrstva tloušťky 1 mm na cementové bázi stěn, líce kleneb a podhledů</t>
  </si>
  <si>
    <t>811989344</t>
  </si>
  <si>
    <t>https://podminky.urs.cz/item/CS_URS_2025_02/985321111</t>
  </si>
  <si>
    <t xml:space="preserve">"VÝKRES SANACÍ  D.1.4"   4,00+9,00</t>
  </si>
  <si>
    <t>41</t>
  </si>
  <si>
    <t>985324211</t>
  </si>
  <si>
    <t>Ochranný nátěr betonu akrylátový dvojnásobný s impregnací S2 (OS-B)</t>
  </si>
  <si>
    <t>-352588541</t>
  </si>
  <si>
    <t>https://podminky.urs.cz/item/CS_URS_2025_02/985324211</t>
  </si>
  <si>
    <t>Poznámka k položce:_x000d_
sjednocující nátěr v barvě přímopochozí izolace</t>
  </si>
  <si>
    <t xml:space="preserve">" podhled nosné konstrukce  "  13,50*3,05  +46,00</t>
  </si>
  <si>
    <t xml:space="preserve">"boky"   12,90*2*0,10</t>
  </si>
  <si>
    <t>42</t>
  </si>
  <si>
    <t>985331115</t>
  </si>
  <si>
    <t>Dodatečné vlepování betonářské výztuže včetně vyvrtání a vyčištění otvoru cementovou aktivovanou maltou průměr výztuže 16 mm</t>
  </si>
  <si>
    <t>204032037</t>
  </si>
  <si>
    <t>https://podminky.urs.cz/item/CS_URS_2025_02/985331115</t>
  </si>
  <si>
    <t xml:space="preserve">"propojovací trny 36ks"   36,00*0,30</t>
  </si>
  <si>
    <t>43</t>
  </si>
  <si>
    <t>13021015</t>
  </si>
  <si>
    <t>tyč ocelová kruhová žebírková DIN 488 jakost B500B (10 505) výztuž do betonu D 16mm</t>
  </si>
  <si>
    <t>-711857913</t>
  </si>
  <si>
    <t>10,8*0,00163 'Přepočtené koeficientem množství</t>
  </si>
  <si>
    <t>44</t>
  </si>
  <si>
    <t>985411111</t>
  </si>
  <si>
    <t>Beztlakové zalití trhlin a dutin aktivovanou maltou</t>
  </si>
  <si>
    <t>-1432229085</t>
  </si>
  <si>
    <t>https://podminky.urs.cz/item/CS_URS_2025_02/985411111</t>
  </si>
  <si>
    <t xml:space="preserve">"odhad"   0,50</t>
  </si>
  <si>
    <t>997</t>
  </si>
  <si>
    <t>Doprava suti a vybouraných hmot</t>
  </si>
  <si>
    <t>45</t>
  </si>
  <si>
    <t>997013631</t>
  </si>
  <si>
    <t>Poplatek za uložení stavebního odpadu na skládce (skládkovné) směsného stavebního a demoličního zatříděného do Katalogu odpadů pod kódem 17 09 04</t>
  </si>
  <si>
    <t>-2082286179</t>
  </si>
  <si>
    <t>https://podminky.urs.cz/item/CS_URS_2025_02/997013631</t>
  </si>
  <si>
    <t xml:space="preserve">  43,831</t>
  </si>
  <si>
    <t xml:space="preserve">"živice"           -(4,818+8,727)</t>
  </si>
  <si>
    <t xml:space="preserve">"kamenivo"   -8,37</t>
  </si>
  <si>
    <t xml:space="preserve">"zábradlí"      -0,464</t>
  </si>
  <si>
    <t>46</t>
  </si>
  <si>
    <t>997013655</t>
  </si>
  <si>
    <t>Poplatek za uložení stavebního odpadu na skládce (skládkovné) zeminy a kamení zatříděného do Katalogu odpadů pod kódem 17 05 04</t>
  </si>
  <si>
    <t>-1802475901</t>
  </si>
  <si>
    <t>https://podminky.urs.cz/item/CS_URS_2025_02/997013655</t>
  </si>
  <si>
    <t>47</t>
  </si>
  <si>
    <t>997013645</t>
  </si>
  <si>
    <t>Poplatek za uložení stavebního odpadu na skládce (skládkovné) asfaltového bez obsahu dehtu zatříděného do Katalogu odpadů pod kódem 17 03 02</t>
  </si>
  <si>
    <t>380692615</t>
  </si>
  <si>
    <t>https://podminky.urs.cz/item/CS_URS_2025_02/997013645</t>
  </si>
  <si>
    <t xml:space="preserve">"živice"           4,818+8,727</t>
  </si>
  <si>
    <t>48</t>
  </si>
  <si>
    <t>997211511</t>
  </si>
  <si>
    <t>Vodorovná doprava suti nebo vybouraných hmot suti se složením a hrubým urovnáním, na vzdálenost do 1 km</t>
  </si>
  <si>
    <t>-2004953294</t>
  </si>
  <si>
    <t>https://podminky.urs.cz/item/CS_URS_2025_02/997211511</t>
  </si>
  <si>
    <t>49</t>
  </si>
  <si>
    <t>997211519</t>
  </si>
  <si>
    <t>Vodorovná doprava suti nebo vybouraných hmot suti se složením a hrubým urovnáním, na vzdálenost Příplatek k ceně za každý další započatý 1 km přes 1 km</t>
  </si>
  <si>
    <t>1387056743</t>
  </si>
  <si>
    <t>https://podminky.urs.cz/item/CS_URS_2025_02/997211519</t>
  </si>
  <si>
    <t xml:space="preserve">   43,831*19</t>
  </si>
  <si>
    <t>998</t>
  </si>
  <si>
    <t>Přesun hmot</t>
  </si>
  <si>
    <t>50</t>
  </si>
  <si>
    <t>998212111</t>
  </si>
  <si>
    <t>Přesun hmot pro mosty zděné, betonové monolitické, spřažené ocelobetonové nebo kovové vodorovná dopravní vzdálenost do 100 m výška mostu do 20 m</t>
  </si>
  <si>
    <t>-2130013691</t>
  </si>
  <si>
    <t>https://podminky.urs.cz/item/CS_URS_2025_02/998212111</t>
  </si>
  <si>
    <t>PSV</t>
  </si>
  <si>
    <t>Práce a dodávky PSV</t>
  </si>
  <si>
    <t>711</t>
  </si>
  <si>
    <t>Izolace proti vodě, vlhkosti a plynům</t>
  </si>
  <si>
    <t>51</t>
  </si>
  <si>
    <t>711-01</t>
  </si>
  <si>
    <t>Provedení hydroizolace mostovek - přímopojížděná, několikavrstvá s protiskluzovou úpravou</t>
  </si>
  <si>
    <t>-835021541</t>
  </si>
  <si>
    <t xml:space="preserve">"M"   14,80*3,075</t>
  </si>
  <si>
    <t>783</t>
  </si>
  <si>
    <t>Dokončovací práce - nátěry</t>
  </si>
  <si>
    <t>52</t>
  </si>
  <si>
    <t>783314101</t>
  </si>
  <si>
    <t>Základní nátěr zámečnických konstrukcí jednonásobný syntetický</t>
  </si>
  <si>
    <t>-462961204</t>
  </si>
  <si>
    <t>https://podminky.urs.cz/item/CS_URS_2025_02/783314101</t>
  </si>
  <si>
    <t xml:space="preserve">   2,00*0,98*6*2*2</t>
  </si>
  <si>
    <t>53</t>
  </si>
  <si>
    <t>783317101</t>
  </si>
  <si>
    <t>Krycí nátěr (email) zámečnických konstrukcí jednonásobný syntetický standardní</t>
  </si>
  <si>
    <t>1407494731</t>
  </si>
  <si>
    <t>https://podminky.urs.cz/item/CS_URS_2025_02/783317101</t>
  </si>
  <si>
    <t>VRN - Vedlejší rozpočtové náklady</t>
  </si>
  <si>
    <t xml:space="preserve">    VRN3 - Zařízení staveniště</t>
  </si>
  <si>
    <t>02730</t>
  </si>
  <si>
    <t>Ochrana stávajících inženýrských sítí</t>
  </si>
  <si>
    <t>-1376124064</t>
  </si>
  <si>
    <t>02910</t>
  </si>
  <si>
    <t>Ostatní požadavky - zeměměřičská měření</t>
  </si>
  <si>
    <t>503498846</t>
  </si>
  <si>
    <t>Poznámka k položce:_x000d_
vytýčení stavby a zaměření skutečného provedení_x000d_
zahrnuje veškeré náklady spojené s objednatelem požadovanými pracemi,_x000d_
- pro stanovení orientační investorské ceny určete jednotkovou cenu jako 1%_x000d_
odhadované ceny stavby</t>
  </si>
  <si>
    <t>029412</t>
  </si>
  <si>
    <t>Ostatní požadavky - vypracování mostního listu</t>
  </si>
  <si>
    <t>384135142</t>
  </si>
  <si>
    <t>Poznámka k položce:_x000d_
ML dle ČSN 73 6220_x000d_
zahrnuje veškeré náklady spojené s objednatelem požadovanými pracemi</t>
  </si>
  <si>
    <t>02943</t>
  </si>
  <si>
    <t>Ostatní požadavky - vypracování RDS</t>
  </si>
  <si>
    <t>-2071629030</t>
  </si>
  <si>
    <t>Poznámka k položce:_x000d_
aktualizace zadávací dokumentace, tvar a výztuž spodní stavby, výkres zábradlí jako podklad pro VTD, a podobně_x000d_
zahrnuje veškeré náklady spojené s objednatelem požadovanými pracemi</t>
  </si>
  <si>
    <t>02944</t>
  </si>
  <si>
    <t>Ostatní požadavky - dokumentace skuteč. provedení v digit. formě</t>
  </si>
  <si>
    <t>-1005712234</t>
  </si>
  <si>
    <t>Poznámka k položce:_x000d_
aktualizace RDS zapracováním změn během výstavby_x000d_
zahrnuje veškeré náklady spojené s objednatelem požadovanými pracemi</t>
  </si>
  <si>
    <t>02953</t>
  </si>
  <si>
    <t>Ostatní požadavky - hlavní mostní prohlídka</t>
  </si>
  <si>
    <t>1572632379</t>
  </si>
  <si>
    <t>Poznámka k položce:_x000d_
HMP dle ČSN 73 6221_x000d_
položka zahrnuje :_x000d_
- úkony dle ČSN 73 6221_x000d_
- provedení hlavní mostní prohlídky oprávněnou fyzickou nebo právnickou osobou_x000d_
- vyhotovení záznamu (protokolu), který jednoznačně definuje stav mostu</t>
  </si>
  <si>
    <t>03100</t>
  </si>
  <si>
    <t>Zařízení staveniště - zřízení, provoz, demontáž</t>
  </si>
  <si>
    <t>-420421015</t>
  </si>
  <si>
    <t>Poznámka k položce:_x000d_
zahrnuje objednatelem povolené náklady na pořízení (event. pronájem), provozování,_x000d_
udržování a likvidaci zhotovitelova zařízení</t>
  </si>
  <si>
    <t>03710</t>
  </si>
  <si>
    <t>Pomocné práce zajišť. nebo zříz. objížďky a přístup. cesty</t>
  </si>
  <si>
    <t>1595919615</t>
  </si>
  <si>
    <t>Poznámka k položce:_x000d_
zahrnuje objednatelem povolené náklady na požadovaná zařízení zhotovitele</t>
  </si>
  <si>
    <t>04100</t>
  </si>
  <si>
    <t>Fotodokumentace - pasport stávajících a přilehlých konstrukcí</t>
  </si>
  <si>
    <t>1247100014</t>
  </si>
  <si>
    <t>VRN3</t>
  </si>
  <si>
    <t>Zařízení staveniště</t>
  </si>
  <si>
    <t>034303000</t>
  </si>
  <si>
    <t>Dopravní značení na staveništi</t>
  </si>
  <si>
    <t>1024</t>
  </si>
  <si>
    <t>516075216</t>
  </si>
  <si>
    <t>https://podminky.urs.cz/item/CS_URS_2025_02/034303000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</si>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</sst>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1101" TargetMode="External" /><Relationship Id="rId2" Type="http://schemas.openxmlformats.org/officeDocument/2006/relationships/hyperlink" Target="https://podminky.urs.cz/item/CS_URS_2025_02/113106123" TargetMode="External" /><Relationship Id="rId3" Type="http://schemas.openxmlformats.org/officeDocument/2006/relationships/hyperlink" Target="https://podminky.urs.cz/item/CS_URS_2025_02/113107112" TargetMode="External" /><Relationship Id="rId4" Type="http://schemas.openxmlformats.org/officeDocument/2006/relationships/hyperlink" Target="https://podminky.urs.cz/item/CS_URS_2025_02/113107142" TargetMode="External" /><Relationship Id="rId5" Type="http://schemas.openxmlformats.org/officeDocument/2006/relationships/hyperlink" Target="https://podminky.urs.cz/item/CS_URS_2025_02/113107342" TargetMode="External" /><Relationship Id="rId6" Type="http://schemas.openxmlformats.org/officeDocument/2006/relationships/hyperlink" Target="https://podminky.urs.cz/item/CS_URS_2025_02/115101201" TargetMode="External" /><Relationship Id="rId7" Type="http://schemas.openxmlformats.org/officeDocument/2006/relationships/hyperlink" Target="https://podminky.urs.cz/item/CS_URS_2025_02/171153101" TargetMode="External" /><Relationship Id="rId8" Type="http://schemas.openxmlformats.org/officeDocument/2006/relationships/hyperlink" Target="https://podminky.urs.cz/item/CS_URS_2025_02/181311103" TargetMode="External" /><Relationship Id="rId9" Type="http://schemas.openxmlformats.org/officeDocument/2006/relationships/hyperlink" Target="https://podminky.urs.cz/item/CS_URS_2025_02/181411131" TargetMode="External" /><Relationship Id="rId10" Type="http://schemas.openxmlformats.org/officeDocument/2006/relationships/hyperlink" Target="https://podminky.urs.cz/item/CS_URS_2025_02/181912112" TargetMode="External" /><Relationship Id="rId11" Type="http://schemas.openxmlformats.org/officeDocument/2006/relationships/hyperlink" Target="https://podminky.urs.cz/item/CS_URS_2025_02/310321111" TargetMode="External" /><Relationship Id="rId12" Type="http://schemas.openxmlformats.org/officeDocument/2006/relationships/hyperlink" Target="https://podminky.urs.cz/item/CS_URS_2025_02/564851011" TargetMode="External" /><Relationship Id="rId13" Type="http://schemas.openxmlformats.org/officeDocument/2006/relationships/hyperlink" Target="https://podminky.urs.cz/item/CS_URS_2025_02/573231107" TargetMode="External" /><Relationship Id="rId14" Type="http://schemas.openxmlformats.org/officeDocument/2006/relationships/hyperlink" Target="https://podminky.urs.cz/item/CS_URS_2025_02/577134111" TargetMode="External" /><Relationship Id="rId15" Type="http://schemas.openxmlformats.org/officeDocument/2006/relationships/hyperlink" Target="https://podminky.urs.cz/item/CS_URS_2025_02/564910411" TargetMode="External" /><Relationship Id="rId16" Type="http://schemas.openxmlformats.org/officeDocument/2006/relationships/hyperlink" Target="https://podminky.urs.cz/item/CS_URS_2025_02/596211110" TargetMode="External" /><Relationship Id="rId17" Type="http://schemas.openxmlformats.org/officeDocument/2006/relationships/hyperlink" Target="https://podminky.urs.cz/item/CS_URS_2025_02/628633111" TargetMode="External" /><Relationship Id="rId18" Type="http://schemas.openxmlformats.org/officeDocument/2006/relationships/hyperlink" Target="https://podminky.urs.cz/item/CS_URS_2025_02/914112111" TargetMode="External" /><Relationship Id="rId19" Type="http://schemas.openxmlformats.org/officeDocument/2006/relationships/hyperlink" Target="https://podminky.urs.cz/item/CS_URS_2025_02/916231213" TargetMode="External" /><Relationship Id="rId20" Type="http://schemas.openxmlformats.org/officeDocument/2006/relationships/hyperlink" Target="https://podminky.urs.cz/item/CS_URS_2025_02/919735112" TargetMode="External" /><Relationship Id="rId21" Type="http://schemas.openxmlformats.org/officeDocument/2006/relationships/hyperlink" Target="https://podminky.urs.cz/item/CS_URS_2025_02/953961114" TargetMode="External" /><Relationship Id="rId22" Type="http://schemas.openxmlformats.org/officeDocument/2006/relationships/hyperlink" Target="https://podminky.urs.cz/item/CS_URS_2025_02/953961214" TargetMode="External" /><Relationship Id="rId23" Type="http://schemas.openxmlformats.org/officeDocument/2006/relationships/hyperlink" Target="https://podminky.urs.cz/item/CS_URS_2025_02/966075141" TargetMode="External" /><Relationship Id="rId24" Type="http://schemas.openxmlformats.org/officeDocument/2006/relationships/hyperlink" Target="https://podminky.urs.cz/item/CS_URS_2025_02/978023251" TargetMode="External" /><Relationship Id="rId25" Type="http://schemas.openxmlformats.org/officeDocument/2006/relationships/hyperlink" Target="https://podminky.urs.cz/item/CS_URS_2025_02/985121101" TargetMode="External" /><Relationship Id="rId26" Type="http://schemas.openxmlformats.org/officeDocument/2006/relationships/hyperlink" Target="https://podminky.urs.cz/item/CS_URS_2025_02/985121201" TargetMode="External" /><Relationship Id="rId27" Type="http://schemas.openxmlformats.org/officeDocument/2006/relationships/hyperlink" Target="https://podminky.urs.cz/item/CS_URS_2025_02/985131111" TargetMode="External" /><Relationship Id="rId28" Type="http://schemas.openxmlformats.org/officeDocument/2006/relationships/hyperlink" Target="https://podminky.urs.cz/item/CS_URS_2025_02/985132111" TargetMode="External" /><Relationship Id="rId29" Type="http://schemas.openxmlformats.org/officeDocument/2006/relationships/hyperlink" Target="https://podminky.urs.cz/item/CS_URS_2025_02/985311211" TargetMode="External" /><Relationship Id="rId30" Type="http://schemas.openxmlformats.org/officeDocument/2006/relationships/hyperlink" Target="https://podminky.urs.cz/item/CS_URS_2025_02/985311214" TargetMode="External" /><Relationship Id="rId31" Type="http://schemas.openxmlformats.org/officeDocument/2006/relationships/hyperlink" Target="https://podminky.urs.cz/item/CS_URS_2025_02/985311315" TargetMode="External" /><Relationship Id="rId32" Type="http://schemas.openxmlformats.org/officeDocument/2006/relationships/hyperlink" Target="https://podminky.urs.cz/item/CS_URS_2025_02/985311913" TargetMode="External" /><Relationship Id="rId33" Type="http://schemas.openxmlformats.org/officeDocument/2006/relationships/hyperlink" Target="https://podminky.urs.cz/item/CS_URS_2025_02/985321111" TargetMode="External" /><Relationship Id="rId34" Type="http://schemas.openxmlformats.org/officeDocument/2006/relationships/hyperlink" Target="https://podminky.urs.cz/item/CS_URS_2025_02/985324211" TargetMode="External" /><Relationship Id="rId35" Type="http://schemas.openxmlformats.org/officeDocument/2006/relationships/hyperlink" Target="https://podminky.urs.cz/item/CS_URS_2025_02/985331115" TargetMode="External" /><Relationship Id="rId36" Type="http://schemas.openxmlformats.org/officeDocument/2006/relationships/hyperlink" Target="https://podminky.urs.cz/item/CS_URS_2025_02/985411111" TargetMode="External" /><Relationship Id="rId37" Type="http://schemas.openxmlformats.org/officeDocument/2006/relationships/hyperlink" Target="https://podminky.urs.cz/item/CS_URS_2025_02/997013631" TargetMode="External" /><Relationship Id="rId38" Type="http://schemas.openxmlformats.org/officeDocument/2006/relationships/hyperlink" Target="https://podminky.urs.cz/item/CS_URS_2025_02/997013655" TargetMode="External" /><Relationship Id="rId39" Type="http://schemas.openxmlformats.org/officeDocument/2006/relationships/hyperlink" Target="https://podminky.urs.cz/item/CS_URS_2025_02/997013645" TargetMode="External" /><Relationship Id="rId40" Type="http://schemas.openxmlformats.org/officeDocument/2006/relationships/hyperlink" Target="https://podminky.urs.cz/item/CS_URS_2025_02/997211511" TargetMode="External" /><Relationship Id="rId41" Type="http://schemas.openxmlformats.org/officeDocument/2006/relationships/hyperlink" Target="https://podminky.urs.cz/item/CS_URS_2025_02/997211519" TargetMode="External" /><Relationship Id="rId42" Type="http://schemas.openxmlformats.org/officeDocument/2006/relationships/hyperlink" Target="https://podminky.urs.cz/item/CS_URS_2025_02/998212111" TargetMode="External" /><Relationship Id="rId43" Type="http://schemas.openxmlformats.org/officeDocument/2006/relationships/hyperlink" Target="https://podminky.urs.cz/item/CS_URS_2025_02/783314101" TargetMode="External" /><Relationship Id="rId44" Type="http://schemas.openxmlformats.org/officeDocument/2006/relationships/hyperlink" Target="https://podminky.urs.cz/item/CS_URS_2025_02/78331710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4303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VANER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Bílina, Lávka ev.č. 08-182d-M1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Bílina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22. 9. 2025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Bílina, Břežánská 50/4, 41 801 Bílina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Projektová kancelář VANER s.r.o.,V Horkách 101/1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Zuzana Morávková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201 - Rekonstrukce láv...'!J30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'SO 201 - Rekonstrukce láv...'!P90</f>
        <v>0</v>
      </c>
      <c r="AV55" s="122">
        <f>'SO 201 - Rekonstrukce láv...'!J33</f>
        <v>0</v>
      </c>
      <c r="AW55" s="122">
        <f>'SO 201 - Rekonstrukce láv...'!J34</f>
        <v>0</v>
      </c>
      <c r="AX55" s="122">
        <f>'SO 201 - Rekonstrukce láv...'!J35</f>
        <v>0</v>
      </c>
      <c r="AY55" s="122">
        <f>'SO 201 - Rekonstrukce láv...'!J36</f>
        <v>0</v>
      </c>
      <c r="AZ55" s="122">
        <f>'SO 201 - Rekonstrukce láv...'!F33</f>
        <v>0</v>
      </c>
      <c r="BA55" s="122">
        <f>'SO 201 - Rekonstrukce láv...'!F34</f>
        <v>0</v>
      </c>
      <c r="BB55" s="122">
        <f>'SO 201 - Rekonstrukce láv...'!F35</f>
        <v>0</v>
      </c>
      <c r="BC55" s="122">
        <f>'SO 201 - Rekonstrukce láv...'!F36</f>
        <v>0</v>
      </c>
      <c r="BD55" s="124">
        <f>'SO 201 - Rekonstrukce láv...'!F37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86</v>
      </c>
    </row>
    <row r="56" s="7" customFormat="1" ht="16.5" customHeight="1">
      <c r="A56" s="113" t="s">
        <v>80</v>
      </c>
      <c r="B56" s="114"/>
      <c r="C56" s="115"/>
      <c r="D56" s="116" t="s">
        <v>87</v>
      </c>
      <c r="E56" s="116"/>
      <c r="F56" s="116"/>
      <c r="G56" s="116"/>
      <c r="H56" s="116"/>
      <c r="I56" s="117"/>
      <c r="J56" s="116" t="s">
        <v>88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6">
        <v>0</v>
      </c>
      <c r="AT56" s="127">
        <f>ROUND(SUM(AV56:AW56),2)</f>
        <v>0</v>
      </c>
      <c r="AU56" s="128">
        <f>'VRN - Vedlejší rozpočtové...'!P81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84</v>
      </c>
      <c r="BV56" s="125" t="s">
        <v>78</v>
      </c>
      <c r="BW56" s="125" t="s">
        <v>89</v>
      </c>
      <c r="BX56" s="125" t="s">
        <v>5</v>
      </c>
      <c r="CL56" s="125" t="s">
        <v>19</v>
      </c>
      <c r="CM56" s="125" t="s">
        <v>86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IhPtic/dHJRMJ1A3yKCD/gN6WX1rMw8JEIWHvdltHX3rtY41C+SFWtqPQOAemBnCmb5jbtoEPQ7t8cHpjPgRPQ==" hashValue="3HUxcPC3JMCOmYSeN6ciU3cOViFrDBSJDotS3hQcwxawa3+4TSpH64Iqo7uhcvfUIBKdOABTOwAFTTvpEFKJf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201 - Rekonstrukce láv...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Bílina, Lávka ev.č. 08-182d-M1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ROUND((SUM(BE90:BE291)),  2)</f>
        <v>0</v>
      </c>
      <c r="G33" s="40"/>
      <c r="H33" s="40"/>
      <c r="I33" s="150">
        <v>0.20999999999999999</v>
      </c>
      <c r="J33" s="149">
        <f>ROUND(((SUM(BE90:BE291))*I33),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ROUND((SUM(BF90:BF291)),  2)</f>
        <v>0</v>
      </c>
      <c r="G34" s="40"/>
      <c r="H34" s="40"/>
      <c r="I34" s="150">
        <v>0.12</v>
      </c>
      <c r="J34" s="149">
        <f>ROUND(((SUM(BF90:BF291))*I34),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ROUND((SUM(BG90:BG291)),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ROUND((SUM(BH90:BH291)),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ROUND((SUM(BI90:BI291)),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Bílina, Lávka ev.č. 08-182d-M1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201 - Rekonstrukce lávky ev. č. 08-182d-M1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Bílina</v>
      </c>
      <c r="G52" s="42"/>
      <c r="H52" s="42"/>
      <c r="I52" s="34" t="s">
        <v>23</v>
      </c>
      <c r="J52" s="74" t="str">
        <f>IF(J12="","",J12)</f>
        <v>22. 9. 2025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Bílina, Břežánská 50/4, 41 801 Bílina</v>
      </c>
      <c r="G54" s="42"/>
      <c r="H54" s="42"/>
      <c r="I54" s="34" t="s">
        <v>33</v>
      </c>
      <c r="J54" s="38" t="str">
        <f>E21</f>
        <v>Projektová kancelář VANER s.r.o.,V Horkách 101/1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Zuzana Morávková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97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98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99</v>
      </c>
      <c r="E62" s="176"/>
      <c r="F62" s="176"/>
      <c r="G62" s="176"/>
      <c r="H62" s="176"/>
      <c r="I62" s="176"/>
      <c r="J62" s="177">
        <f>J131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100</v>
      </c>
      <c r="E63" s="176"/>
      <c r="F63" s="176"/>
      <c r="G63" s="176"/>
      <c r="H63" s="176"/>
      <c r="I63" s="176"/>
      <c r="J63" s="177">
        <f>J140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101</v>
      </c>
      <c r="E64" s="176"/>
      <c r="F64" s="176"/>
      <c r="G64" s="176"/>
      <c r="H64" s="176"/>
      <c r="I64" s="176"/>
      <c r="J64" s="177">
        <f>J161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102</v>
      </c>
      <c r="E65" s="176"/>
      <c r="F65" s="176"/>
      <c r="G65" s="176"/>
      <c r="H65" s="176"/>
      <c r="I65" s="176"/>
      <c r="J65" s="177">
        <f>J166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103</v>
      </c>
      <c r="E66" s="176"/>
      <c r="F66" s="176"/>
      <c r="G66" s="176"/>
      <c r="H66" s="176"/>
      <c r="I66" s="176"/>
      <c r="J66" s="177">
        <f>J260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104</v>
      </c>
      <c r="E67" s="176"/>
      <c r="F67" s="176"/>
      <c r="G67" s="176"/>
      <c r="H67" s="176"/>
      <c r="I67" s="176"/>
      <c r="J67" s="177">
        <f>J278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105</v>
      </c>
      <c r="E68" s="170"/>
      <c r="F68" s="170"/>
      <c r="G68" s="170"/>
      <c r="H68" s="170"/>
      <c r="I68" s="170"/>
      <c r="J68" s="171">
        <f>J281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106</v>
      </c>
      <c r="E69" s="176"/>
      <c r="F69" s="176"/>
      <c r="G69" s="176"/>
      <c r="H69" s="176"/>
      <c r="I69" s="176"/>
      <c r="J69" s="177">
        <f>J282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107</v>
      </c>
      <c r="E70" s="176"/>
      <c r="F70" s="176"/>
      <c r="G70" s="176"/>
      <c r="H70" s="176"/>
      <c r="I70" s="176"/>
      <c r="J70" s="177">
        <f>J286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108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Bílina, Lávka ev.č. 08-182d-M1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91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201 - Rekonstrukce lávky ev. č. 08-182d-M1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Bílina</v>
      </c>
      <c r="G84" s="42"/>
      <c r="H84" s="42"/>
      <c r="I84" s="34" t="s">
        <v>23</v>
      </c>
      <c r="J84" s="74" t="str">
        <f>IF(J12="","",J12)</f>
        <v>22. 9. 2025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25</v>
      </c>
      <c r="D86" s="42"/>
      <c r="E86" s="42"/>
      <c r="F86" s="29" t="str">
        <f>E15</f>
        <v>Město Bílina, Břežánská 50/4, 41 801 Bílina</v>
      </c>
      <c r="G86" s="42"/>
      <c r="H86" s="42"/>
      <c r="I86" s="34" t="s">
        <v>33</v>
      </c>
      <c r="J86" s="38" t="str">
        <f>E21</f>
        <v>Projektová kancelář VANER s.r.o.,V Horkách 101/1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38</v>
      </c>
      <c r="J87" s="38" t="str">
        <f>E24</f>
        <v>Zuzana Morávková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109</v>
      </c>
      <c r="D89" s="182" t="s">
        <v>61</v>
      </c>
      <c r="E89" s="182" t="s">
        <v>57</v>
      </c>
      <c r="F89" s="182" t="s">
        <v>58</v>
      </c>
      <c r="G89" s="182" t="s">
        <v>110</v>
      </c>
      <c r="H89" s="182" t="s">
        <v>111</v>
      </c>
      <c r="I89" s="182" t="s">
        <v>112</v>
      </c>
      <c r="J89" s="182" t="s">
        <v>95</v>
      </c>
      <c r="K89" s="183" t="s">
        <v>113</v>
      </c>
      <c r="L89" s="184"/>
      <c r="M89" s="94" t="s">
        <v>19</v>
      </c>
      <c r="N89" s="95" t="s">
        <v>46</v>
      </c>
      <c r="O89" s="95" t="s">
        <v>114</v>
      </c>
      <c r="P89" s="95" t="s">
        <v>115</v>
      </c>
      <c r="Q89" s="95" t="s">
        <v>116</v>
      </c>
      <c r="R89" s="95" t="s">
        <v>117</v>
      </c>
      <c r="S89" s="95" t="s">
        <v>118</v>
      </c>
      <c r="T89" s="96" t="s">
        <v>119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120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P91+P281</f>
        <v>0</v>
      </c>
      <c r="Q90" s="98"/>
      <c r="R90" s="187">
        <f>R91+R281</f>
        <v>27.87159273</v>
      </c>
      <c r="S90" s="98"/>
      <c r="T90" s="188">
        <f>T91+T281</f>
        <v>43.842120000000001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96</v>
      </c>
      <c r="BK90" s="189">
        <f>BK91+BK281</f>
        <v>0</v>
      </c>
    </row>
    <row r="91" s="12" customFormat="1" ht="25.92" customHeight="1">
      <c r="A91" s="12"/>
      <c r="B91" s="190"/>
      <c r="C91" s="191"/>
      <c r="D91" s="192" t="s">
        <v>75</v>
      </c>
      <c r="E91" s="193" t="s">
        <v>121</v>
      </c>
      <c r="F91" s="193" t="s">
        <v>122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P92+P131+P140+P161+P166+P260+P278</f>
        <v>0</v>
      </c>
      <c r="Q91" s="198"/>
      <c r="R91" s="199">
        <f>R92+R131+R140+R161+R166+R260+R278</f>
        <v>27.842068529999999</v>
      </c>
      <c r="S91" s="198"/>
      <c r="T91" s="200">
        <f>T92+T131+T140+T161+T166+T260+T278</f>
        <v>43.842120000000001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84</v>
      </c>
      <c r="AT91" s="202" t="s">
        <v>75</v>
      </c>
      <c r="AU91" s="202" t="s">
        <v>76</v>
      </c>
      <c r="AY91" s="201" t="s">
        <v>123</v>
      </c>
      <c r="BK91" s="203">
        <f>BK92+BK131+BK140+BK161+BK166+BK260+BK278</f>
        <v>0</v>
      </c>
    </row>
    <row r="92" s="12" customFormat="1" ht="22.8" customHeight="1">
      <c r="A92" s="12"/>
      <c r="B92" s="190"/>
      <c r="C92" s="191"/>
      <c r="D92" s="192" t="s">
        <v>75</v>
      </c>
      <c r="E92" s="204" t="s">
        <v>84</v>
      </c>
      <c r="F92" s="204" t="s">
        <v>124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SUM(P93:P130)</f>
        <v>0</v>
      </c>
      <c r="Q92" s="198"/>
      <c r="R92" s="199">
        <f>SUM(R93:R130)</f>
        <v>1.2030799999999999</v>
      </c>
      <c r="S92" s="198"/>
      <c r="T92" s="200">
        <f>SUM(T93:T130)</f>
        <v>21.914960000000001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84</v>
      </c>
      <c r="AT92" s="202" t="s">
        <v>75</v>
      </c>
      <c r="AU92" s="202" t="s">
        <v>84</v>
      </c>
      <c r="AY92" s="201" t="s">
        <v>123</v>
      </c>
      <c r="BK92" s="203">
        <f>SUM(BK93:BK130)</f>
        <v>0</v>
      </c>
    </row>
    <row r="93" s="2" customFormat="1" ht="44.25" customHeight="1">
      <c r="A93" s="40"/>
      <c r="B93" s="41"/>
      <c r="C93" s="206" t="s">
        <v>84</v>
      </c>
      <c r="D93" s="206" t="s">
        <v>125</v>
      </c>
      <c r="E93" s="207" t="s">
        <v>126</v>
      </c>
      <c r="F93" s="208" t="s">
        <v>127</v>
      </c>
      <c r="G93" s="209" t="s">
        <v>128</v>
      </c>
      <c r="H93" s="210">
        <v>30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47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86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84</v>
      </c>
      <c r="BK93" s="218">
        <f>ROUND(I93*H93,2)</f>
        <v>0</v>
      </c>
      <c r="BL93" s="19" t="s">
        <v>130</v>
      </c>
      <c r="BM93" s="217" t="s">
        <v>131</v>
      </c>
    </row>
    <row r="94" s="2" customFormat="1">
      <c r="A94" s="40"/>
      <c r="B94" s="41"/>
      <c r="C94" s="42"/>
      <c r="D94" s="219" t="s">
        <v>132</v>
      </c>
      <c r="E94" s="42"/>
      <c r="F94" s="220" t="s">
        <v>133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86</v>
      </c>
    </row>
    <row r="95" s="2" customFormat="1">
      <c r="A95" s="40"/>
      <c r="B95" s="41"/>
      <c r="C95" s="42"/>
      <c r="D95" s="224" t="s">
        <v>134</v>
      </c>
      <c r="E95" s="42"/>
      <c r="F95" s="225" t="s">
        <v>135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86</v>
      </c>
    </row>
    <row r="96" s="2" customFormat="1" ht="62.7" customHeight="1">
      <c r="A96" s="40"/>
      <c r="B96" s="41"/>
      <c r="C96" s="206" t="s">
        <v>86</v>
      </c>
      <c r="D96" s="206" t="s">
        <v>125</v>
      </c>
      <c r="E96" s="207" t="s">
        <v>136</v>
      </c>
      <c r="F96" s="208" t="s">
        <v>137</v>
      </c>
      <c r="G96" s="209" t="s">
        <v>128</v>
      </c>
      <c r="H96" s="210">
        <v>5.5800000000000001</v>
      </c>
      <c r="I96" s="211"/>
      <c r="J96" s="212">
        <f>ROUND(I96*H96,2)</f>
        <v>0</v>
      </c>
      <c r="K96" s="208" t="s">
        <v>129</v>
      </c>
      <c r="L96" s="46"/>
      <c r="M96" s="213" t="s">
        <v>19</v>
      </c>
      <c r="N96" s="214" t="s">
        <v>47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86</v>
      </c>
      <c r="AY96" s="19" t="s">
        <v>123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84</v>
      </c>
      <c r="BK96" s="218">
        <f>ROUND(I96*H96,2)</f>
        <v>0</v>
      </c>
      <c r="BL96" s="19" t="s">
        <v>130</v>
      </c>
      <c r="BM96" s="217" t="s">
        <v>138</v>
      </c>
    </row>
    <row r="97" s="2" customFormat="1">
      <c r="A97" s="40"/>
      <c r="B97" s="41"/>
      <c r="C97" s="42"/>
      <c r="D97" s="219" t="s">
        <v>132</v>
      </c>
      <c r="E97" s="42"/>
      <c r="F97" s="220" t="s">
        <v>139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86</v>
      </c>
    </row>
    <row r="98" s="13" customFormat="1">
      <c r="A98" s="13"/>
      <c r="B98" s="226"/>
      <c r="C98" s="227"/>
      <c r="D98" s="224" t="s">
        <v>140</v>
      </c>
      <c r="E98" s="228" t="s">
        <v>19</v>
      </c>
      <c r="F98" s="229" t="s">
        <v>141</v>
      </c>
      <c r="G98" s="227"/>
      <c r="H98" s="230">
        <v>5.5800000000000001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140</v>
      </c>
      <c r="AU98" s="236" t="s">
        <v>86</v>
      </c>
      <c r="AV98" s="13" t="s">
        <v>86</v>
      </c>
      <c r="AW98" s="13" t="s">
        <v>37</v>
      </c>
      <c r="AX98" s="13" t="s">
        <v>84</v>
      </c>
      <c r="AY98" s="236" t="s">
        <v>123</v>
      </c>
    </row>
    <row r="99" s="2" customFormat="1" ht="55.5" customHeight="1">
      <c r="A99" s="40"/>
      <c r="B99" s="41"/>
      <c r="C99" s="206" t="s">
        <v>142</v>
      </c>
      <c r="D99" s="206" t="s">
        <v>125</v>
      </c>
      <c r="E99" s="207" t="s">
        <v>143</v>
      </c>
      <c r="F99" s="208" t="s">
        <v>144</v>
      </c>
      <c r="G99" s="209" t="s">
        <v>128</v>
      </c>
      <c r="H99" s="210">
        <v>27.899999999999999</v>
      </c>
      <c r="I99" s="211"/>
      <c r="J99" s="212">
        <f>ROUND(I99*H99,2)</f>
        <v>0</v>
      </c>
      <c r="K99" s="208" t="s">
        <v>129</v>
      </c>
      <c r="L99" s="46"/>
      <c r="M99" s="213" t="s">
        <v>19</v>
      </c>
      <c r="N99" s="214" t="s">
        <v>47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0.29999999999999999</v>
      </c>
      <c r="T99" s="216">
        <f>S99*H99</f>
        <v>8.3699999999999992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130</v>
      </c>
      <c r="AT99" s="217" t="s">
        <v>125</v>
      </c>
      <c r="AU99" s="217" t="s">
        <v>86</v>
      </c>
      <c r="AY99" s="19" t="s">
        <v>123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84</v>
      </c>
      <c r="BK99" s="218">
        <f>ROUND(I99*H99,2)</f>
        <v>0</v>
      </c>
      <c r="BL99" s="19" t="s">
        <v>130</v>
      </c>
      <c r="BM99" s="217" t="s">
        <v>145</v>
      </c>
    </row>
    <row r="100" s="2" customFormat="1">
      <c r="A100" s="40"/>
      <c r="B100" s="41"/>
      <c r="C100" s="42"/>
      <c r="D100" s="219" t="s">
        <v>132</v>
      </c>
      <c r="E100" s="42"/>
      <c r="F100" s="220" t="s">
        <v>146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86</v>
      </c>
    </row>
    <row r="101" s="13" customFormat="1">
      <c r="A101" s="13"/>
      <c r="B101" s="226"/>
      <c r="C101" s="227"/>
      <c r="D101" s="224" t="s">
        <v>140</v>
      </c>
      <c r="E101" s="228" t="s">
        <v>19</v>
      </c>
      <c r="F101" s="229" t="s">
        <v>147</v>
      </c>
      <c r="G101" s="227"/>
      <c r="H101" s="230">
        <v>21.899999999999999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140</v>
      </c>
      <c r="AU101" s="236" t="s">
        <v>86</v>
      </c>
      <c r="AV101" s="13" t="s">
        <v>86</v>
      </c>
      <c r="AW101" s="13" t="s">
        <v>37</v>
      </c>
      <c r="AX101" s="13" t="s">
        <v>76</v>
      </c>
      <c r="AY101" s="236" t="s">
        <v>123</v>
      </c>
    </row>
    <row r="102" s="13" customFormat="1">
      <c r="A102" s="13"/>
      <c r="B102" s="226"/>
      <c r="C102" s="227"/>
      <c r="D102" s="224" t="s">
        <v>140</v>
      </c>
      <c r="E102" s="228" t="s">
        <v>19</v>
      </c>
      <c r="F102" s="229" t="s">
        <v>148</v>
      </c>
      <c r="G102" s="227"/>
      <c r="H102" s="230">
        <v>6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140</v>
      </c>
      <c r="AU102" s="236" t="s">
        <v>86</v>
      </c>
      <c r="AV102" s="13" t="s">
        <v>86</v>
      </c>
      <c r="AW102" s="13" t="s">
        <v>37</v>
      </c>
      <c r="AX102" s="13" t="s">
        <v>76</v>
      </c>
      <c r="AY102" s="236" t="s">
        <v>123</v>
      </c>
    </row>
    <row r="103" s="14" customFormat="1">
      <c r="A103" s="14"/>
      <c r="B103" s="237"/>
      <c r="C103" s="238"/>
      <c r="D103" s="224" t="s">
        <v>140</v>
      </c>
      <c r="E103" s="239" t="s">
        <v>19</v>
      </c>
      <c r="F103" s="240" t="s">
        <v>149</v>
      </c>
      <c r="G103" s="238"/>
      <c r="H103" s="241">
        <v>27.899999999999999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140</v>
      </c>
      <c r="AU103" s="247" t="s">
        <v>86</v>
      </c>
      <c r="AV103" s="14" t="s">
        <v>130</v>
      </c>
      <c r="AW103" s="14" t="s">
        <v>37</v>
      </c>
      <c r="AX103" s="14" t="s">
        <v>84</v>
      </c>
      <c r="AY103" s="247" t="s">
        <v>123</v>
      </c>
    </row>
    <row r="104" s="2" customFormat="1" ht="49.05" customHeight="1">
      <c r="A104" s="40"/>
      <c r="B104" s="41"/>
      <c r="C104" s="206" t="s">
        <v>130</v>
      </c>
      <c r="D104" s="206" t="s">
        <v>125</v>
      </c>
      <c r="E104" s="207" t="s">
        <v>150</v>
      </c>
      <c r="F104" s="208" t="s">
        <v>151</v>
      </c>
      <c r="G104" s="209" t="s">
        <v>128</v>
      </c>
      <c r="H104" s="210">
        <v>21.899999999999999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47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0.22</v>
      </c>
      <c r="T104" s="216">
        <f>S104*H104</f>
        <v>4.8179999999999996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86</v>
      </c>
      <c r="AY104" s="19" t="s">
        <v>123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84</v>
      </c>
      <c r="BK104" s="218">
        <f>ROUND(I104*H104,2)</f>
        <v>0</v>
      </c>
      <c r="BL104" s="19" t="s">
        <v>130</v>
      </c>
      <c r="BM104" s="217" t="s">
        <v>152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153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86</v>
      </c>
    </row>
    <row r="106" s="13" customFormat="1">
      <c r="A106" s="13"/>
      <c r="B106" s="226"/>
      <c r="C106" s="227"/>
      <c r="D106" s="224" t="s">
        <v>140</v>
      </c>
      <c r="E106" s="228" t="s">
        <v>19</v>
      </c>
      <c r="F106" s="229" t="s">
        <v>154</v>
      </c>
      <c r="G106" s="227"/>
      <c r="H106" s="230">
        <v>21.899999999999999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140</v>
      </c>
      <c r="AU106" s="236" t="s">
        <v>86</v>
      </c>
      <c r="AV106" s="13" t="s">
        <v>86</v>
      </c>
      <c r="AW106" s="13" t="s">
        <v>37</v>
      </c>
      <c r="AX106" s="13" t="s">
        <v>84</v>
      </c>
      <c r="AY106" s="236" t="s">
        <v>123</v>
      </c>
    </row>
    <row r="107" s="2" customFormat="1" ht="55.5" customHeight="1">
      <c r="A107" s="40"/>
      <c r="B107" s="41"/>
      <c r="C107" s="206" t="s">
        <v>155</v>
      </c>
      <c r="D107" s="206" t="s">
        <v>125</v>
      </c>
      <c r="E107" s="207" t="s">
        <v>156</v>
      </c>
      <c r="F107" s="208" t="s">
        <v>157</v>
      </c>
      <c r="G107" s="209" t="s">
        <v>128</v>
      </c>
      <c r="H107" s="210">
        <v>39.667999999999999</v>
      </c>
      <c r="I107" s="211"/>
      <c r="J107" s="212">
        <f>ROUND(I107*H107,2)</f>
        <v>0</v>
      </c>
      <c r="K107" s="208" t="s">
        <v>129</v>
      </c>
      <c r="L107" s="46"/>
      <c r="M107" s="213" t="s">
        <v>19</v>
      </c>
      <c r="N107" s="214" t="s">
        <v>47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0.22</v>
      </c>
      <c r="T107" s="216">
        <f>S107*H107</f>
        <v>8.7269600000000001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130</v>
      </c>
      <c r="AT107" s="217" t="s">
        <v>125</v>
      </c>
      <c r="AU107" s="217" t="s">
        <v>86</v>
      </c>
      <c r="AY107" s="19" t="s">
        <v>123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84</v>
      </c>
      <c r="BK107" s="218">
        <f>ROUND(I107*H107,2)</f>
        <v>0</v>
      </c>
      <c r="BL107" s="19" t="s">
        <v>130</v>
      </c>
      <c r="BM107" s="217" t="s">
        <v>158</v>
      </c>
    </row>
    <row r="108" s="2" customFormat="1">
      <c r="A108" s="40"/>
      <c r="B108" s="41"/>
      <c r="C108" s="42"/>
      <c r="D108" s="219" t="s">
        <v>132</v>
      </c>
      <c r="E108" s="42"/>
      <c r="F108" s="220" t="s">
        <v>159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86</v>
      </c>
    </row>
    <row r="109" s="15" customFormat="1">
      <c r="A109" s="15"/>
      <c r="B109" s="248"/>
      <c r="C109" s="249"/>
      <c r="D109" s="224" t="s">
        <v>140</v>
      </c>
      <c r="E109" s="250" t="s">
        <v>19</v>
      </c>
      <c r="F109" s="251" t="s">
        <v>160</v>
      </c>
      <c r="G109" s="249"/>
      <c r="H109" s="250" t="s">
        <v>19</v>
      </c>
      <c r="I109" s="252"/>
      <c r="J109" s="249"/>
      <c r="K109" s="249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140</v>
      </c>
      <c r="AU109" s="257" t="s">
        <v>86</v>
      </c>
      <c r="AV109" s="15" t="s">
        <v>84</v>
      </c>
      <c r="AW109" s="15" t="s">
        <v>37</v>
      </c>
      <c r="AX109" s="15" t="s">
        <v>76</v>
      </c>
      <c r="AY109" s="257" t="s">
        <v>123</v>
      </c>
    </row>
    <row r="110" s="13" customFormat="1">
      <c r="A110" s="13"/>
      <c r="B110" s="226"/>
      <c r="C110" s="227"/>
      <c r="D110" s="224" t="s">
        <v>140</v>
      </c>
      <c r="E110" s="228" t="s">
        <v>19</v>
      </c>
      <c r="F110" s="229" t="s">
        <v>161</v>
      </c>
      <c r="G110" s="227"/>
      <c r="H110" s="230">
        <v>39.667999999999999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140</v>
      </c>
      <c r="AU110" s="236" t="s">
        <v>86</v>
      </c>
      <c r="AV110" s="13" t="s">
        <v>86</v>
      </c>
      <c r="AW110" s="13" t="s">
        <v>37</v>
      </c>
      <c r="AX110" s="13" t="s">
        <v>84</v>
      </c>
      <c r="AY110" s="236" t="s">
        <v>123</v>
      </c>
    </row>
    <row r="111" s="2" customFormat="1" ht="24.15" customHeight="1">
      <c r="A111" s="40"/>
      <c r="B111" s="41"/>
      <c r="C111" s="206" t="s">
        <v>162</v>
      </c>
      <c r="D111" s="206" t="s">
        <v>125</v>
      </c>
      <c r="E111" s="207" t="s">
        <v>163</v>
      </c>
      <c r="F111" s="208" t="s">
        <v>164</v>
      </c>
      <c r="G111" s="209" t="s">
        <v>165</v>
      </c>
      <c r="H111" s="210">
        <v>96</v>
      </c>
      <c r="I111" s="211"/>
      <c r="J111" s="212">
        <f>ROUND(I111*H111,2)</f>
        <v>0</v>
      </c>
      <c r="K111" s="208" t="s">
        <v>129</v>
      </c>
      <c r="L111" s="46"/>
      <c r="M111" s="213" t="s">
        <v>19</v>
      </c>
      <c r="N111" s="214" t="s">
        <v>47</v>
      </c>
      <c r="O111" s="86"/>
      <c r="P111" s="215">
        <f>O111*H111</f>
        <v>0</v>
      </c>
      <c r="Q111" s="215">
        <v>3.0000000000000001E-05</v>
      </c>
      <c r="R111" s="215">
        <f>Q111*H111</f>
        <v>0.0028800000000000002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130</v>
      </c>
      <c r="AT111" s="217" t="s">
        <v>125</v>
      </c>
      <c r="AU111" s="217" t="s">
        <v>86</v>
      </c>
      <c r="AY111" s="19" t="s">
        <v>123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84</v>
      </c>
      <c r="BK111" s="218">
        <f>ROUND(I111*H111,2)</f>
        <v>0</v>
      </c>
      <c r="BL111" s="19" t="s">
        <v>130</v>
      </c>
      <c r="BM111" s="217" t="s">
        <v>166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167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86</v>
      </c>
    </row>
    <row r="113" s="2" customFormat="1" ht="62.7" customHeight="1">
      <c r="A113" s="40"/>
      <c r="B113" s="41"/>
      <c r="C113" s="206" t="s">
        <v>168</v>
      </c>
      <c r="D113" s="206" t="s">
        <v>125</v>
      </c>
      <c r="E113" s="207" t="s">
        <v>169</v>
      </c>
      <c r="F113" s="208" t="s">
        <v>170</v>
      </c>
      <c r="G113" s="209" t="s">
        <v>171</v>
      </c>
      <c r="H113" s="210">
        <v>16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47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130</v>
      </c>
      <c r="AT113" s="217" t="s">
        <v>125</v>
      </c>
      <c r="AU113" s="217" t="s">
        <v>86</v>
      </c>
      <c r="AY113" s="19" t="s">
        <v>123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84</v>
      </c>
      <c r="BK113" s="218">
        <f>ROUND(I113*H113,2)</f>
        <v>0</v>
      </c>
      <c r="BL113" s="19" t="s">
        <v>130</v>
      </c>
      <c r="BM113" s="217" t="s">
        <v>172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173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86</v>
      </c>
    </row>
    <row r="115" s="2" customFormat="1">
      <c r="A115" s="40"/>
      <c r="B115" s="41"/>
      <c r="C115" s="42"/>
      <c r="D115" s="224" t="s">
        <v>134</v>
      </c>
      <c r="E115" s="42"/>
      <c r="F115" s="225" t="s">
        <v>174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86</v>
      </c>
    </row>
    <row r="116" s="13" customFormat="1">
      <c r="A116" s="13"/>
      <c r="B116" s="226"/>
      <c r="C116" s="227"/>
      <c r="D116" s="224" t="s">
        <v>140</v>
      </c>
      <c r="E116" s="228" t="s">
        <v>19</v>
      </c>
      <c r="F116" s="229" t="s">
        <v>175</v>
      </c>
      <c r="G116" s="227"/>
      <c r="H116" s="230">
        <v>16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140</v>
      </c>
      <c r="AU116" s="236" t="s">
        <v>86</v>
      </c>
      <c r="AV116" s="13" t="s">
        <v>86</v>
      </c>
      <c r="AW116" s="13" t="s">
        <v>37</v>
      </c>
      <c r="AX116" s="13" t="s">
        <v>84</v>
      </c>
      <c r="AY116" s="236" t="s">
        <v>123</v>
      </c>
    </row>
    <row r="117" s="2" customFormat="1" ht="37.8" customHeight="1">
      <c r="A117" s="40"/>
      <c r="B117" s="41"/>
      <c r="C117" s="206" t="s">
        <v>176</v>
      </c>
      <c r="D117" s="206" t="s">
        <v>125</v>
      </c>
      <c r="E117" s="207" t="s">
        <v>177</v>
      </c>
      <c r="F117" s="208" t="s">
        <v>178</v>
      </c>
      <c r="G117" s="209" t="s">
        <v>128</v>
      </c>
      <c r="H117" s="210">
        <v>10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47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130</v>
      </c>
      <c r="AT117" s="217" t="s">
        <v>125</v>
      </c>
      <c r="AU117" s="217" t="s">
        <v>86</v>
      </c>
      <c r="AY117" s="19" t="s">
        <v>123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84</v>
      </c>
      <c r="BK117" s="218">
        <f>ROUND(I117*H117,2)</f>
        <v>0</v>
      </c>
      <c r="BL117" s="19" t="s">
        <v>130</v>
      </c>
      <c r="BM117" s="217" t="s">
        <v>179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180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86</v>
      </c>
    </row>
    <row r="119" s="2" customFormat="1" ht="16.5" customHeight="1">
      <c r="A119" s="40"/>
      <c r="B119" s="41"/>
      <c r="C119" s="258" t="s">
        <v>181</v>
      </c>
      <c r="D119" s="258" t="s">
        <v>182</v>
      </c>
      <c r="E119" s="259" t="s">
        <v>183</v>
      </c>
      <c r="F119" s="260" t="s">
        <v>184</v>
      </c>
      <c r="G119" s="261" t="s">
        <v>185</v>
      </c>
      <c r="H119" s="262">
        <v>1.2</v>
      </c>
      <c r="I119" s="263"/>
      <c r="J119" s="264">
        <f>ROUND(I119*H119,2)</f>
        <v>0</v>
      </c>
      <c r="K119" s="260" t="s">
        <v>129</v>
      </c>
      <c r="L119" s="265"/>
      <c r="M119" s="266" t="s">
        <v>19</v>
      </c>
      <c r="N119" s="267" t="s">
        <v>47</v>
      </c>
      <c r="O119" s="86"/>
      <c r="P119" s="215">
        <f>O119*H119</f>
        <v>0</v>
      </c>
      <c r="Q119" s="215">
        <v>1</v>
      </c>
      <c r="R119" s="215">
        <f>Q119*H119</f>
        <v>1.2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176</v>
      </c>
      <c r="AT119" s="217" t="s">
        <v>182</v>
      </c>
      <c r="AU119" s="217" t="s">
        <v>86</v>
      </c>
      <c r="AY119" s="19" t="s">
        <v>123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84</v>
      </c>
      <c r="BK119" s="218">
        <f>ROUND(I119*H119,2)</f>
        <v>0</v>
      </c>
      <c r="BL119" s="19" t="s">
        <v>130</v>
      </c>
      <c r="BM119" s="217" t="s">
        <v>186</v>
      </c>
    </row>
    <row r="120" s="13" customFormat="1">
      <c r="A120" s="13"/>
      <c r="B120" s="226"/>
      <c r="C120" s="227"/>
      <c r="D120" s="224" t="s">
        <v>140</v>
      </c>
      <c r="E120" s="228" t="s">
        <v>19</v>
      </c>
      <c r="F120" s="229" t="s">
        <v>187</v>
      </c>
      <c r="G120" s="227"/>
      <c r="H120" s="230">
        <v>1.2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140</v>
      </c>
      <c r="AU120" s="236" t="s">
        <v>86</v>
      </c>
      <c r="AV120" s="13" t="s">
        <v>86</v>
      </c>
      <c r="AW120" s="13" t="s">
        <v>37</v>
      </c>
      <c r="AX120" s="13" t="s">
        <v>84</v>
      </c>
      <c r="AY120" s="236" t="s">
        <v>123</v>
      </c>
    </row>
    <row r="121" s="2" customFormat="1" ht="37.8" customHeight="1">
      <c r="A121" s="40"/>
      <c r="B121" s="41"/>
      <c r="C121" s="206" t="s">
        <v>188</v>
      </c>
      <c r="D121" s="206" t="s">
        <v>125</v>
      </c>
      <c r="E121" s="207" t="s">
        <v>189</v>
      </c>
      <c r="F121" s="208" t="s">
        <v>190</v>
      </c>
      <c r="G121" s="209" t="s">
        <v>128</v>
      </c>
      <c r="H121" s="210">
        <v>10</v>
      </c>
      <c r="I121" s="211"/>
      <c r="J121" s="212">
        <f>ROUND(I121*H121,2)</f>
        <v>0</v>
      </c>
      <c r="K121" s="208" t="s">
        <v>129</v>
      </c>
      <c r="L121" s="46"/>
      <c r="M121" s="213" t="s">
        <v>19</v>
      </c>
      <c r="N121" s="214" t="s">
        <v>47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130</v>
      </c>
      <c r="AT121" s="217" t="s">
        <v>125</v>
      </c>
      <c r="AU121" s="217" t="s">
        <v>86</v>
      </c>
      <c r="AY121" s="19" t="s">
        <v>123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84</v>
      </c>
      <c r="BK121" s="218">
        <f>ROUND(I121*H121,2)</f>
        <v>0</v>
      </c>
      <c r="BL121" s="19" t="s">
        <v>130</v>
      </c>
      <c r="BM121" s="217" t="s">
        <v>191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192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86</v>
      </c>
    </row>
    <row r="123" s="2" customFormat="1" ht="16.5" customHeight="1">
      <c r="A123" s="40"/>
      <c r="B123" s="41"/>
      <c r="C123" s="258" t="s">
        <v>193</v>
      </c>
      <c r="D123" s="258" t="s">
        <v>182</v>
      </c>
      <c r="E123" s="259" t="s">
        <v>194</v>
      </c>
      <c r="F123" s="260" t="s">
        <v>195</v>
      </c>
      <c r="G123" s="261" t="s">
        <v>196</v>
      </c>
      <c r="H123" s="262">
        <v>0.20000000000000001</v>
      </c>
      <c r="I123" s="263"/>
      <c r="J123" s="264">
        <f>ROUND(I123*H123,2)</f>
        <v>0</v>
      </c>
      <c r="K123" s="260" t="s">
        <v>129</v>
      </c>
      <c r="L123" s="265"/>
      <c r="M123" s="266" t="s">
        <v>19</v>
      </c>
      <c r="N123" s="267" t="s">
        <v>47</v>
      </c>
      <c r="O123" s="86"/>
      <c r="P123" s="215">
        <f>O123*H123</f>
        <v>0</v>
      </c>
      <c r="Q123" s="215">
        <v>0.001</v>
      </c>
      <c r="R123" s="215">
        <f>Q123*H123</f>
        <v>0.00020000000000000001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176</v>
      </c>
      <c r="AT123" s="217" t="s">
        <v>182</v>
      </c>
      <c r="AU123" s="217" t="s">
        <v>86</v>
      </c>
      <c r="AY123" s="19" t="s">
        <v>123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84</v>
      </c>
      <c r="BK123" s="218">
        <f>ROUND(I123*H123,2)</f>
        <v>0</v>
      </c>
      <c r="BL123" s="19" t="s">
        <v>130</v>
      </c>
      <c r="BM123" s="217" t="s">
        <v>197</v>
      </c>
    </row>
    <row r="124" s="2" customFormat="1">
      <c r="A124" s="40"/>
      <c r="B124" s="41"/>
      <c r="C124" s="42"/>
      <c r="D124" s="224" t="s">
        <v>134</v>
      </c>
      <c r="E124" s="42"/>
      <c r="F124" s="225" t="s">
        <v>198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134</v>
      </c>
      <c r="AU124" s="19" t="s">
        <v>86</v>
      </c>
    </row>
    <row r="125" s="13" customFormat="1">
      <c r="A125" s="13"/>
      <c r="B125" s="226"/>
      <c r="C125" s="227"/>
      <c r="D125" s="224" t="s">
        <v>140</v>
      </c>
      <c r="E125" s="227"/>
      <c r="F125" s="229" t="s">
        <v>199</v>
      </c>
      <c r="G125" s="227"/>
      <c r="H125" s="230">
        <v>0.20000000000000001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140</v>
      </c>
      <c r="AU125" s="236" t="s">
        <v>86</v>
      </c>
      <c r="AV125" s="13" t="s">
        <v>86</v>
      </c>
      <c r="AW125" s="13" t="s">
        <v>4</v>
      </c>
      <c r="AX125" s="13" t="s">
        <v>84</v>
      </c>
      <c r="AY125" s="236" t="s">
        <v>123</v>
      </c>
    </row>
    <row r="126" s="2" customFormat="1" ht="33" customHeight="1">
      <c r="A126" s="40"/>
      <c r="B126" s="41"/>
      <c r="C126" s="206" t="s">
        <v>8</v>
      </c>
      <c r="D126" s="206" t="s">
        <v>125</v>
      </c>
      <c r="E126" s="207" t="s">
        <v>200</v>
      </c>
      <c r="F126" s="208" t="s">
        <v>201</v>
      </c>
      <c r="G126" s="209" t="s">
        <v>128</v>
      </c>
      <c r="H126" s="210">
        <v>27.899999999999999</v>
      </c>
      <c r="I126" s="211"/>
      <c r="J126" s="212">
        <f>ROUND(I126*H126,2)</f>
        <v>0</v>
      </c>
      <c r="K126" s="208" t="s">
        <v>129</v>
      </c>
      <c r="L126" s="46"/>
      <c r="M126" s="213" t="s">
        <v>19</v>
      </c>
      <c r="N126" s="214" t="s">
        <v>47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130</v>
      </c>
      <c r="AT126" s="217" t="s">
        <v>125</v>
      </c>
      <c r="AU126" s="217" t="s">
        <v>86</v>
      </c>
      <c r="AY126" s="19" t="s">
        <v>123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84</v>
      </c>
      <c r="BK126" s="218">
        <f>ROUND(I126*H126,2)</f>
        <v>0</v>
      </c>
      <c r="BL126" s="19" t="s">
        <v>130</v>
      </c>
      <c r="BM126" s="217" t="s">
        <v>202</v>
      </c>
    </row>
    <row r="127" s="2" customFormat="1">
      <c r="A127" s="40"/>
      <c r="B127" s="41"/>
      <c r="C127" s="42"/>
      <c r="D127" s="219" t="s">
        <v>132</v>
      </c>
      <c r="E127" s="42"/>
      <c r="F127" s="220" t="s">
        <v>203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86</v>
      </c>
    </row>
    <row r="128" s="13" customFormat="1">
      <c r="A128" s="13"/>
      <c r="B128" s="226"/>
      <c r="C128" s="227"/>
      <c r="D128" s="224" t="s">
        <v>140</v>
      </c>
      <c r="E128" s="228" t="s">
        <v>19</v>
      </c>
      <c r="F128" s="229" t="s">
        <v>204</v>
      </c>
      <c r="G128" s="227"/>
      <c r="H128" s="230">
        <v>21.899999999999999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140</v>
      </c>
      <c r="AU128" s="236" t="s">
        <v>86</v>
      </c>
      <c r="AV128" s="13" t="s">
        <v>86</v>
      </c>
      <c r="AW128" s="13" t="s">
        <v>37</v>
      </c>
      <c r="AX128" s="13" t="s">
        <v>76</v>
      </c>
      <c r="AY128" s="236" t="s">
        <v>123</v>
      </c>
    </row>
    <row r="129" s="13" customFormat="1">
      <c r="A129" s="13"/>
      <c r="B129" s="226"/>
      <c r="C129" s="227"/>
      <c r="D129" s="224" t="s">
        <v>140</v>
      </c>
      <c r="E129" s="228" t="s">
        <v>19</v>
      </c>
      <c r="F129" s="229" t="s">
        <v>148</v>
      </c>
      <c r="G129" s="227"/>
      <c r="H129" s="230">
        <v>6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140</v>
      </c>
      <c r="AU129" s="236" t="s">
        <v>86</v>
      </c>
      <c r="AV129" s="13" t="s">
        <v>86</v>
      </c>
      <c r="AW129" s="13" t="s">
        <v>37</v>
      </c>
      <c r="AX129" s="13" t="s">
        <v>76</v>
      </c>
      <c r="AY129" s="236" t="s">
        <v>123</v>
      </c>
    </row>
    <row r="130" s="14" customFormat="1">
      <c r="A130" s="14"/>
      <c r="B130" s="237"/>
      <c r="C130" s="238"/>
      <c r="D130" s="224" t="s">
        <v>140</v>
      </c>
      <c r="E130" s="239" t="s">
        <v>19</v>
      </c>
      <c r="F130" s="240" t="s">
        <v>149</v>
      </c>
      <c r="G130" s="238"/>
      <c r="H130" s="241">
        <v>27.899999999999999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140</v>
      </c>
      <c r="AU130" s="247" t="s">
        <v>86</v>
      </c>
      <c r="AV130" s="14" t="s">
        <v>130</v>
      </c>
      <c r="AW130" s="14" t="s">
        <v>37</v>
      </c>
      <c r="AX130" s="14" t="s">
        <v>84</v>
      </c>
      <c r="AY130" s="247" t="s">
        <v>123</v>
      </c>
    </row>
    <row r="131" s="12" customFormat="1" ht="22.8" customHeight="1">
      <c r="A131" s="12"/>
      <c r="B131" s="190"/>
      <c r="C131" s="191"/>
      <c r="D131" s="192" t="s">
        <v>75</v>
      </c>
      <c r="E131" s="204" t="s">
        <v>142</v>
      </c>
      <c r="F131" s="204" t="s">
        <v>205</v>
      </c>
      <c r="G131" s="191"/>
      <c r="H131" s="191"/>
      <c r="I131" s="194"/>
      <c r="J131" s="205">
        <f>BK131</f>
        <v>0</v>
      </c>
      <c r="K131" s="191"/>
      <c r="L131" s="196"/>
      <c r="M131" s="197"/>
      <c r="N131" s="198"/>
      <c r="O131" s="198"/>
      <c r="P131" s="199">
        <f>SUM(P132:P139)</f>
        <v>0</v>
      </c>
      <c r="Q131" s="198"/>
      <c r="R131" s="199">
        <f>SUM(R132:R139)</f>
        <v>2.39757</v>
      </c>
      <c r="S131" s="198"/>
      <c r="T131" s="200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84</v>
      </c>
      <c r="AT131" s="202" t="s">
        <v>75</v>
      </c>
      <c r="AU131" s="202" t="s">
        <v>84</v>
      </c>
      <c r="AY131" s="201" t="s">
        <v>123</v>
      </c>
      <c r="BK131" s="203">
        <f>SUM(BK132:BK139)</f>
        <v>0</v>
      </c>
    </row>
    <row r="132" s="2" customFormat="1" ht="37.8" customHeight="1">
      <c r="A132" s="40"/>
      <c r="B132" s="41"/>
      <c r="C132" s="206" t="s">
        <v>206</v>
      </c>
      <c r="D132" s="206" t="s">
        <v>125</v>
      </c>
      <c r="E132" s="207" t="s">
        <v>207</v>
      </c>
      <c r="F132" s="208" t="s">
        <v>208</v>
      </c>
      <c r="G132" s="209" t="s">
        <v>171</v>
      </c>
      <c r="H132" s="210">
        <v>1</v>
      </c>
      <c r="I132" s="211"/>
      <c r="J132" s="212">
        <f>ROUND(I132*H132,2)</f>
        <v>0</v>
      </c>
      <c r="K132" s="208" t="s">
        <v>129</v>
      </c>
      <c r="L132" s="46"/>
      <c r="M132" s="213" t="s">
        <v>19</v>
      </c>
      <c r="N132" s="214" t="s">
        <v>47</v>
      </c>
      <c r="O132" s="86"/>
      <c r="P132" s="215">
        <f>O132*H132</f>
        <v>0</v>
      </c>
      <c r="Q132" s="215">
        <v>2.39757</v>
      </c>
      <c r="R132" s="215">
        <f>Q132*H132</f>
        <v>2.39757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130</v>
      </c>
      <c r="AT132" s="217" t="s">
        <v>125</v>
      </c>
      <c r="AU132" s="217" t="s">
        <v>86</v>
      </c>
      <c r="AY132" s="19" t="s">
        <v>123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84</v>
      </c>
      <c r="BK132" s="218">
        <f>ROUND(I132*H132,2)</f>
        <v>0</v>
      </c>
      <c r="BL132" s="19" t="s">
        <v>130</v>
      </c>
      <c r="BM132" s="217" t="s">
        <v>209</v>
      </c>
    </row>
    <row r="133" s="2" customFormat="1">
      <c r="A133" s="40"/>
      <c r="B133" s="41"/>
      <c r="C133" s="42"/>
      <c r="D133" s="219" t="s">
        <v>132</v>
      </c>
      <c r="E133" s="42"/>
      <c r="F133" s="220" t="s">
        <v>210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86</v>
      </c>
    </row>
    <row r="134" s="13" customFormat="1">
      <c r="A134" s="13"/>
      <c r="B134" s="226"/>
      <c r="C134" s="227"/>
      <c r="D134" s="224" t="s">
        <v>140</v>
      </c>
      <c r="E134" s="228" t="s">
        <v>19</v>
      </c>
      <c r="F134" s="229" t="s">
        <v>211</v>
      </c>
      <c r="G134" s="227"/>
      <c r="H134" s="230">
        <v>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140</v>
      </c>
      <c r="AU134" s="236" t="s">
        <v>86</v>
      </c>
      <c r="AV134" s="13" t="s">
        <v>86</v>
      </c>
      <c r="AW134" s="13" t="s">
        <v>37</v>
      </c>
      <c r="AX134" s="13" t="s">
        <v>84</v>
      </c>
      <c r="AY134" s="236" t="s">
        <v>123</v>
      </c>
    </row>
    <row r="135" s="2" customFormat="1" ht="33" customHeight="1">
      <c r="A135" s="40"/>
      <c r="B135" s="41"/>
      <c r="C135" s="206" t="s">
        <v>212</v>
      </c>
      <c r="D135" s="206" t="s">
        <v>125</v>
      </c>
      <c r="E135" s="207" t="s">
        <v>213</v>
      </c>
      <c r="F135" s="208" t="s">
        <v>214</v>
      </c>
      <c r="G135" s="209" t="s">
        <v>196</v>
      </c>
      <c r="H135" s="210">
        <v>1349.26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47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130</v>
      </c>
      <c r="AT135" s="217" t="s">
        <v>125</v>
      </c>
      <c r="AU135" s="217" t="s">
        <v>86</v>
      </c>
      <c r="AY135" s="19" t="s">
        <v>123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84</v>
      </c>
      <c r="BK135" s="218">
        <f>ROUND(I135*H135,2)</f>
        <v>0</v>
      </c>
      <c r="BL135" s="19" t="s">
        <v>130</v>
      </c>
      <c r="BM135" s="217" t="s">
        <v>215</v>
      </c>
    </row>
    <row r="136" s="2" customFormat="1">
      <c r="A136" s="40"/>
      <c r="B136" s="41"/>
      <c r="C136" s="42"/>
      <c r="D136" s="224" t="s">
        <v>134</v>
      </c>
      <c r="E136" s="42"/>
      <c r="F136" s="225" t="s">
        <v>216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134</v>
      </c>
      <c r="AU136" s="19" t="s">
        <v>86</v>
      </c>
    </row>
    <row r="137" s="13" customFormat="1">
      <c r="A137" s="13"/>
      <c r="B137" s="226"/>
      <c r="C137" s="227"/>
      <c r="D137" s="224" t="s">
        <v>140</v>
      </c>
      <c r="E137" s="228" t="s">
        <v>19</v>
      </c>
      <c r="F137" s="229" t="s">
        <v>217</v>
      </c>
      <c r="G137" s="227"/>
      <c r="H137" s="230">
        <v>1301.26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140</v>
      </c>
      <c r="AU137" s="236" t="s">
        <v>86</v>
      </c>
      <c r="AV137" s="13" t="s">
        <v>86</v>
      </c>
      <c r="AW137" s="13" t="s">
        <v>37</v>
      </c>
      <c r="AX137" s="13" t="s">
        <v>76</v>
      </c>
      <c r="AY137" s="236" t="s">
        <v>123</v>
      </c>
    </row>
    <row r="138" s="13" customFormat="1">
      <c r="A138" s="13"/>
      <c r="B138" s="226"/>
      <c r="C138" s="227"/>
      <c r="D138" s="224" t="s">
        <v>140</v>
      </c>
      <c r="E138" s="228" t="s">
        <v>19</v>
      </c>
      <c r="F138" s="229" t="s">
        <v>218</v>
      </c>
      <c r="G138" s="227"/>
      <c r="H138" s="230">
        <v>48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140</v>
      </c>
      <c r="AU138" s="236" t="s">
        <v>86</v>
      </c>
      <c r="AV138" s="13" t="s">
        <v>86</v>
      </c>
      <c r="AW138" s="13" t="s">
        <v>37</v>
      </c>
      <c r="AX138" s="13" t="s">
        <v>76</v>
      </c>
      <c r="AY138" s="236" t="s">
        <v>123</v>
      </c>
    </row>
    <row r="139" s="14" customFormat="1">
      <c r="A139" s="14"/>
      <c r="B139" s="237"/>
      <c r="C139" s="238"/>
      <c r="D139" s="224" t="s">
        <v>140</v>
      </c>
      <c r="E139" s="239" t="s">
        <v>19</v>
      </c>
      <c r="F139" s="240" t="s">
        <v>149</v>
      </c>
      <c r="G139" s="238"/>
      <c r="H139" s="241">
        <v>1349.26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140</v>
      </c>
      <c r="AU139" s="247" t="s">
        <v>86</v>
      </c>
      <c r="AV139" s="14" t="s">
        <v>130</v>
      </c>
      <c r="AW139" s="14" t="s">
        <v>37</v>
      </c>
      <c r="AX139" s="14" t="s">
        <v>84</v>
      </c>
      <c r="AY139" s="247" t="s">
        <v>123</v>
      </c>
    </row>
    <row r="140" s="12" customFormat="1" ht="22.8" customHeight="1">
      <c r="A140" s="12"/>
      <c r="B140" s="190"/>
      <c r="C140" s="191"/>
      <c r="D140" s="192" t="s">
        <v>75</v>
      </c>
      <c r="E140" s="204" t="s">
        <v>155</v>
      </c>
      <c r="F140" s="204" t="s">
        <v>219</v>
      </c>
      <c r="G140" s="191"/>
      <c r="H140" s="191"/>
      <c r="I140" s="194"/>
      <c r="J140" s="205">
        <f>BK140</f>
        <v>0</v>
      </c>
      <c r="K140" s="191"/>
      <c r="L140" s="196"/>
      <c r="M140" s="197"/>
      <c r="N140" s="198"/>
      <c r="O140" s="198"/>
      <c r="P140" s="199">
        <f>SUM(P141:P160)</f>
        <v>0</v>
      </c>
      <c r="Q140" s="198"/>
      <c r="R140" s="199">
        <f>SUM(R141:R160)</f>
        <v>1.1472585999999998</v>
      </c>
      <c r="S140" s="198"/>
      <c r="T140" s="200">
        <f>SUM(T141:T160)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84</v>
      </c>
      <c r="AT140" s="202" t="s">
        <v>75</v>
      </c>
      <c r="AU140" s="202" t="s">
        <v>84</v>
      </c>
      <c r="AY140" s="201" t="s">
        <v>123</v>
      </c>
      <c r="BK140" s="203">
        <f>SUM(BK141:BK160)</f>
        <v>0</v>
      </c>
    </row>
    <row r="141" s="2" customFormat="1" ht="33" customHeight="1">
      <c r="A141" s="40"/>
      <c r="B141" s="41"/>
      <c r="C141" s="206" t="s">
        <v>220</v>
      </c>
      <c r="D141" s="206" t="s">
        <v>125</v>
      </c>
      <c r="E141" s="207" t="s">
        <v>221</v>
      </c>
      <c r="F141" s="208" t="s">
        <v>222</v>
      </c>
      <c r="G141" s="209" t="s">
        <v>128</v>
      </c>
      <c r="H141" s="210">
        <v>17.899999999999999</v>
      </c>
      <c r="I141" s="211"/>
      <c r="J141" s="212">
        <f>ROUND(I141*H141,2)</f>
        <v>0</v>
      </c>
      <c r="K141" s="208" t="s">
        <v>129</v>
      </c>
      <c r="L141" s="46"/>
      <c r="M141" s="213" t="s">
        <v>19</v>
      </c>
      <c r="N141" s="214" t="s">
        <v>47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130</v>
      </c>
      <c r="AT141" s="217" t="s">
        <v>125</v>
      </c>
      <c r="AU141" s="217" t="s">
        <v>86</v>
      </c>
      <c r="AY141" s="19" t="s">
        <v>123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84</v>
      </c>
      <c r="BK141" s="218">
        <f>ROUND(I141*H141,2)</f>
        <v>0</v>
      </c>
      <c r="BL141" s="19" t="s">
        <v>130</v>
      </c>
      <c r="BM141" s="217" t="s">
        <v>223</v>
      </c>
    </row>
    <row r="142" s="2" customFormat="1">
      <c r="A142" s="40"/>
      <c r="B142" s="41"/>
      <c r="C142" s="42"/>
      <c r="D142" s="219" t="s">
        <v>132</v>
      </c>
      <c r="E142" s="42"/>
      <c r="F142" s="220" t="s">
        <v>224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132</v>
      </c>
      <c r="AU142" s="19" t="s">
        <v>86</v>
      </c>
    </row>
    <row r="143" s="2" customFormat="1">
      <c r="A143" s="40"/>
      <c r="B143" s="41"/>
      <c r="C143" s="42"/>
      <c r="D143" s="224" t="s">
        <v>134</v>
      </c>
      <c r="E143" s="42"/>
      <c r="F143" s="225" t="s">
        <v>225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134</v>
      </c>
      <c r="AU143" s="19" t="s">
        <v>86</v>
      </c>
    </row>
    <row r="144" s="13" customFormat="1">
      <c r="A144" s="13"/>
      <c r="B144" s="226"/>
      <c r="C144" s="227"/>
      <c r="D144" s="224" t="s">
        <v>140</v>
      </c>
      <c r="E144" s="228" t="s">
        <v>19</v>
      </c>
      <c r="F144" s="229" t="s">
        <v>226</v>
      </c>
      <c r="G144" s="227"/>
      <c r="H144" s="230">
        <v>11.9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140</v>
      </c>
      <c r="AU144" s="236" t="s">
        <v>86</v>
      </c>
      <c r="AV144" s="13" t="s">
        <v>86</v>
      </c>
      <c r="AW144" s="13" t="s">
        <v>37</v>
      </c>
      <c r="AX144" s="13" t="s">
        <v>76</v>
      </c>
      <c r="AY144" s="236" t="s">
        <v>123</v>
      </c>
    </row>
    <row r="145" s="13" customFormat="1">
      <c r="A145" s="13"/>
      <c r="B145" s="226"/>
      <c r="C145" s="227"/>
      <c r="D145" s="224" t="s">
        <v>140</v>
      </c>
      <c r="E145" s="228" t="s">
        <v>19</v>
      </c>
      <c r="F145" s="229" t="s">
        <v>148</v>
      </c>
      <c r="G145" s="227"/>
      <c r="H145" s="230">
        <v>6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140</v>
      </c>
      <c r="AU145" s="236" t="s">
        <v>86</v>
      </c>
      <c r="AV145" s="13" t="s">
        <v>86</v>
      </c>
      <c r="AW145" s="13" t="s">
        <v>37</v>
      </c>
      <c r="AX145" s="13" t="s">
        <v>76</v>
      </c>
      <c r="AY145" s="236" t="s">
        <v>123</v>
      </c>
    </row>
    <row r="146" s="14" customFormat="1">
      <c r="A146" s="14"/>
      <c r="B146" s="237"/>
      <c r="C146" s="238"/>
      <c r="D146" s="224" t="s">
        <v>140</v>
      </c>
      <c r="E146" s="239" t="s">
        <v>19</v>
      </c>
      <c r="F146" s="240" t="s">
        <v>149</v>
      </c>
      <c r="G146" s="238"/>
      <c r="H146" s="241">
        <v>17.899999999999999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140</v>
      </c>
      <c r="AU146" s="247" t="s">
        <v>86</v>
      </c>
      <c r="AV146" s="14" t="s">
        <v>130</v>
      </c>
      <c r="AW146" s="14" t="s">
        <v>37</v>
      </c>
      <c r="AX146" s="14" t="s">
        <v>84</v>
      </c>
      <c r="AY146" s="247" t="s">
        <v>123</v>
      </c>
    </row>
    <row r="147" s="2" customFormat="1" ht="24.15" customHeight="1">
      <c r="A147" s="40"/>
      <c r="B147" s="41"/>
      <c r="C147" s="206" t="s">
        <v>227</v>
      </c>
      <c r="D147" s="206" t="s">
        <v>125</v>
      </c>
      <c r="E147" s="207" t="s">
        <v>228</v>
      </c>
      <c r="F147" s="208" t="s">
        <v>229</v>
      </c>
      <c r="G147" s="209" t="s">
        <v>128</v>
      </c>
      <c r="H147" s="210">
        <v>21.899999999999999</v>
      </c>
      <c r="I147" s="211"/>
      <c r="J147" s="212">
        <f>ROUND(I147*H147,2)</f>
        <v>0</v>
      </c>
      <c r="K147" s="208" t="s">
        <v>129</v>
      </c>
      <c r="L147" s="46"/>
      <c r="M147" s="213" t="s">
        <v>19</v>
      </c>
      <c r="N147" s="214" t="s">
        <v>47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130</v>
      </c>
      <c r="AT147" s="217" t="s">
        <v>125</v>
      </c>
      <c r="AU147" s="217" t="s">
        <v>86</v>
      </c>
      <c r="AY147" s="19" t="s">
        <v>123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84</v>
      </c>
      <c r="BK147" s="218">
        <f>ROUND(I147*H147,2)</f>
        <v>0</v>
      </c>
      <c r="BL147" s="19" t="s">
        <v>130</v>
      </c>
      <c r="BM147" s="217" t="s">
        <v>230</v>
      </c>
    </row>
    <row r="148" s="2" customFormat="1">
      <c r="A148" s="40"/>
      <c r="B148" s="41"/>
      <c r="C148" s="42"/>
      <c r="D148" s="219" t="s">
        <v>132</v>
      </c>
      <c r="E148" s="42"/>
      <c r="F148" s="220" t="s">
        <v>231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86</v>
      </c>
    </row>
    <row r="149" s="13" customFormat="1">
      <c r="A149" s="13"/>
      <c r="B149" s="226"/>
      <c r="C149" s="227"/>
      <c r="D149" s="224" t="s">
        <v>140</v>
      </c>
      <c r="E149" s="228" t="s">
        <v>19</v>
      </c>
      <c r="F149" s="229" t="s">
        <v>154</v>
      </c>
      <c r="G149" s="227"/>
      <c r="H149" s="230">
        <v>21.899999999999999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140</v>
      </c>
      <c r="AU149" s="236" t="s">
        <v>86</v>
      </c>
      <c r="AV149" s="13" t="s">
        <v>86</v>
      </c>
      <c r="AW149" s="13" t="s">
        <v>37</v>
      </c>
      <c r="AX149" s="13" t="s">
        <v>84</v>
      </c>
      <c r="AY149" s="236" t="s">
        <v>123</v>
      </c>
    </row>
    <row r="150" s="2" customFormat="1" ht="49.05" customHeight="1">
      <c r="A150" s="40"/>
      <c r="B150" s="41"/>
      <c r="C150" s="206" t="s">
        <v>232</v>
      </c>
      <c r="D150" s="206" t="s">
        <v>125</v>
      </c>
      <c r="E150" s="207" t="s">
        <v>233</v>
      </c>
      <c r="F150" s="208" t="s">
        <v>234</v>
      </c>
      <c r="G150" s="209" t="s">
        <v>128</v>
      </c>
      <c r="H150" s="210">
        <v>21.899999999999999</v>
      </c>
      <c r="I150" s="211"/>
      <c r="J150" s="212">
        <f>ROUND(I150*H150,2)</f>
        <v>0</v>
      </c>
      <c r="K150" s="208" t="s">
        <v>129</v>
      </c>
      <c r="L150" s="46"/>
      <c r="M150" s="213" t="s">
        <v>19</v>
      </c>
      <c r="N150" s="214" t="s">
        <v>47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130</v>
      </c>
      <c r="AT150" s="217" t="s">
        <v>125</v>
      </c>
      <c r="AU150" s="217" t="s">
        <v>86</v>
      </c>
      <c r="AY150" s="19" t="s">
        <v>123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84</v>
      </c>
      <c r="BK150" s="218">
        <f>ROUND(I150*H150,2)</f>
        <v>0</v>
      </c>
      <c r="BL150" s="19" t="s">
        <v>130</v>
      </c>
      <c r="BM150" s="217" t="s">
        <v>235</v>
      </c>
    </row>
    <row r="151" s="2" customFormat="1">
      <c r="A151" s="40"/>
      <c r="B151" s="41"/>
      <c r="C151" s="42"/>
      <c r="D151" s="219" t="s">
        <v>132</v>
      </c>
      <c r="E151" s="42"/>
      <c r="F151" s="220" t="s">
        <v>236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86</v>
      </c>
    </row>
    <row r="152" s="13" customFormat="1">
      <c r="A152" s="13"/>
      <c r="B152" s="226"/>
      <c r="C152" s="227"/>
      <c r="D152" s="224" t="s">
        <v>140</v>
      </c>
      <c r="E152" s="228" t="s">
        <v>19</v>
      </c>
      <c r="F152" s="229" t="s">
        <v>154</v>
      </c>
      <c r="G152" s="227"/>
      <c r="H152" s="230">
        <v>21.899999999999999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140</v>
      </c>
      <c r="AU152" s="236" t="s">
        <v>86</v>
      </c>
      <c r="AV152" s="13" t="s">
        <v>86</v>
      </c>
      <c r="AW152" s="13" t="s">
        <v>37</v>
      </c>
      <c r="AX152" s="13" t="s">
        <v>84</v>
      </c>
      <c r="AY152" s="236" t="s">
        <v>123</v>
      </c>
    </row>
    <row r="153" s="2" customFormat="1" ht="37.8" customHeight="1">
      <c r="A153" s="40"/>
      <c r="B153" s="41"/>
      <c r="C153" s="206" t="s">
        <v>237</v>
      </c>
      <c r="D153" s="206" t="s">
        <v>125</v>
      </c>
      <c r="E153" s="207" t="s">
        <v>238</v>
      </c>
      <c r="F153" s="208" t="s">
        <v>239</v>
      </c>
      <c r="G153" s="209" t="s">
        <v>128</v>
      </c>
      <c r="H153" s="210">
        <v>21.899999999999999</v>
      </c>
      <c r="I153" s="211"/>
      <c r="J153" s="212">
        <f>ROUND(I153*H153,2)</f>
        <v>0</v>
      </c>
      <c r="K153" s="208" t="s">
        <v>129</v>
      </c>
      <c r="L153" s="46"/>
      <c r="M153" s="213" t="s">
        <v>19</v>
      </c>
      <c r="N153" s="214" t="s">
        <v>47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130</v>
      </c>
      <c r="AT153" s="217" t="s">
        <v>125</v>
      </c>
      <c r="AU153" s="217" t="s">
        <v>86</v>
      </c>
      <c r="AY153" s="19" t="s">
        <v>123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84</v>
      </c>
      <c r="BK153" s="218">
        <f>ROUND(I153*H153,2)</f>
        <v>0</v>
      </c>
      <c r="BL153" s="19" t="s">
        <v>130</v>
      </c>
      <c r="BM153" s="217" t="s">
        <v>240</v>
      </c>
    </row>
    <row r="154" s="2" customFormat="1">
      <c r="A154" s="40"/>
      <c r="B154" s="41"/>
      <c r="C154" s="42"/>
      <c r="D154" s="219" t="s">
        <v>132</v>
      </c>
      <c r="E154" s="42"/>
      <c r="F154" s="220" t="s">
        <v>241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86</v>
      </c>
    </row>
    <row r="155" s="13" customFormat="1">
      <c r="A155" s="13"/>
      <c r="B155" s="226"/>
      <c r="C155" s="227"/>
      <c r="D155" s="224" t="s">
        <v>140</v>
      </c>
      <c r="E155" s="228" t="s">
        <v>19</v>
      </c>
      <c r="F155" s="229" t="s">
        <v>242</v>
      </c>
      <c r="G155" s="227"/>
      <c r="H155" s="230">
        <v>21.899999999999999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140</v>
      </c>
      <c r="AU155" s="236" t="s">
        <v>86</v>
      </c>
      <c r="AV155" s="13" t="s">
        <v>86</v>
      </c>
      <c r="AW155" s="13" t="s">
        <v>37</v>
      </c>
      <c r="AX155" s="13" t="s">
        <v>84</v>
      </c>
      <c r="AY155" s="236" t="s">
        <v>123</v>
      </c>
    </row>
    <row r="156" s="2" customFormat="1" ht="78" customHeight="1">
      <c r="A156" s="40"/>
      <c r="B156" s="41"/>
      <c r="C156" s="206" t="s">
        <v>243</v>
      </c>
      <c r="D156" s="206" t="s">
        <v>125</v>
      </c>
      <c r="E156" s="207" t="s">
        <v>244</v>
      </c>
      <c r="F156" s="208" t="s">
        <v>245</v>
      </c>
      <c r="G156" s="209" t="s">
        <v>128</v>
      </c>
      <c r="H156" s="210">
        <v>5.5800000000000001</v>
      </c>
      <c r="I156" s="211"/>
      <c r="J156" s="212">
        <f>ROUND(I156*H156,2)</f>
        <v>0</v>
      </c>
      <c r="K156" s="208" t="s">
        <v>129</v>
      </c>
      <c r="L156" s="46"/>
      <c r="M156" s="213" t="s">
        <v>19</v>
      </c>
      <c r="N156" s="214" t="s">
        <v>47</v>
      </c>
      <c r="O156" s="86"/>
      <c r="P156" s="215">
        <f>O156*H156</f>
        <v>0</v>
      </c>
      <c r="Q156" s="215">
        <v>0.089219999999999994</v>
      </c>
      <c r="R156" s="215">
        <f>Q156*H156</f>
        <v>0.49784759999999995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130</v>
      </c>
      <c r="AT156" s="217" t="s">
        <v>125</v>
      </c>
      <c r="AU156" s="217" t="s">
        <v>86</v>
      </c>
      <c r="AY156" s="19" t="s">
        <v>123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84</v>
      </c>
      <c r="BK156" s="218">
        <f>ROUND(I156*H156,2)</f>
        <v>0</v>
      </c>
      <c r="BL156" s="19" t="s">
        <v>130</v>
      </c>
      <c r="BM156" s="217" t="s">
        <v>246</v>
      </c>
    </row>
    <row r="157" s="2" customFormat="1">
      <c r="A157" s="40"/>
      <c r="B157" s="41"/>
      <c r="C157" s="42"/>
      <c r="D157" s="219" t="s">
        <v>132</v>
      </c>
      <c r="E157" s="42"/>
      <c r="F157" s="220" t="s">
        <v>247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132</v>
      </c>
      <c r="AU157" s="19" t="s">
        <v>86</v>
      </c>
    </row>
    <row r="158" s="13" customFormat="1">
      <c r="A158" s="13"/>
      <c r="B158" s="226"/>
      <c r="C158" s="227"/>
      <c r="D158" s="224" t="s">
        <v>140</v>
      </c>
      <c r="E158" s="228" t="s">
        <v>19</v>
      </c>
      <c r="F158" s="229" t="s">
        <v>141</v>
      </c>
      <c r="G158" s="227"/>
      <c r="H158" s="230">
        <v>5.5800000000000001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140</v>
      </c>
      <c r="AU158" s="236" t="s">
        <v>86</v>
      </c>
      <c r="AV158" s="13" t="s">
        <v>86</v>
      </c>
      <c r="AW158" s="13" t="s">
        <v>37</v>
      </c>
      <c r="AX158" s="13" t="s">
        <v>84</v>
      </c>
      <c r="AY158" s="236" t="s">
        <v>123</v>
      </c>
    </row>
    <row r="159" s="2" customFormat="1" ht="24.15" customHeight="1">
      <c r="A159" s="40"/>
      <c r="B159" s="41"/>
      <c r="C159" s="258" t="s">
        <v>248</v>
      </c>
      <c r="D159" s="258" t="s">
        <v>182</v>
      </c>
      <c r="E159" s="259" t="s">
        <v>249</v>
      </c>
      <c r="F159" s="260" t="s">
        <v>250</v>
      </c>
      <c r="G159" s="261" t="s">
        <v>128</v>
      </c>
      <c r="H159" s="262">
        <v>5.7469999999999999</v>
      </c>
      <c r="I159" s="263"/>
      <c r="J159" s="264">
        <f>ROUND(I159*H159,2)</f>
        <v>0</v>
      </c>
      <c r="K159" s="260" t="s">
        <v>129</v>
      </c>
      <c r="L159" s="265"/>
      <c r="M159" s="266" t="s">
        <v>19</v>
      </c>
      <c r="N159" s="267" t="s">
        <v>47</v>
      </c>
      <c r="O159" s="86"/>
      <c r="P159" s="215">
        <f>O159*H159</f>
        <v>0</v>
      </c>
      <c r="Q159" s="215">
        <v>0.113</v>
      </c>
      <c r="R159" s="215">
        <f>Q159*H159</f>
        <v>0.64941099999999996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176</v>
      </c>
      <c r="AT159" s="217" t="s">
        <v>182</v>
      </c>
      <c r="AU159" s="217" t="s">
        <v>86</v>
      </c>
      <c r="AY159" s="19" t="s">
        <v>123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84</v>
      </c>
      <c r="BK159" s="218">
        <f>ROUND(I159*H159,2)</f>
        <v>0</v>
      </c>
      <c r="BL159" s="19" t="s">
        <v>130</v>
      </c>
      <c r="BM159" s="217" t="s">
        <v>251</v>
      </c>
    </row>
    <row r="160" s="13" customFormat="1">
      <c r="A160" s="13"/>
      <c r="B160" s="226"/>
      <c r="C160" s="227"/>
      <c r="D160" s="224" t="s">
        <v>140</v>
      </c>
      <c r="E160" s="227"/>
      <c r="F160" s="229" t="s">
        <v>252</v>
      </c>
      <c r="G160" s="227"/>
      <c r="H160" s="230">
        <v>5.7469999999999999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140</v>
      </c>
      <c r="AU160" s="236" t="s">
        <v>86</v>
      </c>
      <c r="AV160" s="13" t="s">
        <v>86</v>
      </c>
      <c r="AW160" s="13" t="s">
        <v>4</v>
      </c>
      <c r="AX160" s="13" t="s">
        <v>84</v>
      </c>
      <c r="AY160" s="236" t="s">
        <v>123</v>
      </c>
    </row>
    <row r="161" s="12" customFormat="1" ht="22.8" customHeight="1">
      <c r="A161" s="12"/>
      <c r="B161" s="190"/>
      <c r="C161" s="191"/>
      <c r="D161" s="192" t="s">
        <v>75</v>
      </c>
      <c r="E161" s="204" t="s">
        <v>162</v>
      </c>
      <c r="F161" s="204" t="s">
        <v>253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SUM(P162:P165)</f>
        <v>0</v>
      </c>
      <c r="Q161" s="198"/>
      <c r="R161" s="199">
        <f>SUM(R162:R165)</f>
        <v>0.27888000000000002</v>
      </c>
      <c r="S161" s="198"/>
      <c r="T161" s="200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84</v>
      </c>
      <c r="AT161" s="202" t="s">
        <v>75</v>
      </c>
      <c r="AU161" s="202" t="s">
        <v>84</v>
      </c>
      <c r="AY161" s="201" t="s">
        <v>123</v>
      </c>
      <c r="BK161" s="203">
        <f>SUM(BK162:BK165)</f>
        <v>0</v>
      </c>
    </row>
    <row r="162" s="2" customFormat="1" ht="44.25" customHeight="1">
      <c r="A162" s="40"/>
      <c r="B162" s="41"/>
      <c r="C162" s="206" t="s">
        <v>7</v>
      </c>
      <c r="D162" s="206" t="s">
        <v>125</v>
      </c>
      <c r="E162" s="207" t="s">
        <v>254</v>
      </c>
      <c r="F162" s="208" t="s">
        <v>255</v>
      </c>
      <c r="G162" s="209" t="s">
        <v>128</v>
      </c>
      <c r="H162" s="210">
        <v>24</v>
      </c>
      <c r="I162" s="211"/>
      <c r="J162" s="212">
        <f>ROUND(I162*H162,2)</f>
        <v>0</v>
      </c>
      <c r="K162" s="208" t="s">
        <v>129</v>
      </c>
      <c r="L162" s="46"/>
      <c r="M162" s="213" t="s">
        <v>19</v>
      </c>
      <c r="N162" s="214" t="s">
        <v>47</v>
      </c>
      <c r="O162" s="86"/>
      <c r="P162" s="215">
        <f>O162*H162</f>
        <v>0</v>
      </c>
      <c r="Q162" s="215">
        <v>0.01162</v>
      </c>
      <c r="R162" s="215">
        <f>Q162*H162</f>
        <v>0.27888000000000002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130</v>
      </c>
      <c r="AT162" s="217" t="s">
        <v>125</v>
      </c>
      <c r="AU162" s="217" t="s">
        <v>86</v>
      </c>
      <c r="AY162" s="19" t="s">
        <v>123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84</v>
      </c>
      <c r="BK162" s="218">
        <f>ROUND(I162*H162,2)</f>
        <v>0</v>
      </c>
      <c r="BL162" s="19" t="s">
        <v>130</v>
      </c>
      <c r="BM162" s="217" t="s">
        <v>256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257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86</v>
      </c>
    </row>
    <row r="164" s="15" customFormat="1">
      <c r="A164" s="15"/>
      <c r="B164" s="248"/>
      <c r="C164" s="249"/>
      <c r="D164" s="224" t="s">
        <v>140</v>
      </c>
      <c r="E164" s="250" t="s">
        <v>19</v>
      </c>
      <c r="F164" s="251" t="s">
        <v>258</v>
      </c>
      <c r="G164" s="249"/>
      <c r="H164" s="250" t="s">
        <v>19</v>
      </c>
      <c r="I164" s="252"/>
      <c r="J164" s="249"/>
      <c r="K164" s="249"/>
      <c r="L164" s="253"/>
      <c r="M164" s="254"/>
      <c r="N164" s="255"/>
      <c r="O164" s="255"/>
      <c r="P164" s="255"/>
      <c r="Q164" s="255"/>
      <c r="R164" s="255"/>
      <c r="S164" s="255"/>
      <c r="T164" s="25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7" t="s">
        <v>140</v>
      </c>
      <c r="AU164" s="257" t="s">
        <v>86</v>
      </c>
      <c r="AV164" s="15" t="s">
        <v>84</v>
      </c>
      <c r="AW164" s="15" t="s">
        <v>37</v>
      </c>
      <c r="AX164" s="15" t="s">
        <v>76</v>
      </c>
      <c r="AY164" s="257" t="s">
        <v>123</v>
      </c>
    </row>
    <row r="165" s="13" customFormat="1">
      <c r="A165" s="13"/>
      <c r="B165" s="226"/>
      <c r="C165" s="227"/>
      <c r="D165" s="224" t="s">
        <v>140</v>
      </c>
      <c r="E165" s="228" t="s">
        <v>19</v>
      </c>
      <c r="F165" s="229" t="s">
        <v>259</v>
      </c>
      <c r="G165" s="227"/>
      <c r="H165" s="230">
        <v>24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140</v>
      </c>
      <c r="AU165" s="236" t="s">
        <v>86</v>
      </c>
      <c r="AV165" s="13" t="s">
        <v>86</v>
      </c>
      <c r="AW165" s="13" t="s">
        <v>37</v>
      </c>
      <c r="AX165" s="13" t="s">
        <v>84</v>
      </c>
      <c r="AY165" s="236" t="s">
        <v>123</v>
      </c>
    </row>
    <row r="166" s="12" customFormat="1" ht="22.8" customHeight="1">
      <c r="A166" s="12"/>
      <c r="B166" s="190"/>
      <c r="C166" s="191"/>
      <c r="D166" s="192" t="s">
        <v>75</v>
      </c>
      <c r="E166" s="204" t="s">
        <v>181</v>
      </c>
      <c r="F166" s="204" t="s">
        <v>260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SUM(P167:P259)</f>
        <v>0</v>
      </c>
      <c r="Q166" s="198"/>
      <c r="R166" s="199">
        <f>SUM(R167:R259)</f>
        <v>22.815279929999999</v>
      </c>
      <c r="S166" s="198"/>
      <c r="T166" s="200">
        <f>SUM(T167:T259)</f>
        <v>21.927160000000001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84</v>
      </c>
      <c r="AT166" s="202" t="s">
        <v>75</v>
      </c>
      <c r="AU166" s="202" t="s">
        <v>84</v>
      </c>
      <c r="AY166" s="201" t="s">
        <v>123</v>
      </c>
      <c r="BK166" s="203">
        <f>SUM(BK167:BK259)</f>
        <v>0</v>
      </c>
    </row>
    <row r="167" s="2" customFormat="1" ht="24.15" customHeight="1">
      <c r="A167" s="40"/>
      <c r="B167" s="41"/>
      <c r="C167" s="206" t="s">
        <v>261</v>
      </c>
      <c r="D167" s="206" t="s">
        <v>125</v>
      </c>
      <c r="E167" s="207" t="s">
        <v>262</v>
      </c>
      <c r="F167" s="208" t="s">
        <v>263</v>
      </c>
      <c r="G167" s="209" t="s">
        <v>264</v>
      </c>
      <c r="H167" s="210">
        <v>1</v>
      </c>
      <c r="I167" s="211"/>
      <c r="J167" s="212">
        <f>ROUND(I167*H167,2)</f>
        <v>0</v>
      </c>
      <c r="K167" s="208" t="s">
        <v>129</v>
      </c>
      <c r="L167" s="46"/>
      <c r="M167" s="213" t="s">
        <v>19</v>
      </c>
      <c r="N167" s="214" t="s">
        <v>47</v>
      </c>
      <c r="O167" s="86"/>
      <c r="P167" s="215">
        <f>O167*H167</f>
        <v>0</v>
      </c>
      <c r="Q167" s="215">
        <v>0.081119999999999998</v>
      </c>
      <c r="R167" s="215">
        <f>Q167*H167</f>
        <v>0.081119999999999998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130</v>
      </c>
      <c r="AT167" s="217" t="s">
        <v>125</v>
      </c>
      <c r="AU167" s="217" t="s">
        <v>86</v>
      </c>
      <c r="AY167" s="19" t="s">
        <v>123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84</v>
      </c>
      <c r="BK167" s="218">
        <f>ROUND(I167*H167,2)</f>
        <v>0</v>
      </c>
      <c r="BL167" s="19" t="s">
        <v>130</v>
      </c>
      <c r="BM167" s="217" t="s">
        <v>265</v>
      </c>
    </row>
    <row r="168" s="2" customFormat="1">
      <c r="A168" s="40"/>
      <c r="B168" s="41"/>
      <c r="C168" s="42"/>
      <c r="D168" s="219" t="s">
        <v>132</v>
      </c>
      <c r="E168" s="42"/>
      <c r="F168" s="220" t="s">
        <v>266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132</v>
      </c>
      <c r="AU168" s="19" t="s">
        <v>86</v>
      </c>
    </row>
    <row r="169" s="2" customFormat="1" ht="49.05" customHeight="1">
      <c r="A169" s="40"/>
      <c r="B169" s="41"/>
      <c r="C169" s="206" t="s">
        <v>267</v>
      </c>
      <c r="D169" s="206" t="s">
        <v>125</v>
      </c>
      <c r="E169" s="207" t="s">
        <v>268</v>
      </c>
      <c r="F169" s="208" t="s">
        <v>269</v>
      </c>
      <c r="G169" s="209" t="s">
        <v>270</v>
      </c>
      <c r="H169" s="210">
        <v>12</v>
      </c>
      <c r="I169" s="211"/>
      <c r="J169" s="212">
        <f>ROUND(I169*H169,2)</f>
        <v>0</v>
      </c>
      <c r="K169" s="208" t="s">
        <v>129</v>
      </c>
      <c r="L169" s="46"/>
      <c r="M169" s="213" t="s">
        <v>19</v>
      </c>
      <c r="N169" s="214" t="s">
        <v>47</v>
      </c>
      <c r="O169" s="86"/>
      <c r="P169" s="215">
        <f>O169*H169</f>
        <v>0</v>
      </c>
      <c r="Q169" s="215">
        <v>0.14041999999999999</v>
      </c>
      <c r="R169" s="215">
        <f>Q169*H169</f>
        <v>1.6850399999999999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130</v>
      </c>
      <c r="AT169" s="217" t="s">
        <v>125</v>
      </c>
      <c r="AU169" s="217" t="s">
        <v>86</v>
      </c>
      <c r="AY169" s="19" t="s">
        <v>123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84</v>
      </c>
      <c r="BK169" s="218">
        <f>ROUND(I169*H169,2)</f>
        <v>0</v>
      </c>
      <c r="BL169" s="19" t="s">
        <v>130</v>
      </c>
      <c r="BM169" s="217" t="s">
        <v>271</v>
      </c>
    </row>
    <row r="170" s="2" customFormat="1">
      <c r="A170" s="40"/>
      <c r="B170" s="41"/>
      <c r="C170" s="42"/>
      <c r="D170" s="219" t="s">
        <v>132</v>
      </c>
      <c r="E170" s="42"/>
      <c r="F170" s="220" t="s">
        <v>272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132</v>
      </c>
      <c r="AU170" s="19" t="s">
        <v>86</v>
      </c>
    </row>
    <row r="171" s="13" customFormat="1">
      <c r="A171" s="13"/>
      <c r="B171" s="226"/>
      <c r="C171" s="227"/>
      <c r="D171" s="224" t="s">
        <v>140</v>
      </c>
      <c r="E171" s="228" t="s">
        <v>19</v>
      </c>
      <c r="F171" s="229" t="s">
        <v>273</v>
      </c>
      <c r="G171" s="227"/>
      <c r="H171" s="230">
        <v>8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140</v>
      </c>
      <c r="AU171" s="236" t="s">
        <v>86</v>
      </c>
      <c r="AV171" s="13" t="s">
        <v>86</v>
      </c>
      <c r="AW171" s="13" t="s">
        <v>37</v>
      </c>
      <c r="AX171" s="13" t="s">
        <v>76</v>
      </c>
      <c r="AY171" s="236" t="s">
        <v>123</v>
      </c>
    </row>
    <row r="172" s="13" customFormat="1">
      <c r="A172" s="13"/>
      <c r="B172" s="226"/>
      <c r="C172" s="227"/>
      <c r="D172" s="224" t="s">
        <v>140</v>
      </c>
      <c r="E172" s="228" t="s">
        <v>19</v>
      </c>
      <c r="F172" s="229" t="s">
        <v>274</v>
      </c>
      <c r="G172" s="227"/>
      <c r="H172" s="230">
        <v>4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140</v>
      </c>
      <c r="AU172" s="236" t="s">
        <v>86</v>
      </c>
      <c r="AV172" s="13" t="s">
        <v>86</v>
      </c>
      <c r="AW172" s="13" t="s">
        <v>37</v>
      </c>
      <c r="AX172" s="13" t="s">
        <v>76</v>
      </c>
      <c r="AY172" s="236" t="s">
        <v>123</v>
      </c>
    </row>
    <row r="173" s="14" customFormat="1">
      <c r="A173" s="14"/>
      <c r="B173" s="237"/>
      <c r="C173" s="238"/>
      <c r="D173" s="224" t="s">
        <v>140</v>
      </c>
      <c r="E173" s="239" t="s">
        <v>19</v>
      </c>
      <c r="F173" s="240" t="s">
        <v>149</v>
      </c>
      <c r="G173" s="238"/>
      <c r="H173" s="241">
        <v>12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140</v>
      </c>
      <c r="AU173" s="247" t="s">
        <v>86</v>
      </c>
      <c r="AV173" s="14" t="s">
        <v>130</v>
      </c>
      <c r="AW173" s="14" t="s">
        <v>37</v>
      </c>
      <c r="AX173" s="14" t="s">
        <v>84</v>
      </c>
      <c r="AY173" s="247" t="s">
        <v>123</v>
      </c>
    </row>
    <row r="174" s="2" customFormat="1" ht="16.5" customHeight="1">
      <c r="A174" s="40"/>
      <c r="B174" s="41"/>
      <c r="C174" s="258" t="s">
        <v>275</v>
      </c>
      <c r="D174" s="258" t="s">
        <v>182</v>
      </c>
      <c r="E174" s="259" t="s">
        <v>276</v>
      </c>
      <c r="F174" s="260" t="s">
        <v>277</v>
      </c>
      <c r="G174" s="261" t="s">
        <v>270</v>
      </c>
      <c r="H174" s="262">
        <v>12.24</v>
      </c>
      <c r="I174" s="263"/>
      <c r="J174" s="264">
        <f>ROUND(I174*H174,2)</f>
        <v>0</v>
      </c>
      <c r="K174" s="260" t="s">
        <v>129</v>
      </c>
      <c r="L174" s="265"/>
      <c r="M174" s="266" t="s">
        <v>19</v>
      </c>
      <c r="N174" s="267" t="s">
        <v>47</v>
      </c>
      <c r="O174" s="86"/>
      <c r="P174" s="215">
        <f>O174*H174</f>
        <v>0</v>
      </c>
      <c r="Q174" s="215">
        <v>0.028000000000000001</v>
      </c>
      <c r="R174" s="215">
        <f>Q174*H174</f>
        <v>0.34272000000000002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176</v>
      </c>
      <c r="AT174" s="217" t="s">
        <v>182</v>
      </c>
      <c r="AU174" s="217" t="s">
        <v>86</v>
      </c>
      <c r="AY174" s="19" t="s">
        <v>123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84</v>
      </c>
      <c r="BK174" s="218">
        <f>ROUND(I174*H174,2)</f>
        <v>0</v>
      </c>
      <c r="BL174" s="19" t="s">
        <v>130</v>
      </c>
      <c r="BM174" s="217" t="s">
        <v>278</v>
      </c>
    </row>
    <row r="175" s="13" customFormat="1">
      <c r="A175" s="13"/>
      <c r="B175" s="226"/>
      <c r="C175" s="227"/>
      <c r="D175" s="224" t="s">
        <v>140</v>
      </c>
      <c r="E175" s="227"/>
      <c r="F175" s="229" t="s">
        <v>279</v>
      </c>
      <c r="G175" s="227"/>
      <c r="H175" s="230">
        <v>12.24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140</v>
      </c>
      <c r="AU175" s="236" t="s">
        <v>86</v>
      </c>
      <c r="AV175" s="13" t="s">
        <v>86</v>
      </c>
      <c r="AW175" s="13" t="s">
        <v>4</v>
      </c>
      <c r="AX175" s="13" t="s">
        <v>84</v>
      </c>
      <c r="AY175" s="236" t="s">
        <v>123</v>
      </c>
    </row>
    <row r="176" s="2" customFormat="1" ht="24.15" customHeight="1">
      <c r="A176" s="40"/>
      <c r="B176" s="41"/>
      <c r="C176" s="206" t="s">
        <v>280</v>
      </c>
      <c r="D176" s="206" t="s">
        <v>125</v>
      </c>
      <c r="E176" s="207" t="s">
        <v>281</v>
      </c>
      <c r="F176" s="208" t="s">
        <v>282</v>
      </c>
      <c r="G176" s="209" t="s">
        <v>270</v>
      </c>
      <c r="H176" s="210">
        <v>15.84</v>
      </c>
      <c r="I176" s="211"/>
      <c r="J176" s="212">
        <f>ROUND(I176*H176,2)</f>
        <v>0</v>
      </c>
      <c r="K176" s="208" t="s">
        <v>129</v>
      </c>
      <c r="L176" s="46"/>
      <c r="M176" s="213" t="s">
        <v>19</v>
      </c>
      <c r="N176" s="214" t="s">
        <v>47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130</v>
      </c>
      <c r="AT176" s="217" t="s">
        <v>125</v>
      </c>
      <c r="AU176" s="217" t="s">
        <v>86</v>
      </c>
      <c r="AY176" s="19" t="s">
        <v>123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84</v>
      </c>
      <c r="BK176" s="218">
        <f>ROUND(I176*H176,2)</f>
        <v>0</v>
      </c>
      <c r="BL176" s="19" t="s">
        <v>130</v>
      </c>
      <c r="BM176" s="217" t="s">
        <v>283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284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86</v>
      </c>
    </row>
    <row r="178" s="13" customFormat="1">
      <c r="A178" s="13"/>
      <c r="B178" s="226"/>
      <c r="C178" s="227"/>
      <c r="D178" s="224" t="s">
        <v>140</v>
      </c>
      <c r="E178" s="228" t="s">
        <v>19</v>
      </c>
      <c r="F178" s="229" t="s">
        <v>285</v>
      </c>
      <c r="G178" s="227"/>
      <c r="H178" s="230">
        <v>15.84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140</v>
      </c>
      <c r="AU178" s="236" t="s">
        <v>86</v>
      </c>
      <c r="AV178" s="13" t="s">
        <v>86</v>
      </c>
      <c r="AW178" s="13" t="s">
        <v>37</v>
      </c>
      <c r="AX178" s="13" t="s">
        <v>84</v>
      </c>
      <c r="AY178" s="236" t="s">
        <v>123</v>
      </c>
    </row>
    <row r="179" s="2" customFormat="1" ht="24.15" customHeight="1">
      <c r="A179" s="40"/>
      <c r="B179" s="41"/>
      <c r="C179" s="206" t="s">
        <v>286</v>
      </c>
      <c r="D179" s="206" t="s">
        <v>125</v>
      </c>
      <c r="E179" s="207" t="s">
        <v>287</v>
      </c>
      <c r="F179" s="208" t="s">
        <v>288</v>
      </c>
      <c r="G179" s="209" t="s">
        <v>289</v>
      </c>
      <c r="H179" s="210">
        <v>1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47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130</v>
      </c>
      <c r="AT179" s="217" t="s">
        <v>125</v>
      </c>
      <c r="AU179" s="217" t="s">
        <v>86</v>
      </c>
      <c r="AY179" s="19" t="s">
        <v>123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84</v>
      </c>
      <c r="BK179" s="218">
        <f>ROUND(I179*H179,2)</f>
        <v>0</v>
      </c>
      <c r="BL179" s="19" t="s">
        <v>130</v>
      </c>
      <c r="BM179" s="217" t="s">
        <v>290</v>
      </c>
    </row>
    <row r="180" s="2" customFormat="1">
      <c r="A180" s="40"/>
      <c r="B180" s="41"/>
      <c r="C180" s="42"/>
      <c r="D180" s="224" t="s">
        <v>134</v>
      </c>
      <c r="E180" s="42"/>
      <c r="F180" s="225" t="s">
        <v>291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134</v>
      </c>
      <c r="AU180" s="19" t="s">
        <v>86</v>
      </c>
    </row>
    <row r="181" s="2" customFormat="1" ht="37.8" customHeight="1">
      <c r="A181" s="40"/>
      <c r="B181" s="41"/>
      <c r="C181" s="206" t="s">
        <v>292</v>
      </c>
      <c r="D181" s="206" t="s">
        <v>125</v>
      </c>
      <c r="E181" s="207" t="s">
        <v>293</v>
      </c>
      <c r="F181" s="208" t="s">
        <v>294</v>
      </c>
      <c r="G181" s="209" t="s">
        <v>264</v>
      </c>
      <c r="H181" s="210">
        <v>48</v>
      </c>
      <c r="I181" s="211"/>
      <c r="J181" s="212">
        <f>ROUND(I181*H181,2)</f>
        <v>0</v>
      </c>
      <c r="K181" s="208" t="s">
        <v>129</v>
      </c>
      <c r="L181" s="46"/>
      <c r="M181" s="213" t="s">
        <v>19</v>
      </c>
      <c r="N181" s="214" t="s">
        <v>47</v>
      </c>
      <c r="O181" s="86"/>
      <c r="P181" s="215">
        <f>O181*H181</f>
        <v>0</v>
      </c>
      <c r="Q181" s="215">
        <v>2.0000000000000002E-05</v>
      </c>
      <c r="R181" s="215">
        <f>Q181*H181</f>
        <v>0.00096000000000000013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130</v>
      </c>
      <c r="AT181" s="217" t="s">
        <v>125</v>
      </c>
      <c r="AU181" s="217" t="s">
        <v>86</v>
      </c>
      <c r="AY181" s="19" t="s">
        <v>123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84</v>
      </c>
      <c r="BK181" s="218">
        <f>ROUND(I181*H181,2)</f>
        <v>0</v>
      </c>
      <c r="BL181" s="19" t="s">
        <v>130</v>
      </c>
      <c r="BM181" s="217" t="s">
        <v>295</v>
      </c>
    </row>
    <row r="182" s="2" customFormat="1">
      <c r="A182" s="40"/>
      <c r="B182" s="41"/>
      <c r="C182" s="42"/>
      <c r="D182" s="219" t="s">
        <v>132</v>
      </c>
      <c r="E182" s="42"/>
      <c r="F182" s="220" t="s">
        <v>296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132</v>
      </c>
      <c r="AU182" s="19" t="s">
        <v>86</v>
      </c>
    </row>
    <row r="183" s="2" customFormat="1">
      <c r="A183" s="40"/>
      <c r="B183" s="41"/>
      <c r="C183" s="42"/>
      <c r="D183" s="224" t="s">
        <v>134</v>
      </c>
      <c r="E183" s="42"/>
      <c r="F183" s="225" t="s">
        <v>297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134</v>
      </c>
      <c r="AU183" s="19" t="s">
        <v>86</v>
      </c>
    </row>
    <row r="184" s="2" customFormat="1" ht="37.8" customHeight="1">
      <c r="A184" s="40"/>
      <c r="B184" s="41"/>
      <c r="C184" s="206" t="s">
        <v>298</v>
      </c>
      <c r="D184" s="206" t="s">
        <v>125</v>
      </c>
      <c r="E184" s="207" t="s">
        <v>299</v>
      </c>
      <c r="F184" s="208" t="s">
        <v>300</v>
      </c>
      <c r="G184" s="209" t="s">
        <v>264</v>
      </c>
      <c r="H184" s="210">
        <v>48</v>
      </c>
      <c r="I184" s="211"/>
      <c r="J184" s="212">
        <f>ROUND(I184*H184,2)</f>
        <v>0</v>
      </c>
      <c r="K184" s="208" t="s">
        <v>129</v>
      </c>
      <c r="L184" s="46"/>
      <c r="M184" s="213" t="s">
        <v>19</v>
      </c>
      <c r="N184" s="214" t="s">
        <v>47</v>
      </c>
      <c r="O184" s="86"/>
      <c r="P184" s="215">
        <f>O184*H184</f>
        <v>0</v>
      </c>
      <c r="Q184" s="215">
        <v>4.0000000000000003E-05</v>
      </c>
      <c r="R184" s="215">
        <f>Q184*H184</f>
        <v>0.0019200000000000003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130</v>
      </c>
      <c r="AT184" s="217" t="s">
        <v>125</v>
      </c>
      <c r="AU184" s="217" t="s">
        <v>86</v>
      </c>
      <c r="AY184" s="19" t="s">
        <v>123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84</v>
      </c>
      <c r="BK184" s="218">
        <f>ROUND(I184*H184,2)</f>
        <v>0</v>
      </c>
      <c r="BL184" s="19" t="s">
        <v>130</v>
      </c>
      <c r="BM184" s="217" t="s">
        <v>301</v>
      </c>
    </row>
    <row r="185" s="2" customFormat="1">
      <c r="A185" s="40"/>
      <c r="B185" s="41"/>
      <c r="C185" s="42"/>
      <c r="D185" s="219" t="s">
        <v>132</v>
      </c>
      <c r="E185" s="42"/>
      <c r="F185" s="220" t="s">
        <v>302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132</v>
      </c>
      <c r="AU185" s="19" t="s">
        <v>86</v>
      </c>
    </row>
    <row r="186" s="2" customFormat="1" ht="33" customHeight="1">
      <c r="A186" s="40"/>
      <c r="B186" s="41"/>
      <c r="C186" s="206" t="s">
        <v>303</v>
      </c>
      <c r="D186" s="206" t="s">
        <v>125</v>
      </c>
      <c r="E186" s="207" t="s">
        <v>304</v>
      </c>
      <c r="F186" s="208" t="s">
        <v>305</v>
      </c>
      <c r="G186" s="209" t="s">
        <v>270</v>
      </c>
      <c r="H186" s="210">
        <v>10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47</v>
      </c>
      <c r="O186" s="86"/>
      <c r="P186" s="215">
        <f>O186*H186</f>
        <v>0</v>
      </c>
      <c r="Q186" s="215">
        <v>0.089999999999999997</v>
      </c>
      <c r="R186" s="215">
        <f>Q186*H186</f>
        <v>0.89999999999999991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130</v>
      </c>
      <c r="AT186" s="217" t="s">
        <v>125</v>
      </c>
      <c r="AU186" s="217" t="s">
        <v>86</v>
      </c>
      <c r="AY186" s="19" t="s">
        <v>123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84</v>
      </c>
      <c r="BK186" s="218">
        <f>ROUND(I186*H186,2)</f>
        <v>0</v>
      </c>
      <c r="BL186" s="19" t="s">
        <v>130</v>
      </c>
      <c r="BM186" s="217" t="s">
        <v>306</v>
      </c>
    </row>
    <row r="187" s="2" customFormat="1">
      <c r="A187" s="40"/>
      <c r="B187" s="41"/>
      <c r="C187" s="42"/>
      <c r="D187" s="224" t="s">
        <v>134</v>
      </c>
      <c r="E187" s="42"/>
      <c r="F187" s="225" t="s">
        <v>307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134</v>
      </c>
      <c r="AU187" s="19" t="s">
        <v>86</v>
      </c>
    </row>
    <row r="188" s="13" customFormat="1">
      <c r="A188" s="13"/>
      <c r="B188" s="226"/>
      <c r="C188" s="227"/>
      <c r="D188" s="224" t="s">
        <v>140</v>
      </c>
      <c r="E188" s="228" t="s">
        <v>19</v>
      </c>
      <c r="F188" s="229" t="s">
        <v>308</v>
      </c>
      <c r="G188" s="227"/>
      <c r="H188" s="230">
        <v>10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140</v>
      </c>
      <c r="AU188" s="236" t="s">
        <v>86</v>
      </c>
      <c r="AV188" s="13" t="s">
        <v>86</v>
      </c>
      <c r="AW188" s="13" t="s">
        <v>37</v>
      </c>
      <c r="AX188" s="13" t="s">
        <v>84</v>
      </c>
      <c r="AY188" s="236" t="s">
        <v>123</v>
      </c>
    </row>
    <row r="189" s="2" customFormat="1" ht="24.15" customHeight="1">
      <c r="A189" s="40"/>
      <c r="B189" s="41"/>
      <c r="C189" s="206" t="s">
        <v>309</v>
      </c>
      <c r="D189" s="206" t="s">
        <v>125</v>
      </c>
      <c r="E189" s="207" t="s">
        <v>310</v>
      </c>
      <c r="F189" s="208" t="s">
        <v>311</v>
      </c>
      <c r="G189" s="209" t="s">
        <v>270</v>
      </c>
      <c r="H189" s="210">
        <v>25.800000000000001</v>
      </c>
      <c r="I189" s="211"/>
      <c r="J189" s="212">
        <f>ROUND(I189*H189,2)</f>
        <v>0</v>
      </c>
      <c r="K189" s="208" t="s">
        <v>129</v>
      </c>
      <c r="L189" s="46"/>
      <c r="M189" s="213" t="s">
        <v>19</v>
      </c>
      <c r="N189" s="214" t="s">
        <v>47</v>
      </c>
      <c r="O189" s="86"/>
      <c r="P189" s="215">
        <f>O189*H189</f>
        <v>0</v>
      </c>
      <c r="Q189" s="215">
        <v>8.0000000000000007E-05</v>
      </c>
      <c r="R189" s="215">
        <f>Q189*H189</f>
        <v>0.0020640000000000003</v>
      </c>
      <c r="S189" s="215">
        <v>0.017999999999999999</v>
      </c>
      <c r="T189" s="216">
        <f>S189*H189</f>
        <v>0.46439999999999998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130</v>
      </c>
      <c r="AT189" s="217" t="s">
        <v>125</v>
      </c>
      <c r="AU189" s="217" t="s">
        <v>86</v>
      </c>
      <c r="AY189" s="19" t="s">
        <v>123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84</v>
      </c>
      <c r="BK189" s="218">
        <f>ROUND(I189*H189,2)</f>
        <v>0</v>
      </c>
      <c r="BL189" s="19" t="s">
        <v>130</v>
      </c>
      <c r="BM189" s="217" t="s">
        <v>312</v>
      </c>
    </row>
    <row r="190" s="2" customFormat="1">
      <c r="A190" s="40"/>
      <c r="B190" s="41"/>
      <c r="C190" s="42"/>
      <c r="D190" s="219" t="s">
        <v>132</v>
      </c>
      <c r="E190" s="42"/>
      <c r="F190" s="220" t="s">
        <v>313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132</v>
      </c>
      <c r="AU190" s="19" t="s">
        <v>86</v>
      </c>
    </row>
    <row r="191" s="13" customFormat="1">
      <c r="A191" s="13"/>
      <c r="B191" s="226"/>
      <c r="C191" s="227"/>
      <c r="D191" s="224" t="s">
        <v>140</v>
      </c>
      <c r="E191" s="228" t="s">
        <v>19</v>
      </c>
      <c r="F191" s="229" t="s">
        <v>314</v>
      </c>
      <c r="G191" s="227"/>
      <c r="H191" s="230">
        <v>25.800000000000001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140</v>
      </c>
      <c r="AU191" s="236" t="s">
        <v>86</v>
      </c>
      <c r="AV191" s="13" t="s">
        <v>86</v>
      </c>
      <c r="AW191" s="13" t="s">
        <v>37</v>
      </c>
      <c r="AX191" s="13" t="s">
        <v>84</v>
      </c>
      <c r="AY191" s="236" t="s">
        <v>123</v>
      </c>
    </row>
    <row r="192" s="2" customFormat="1" ht="24.15" customHeight="1">
      <c r="A192" s="40"/>
      <c r="B192" s="41"/>
      <c r="C192" s="206" t="s">
        <v>315</v>
      </c>
      <c r="D192" s="206" t="s">
        <v>125</v>
      </c>
      <c r="E192" s="207" t="s">
        <v>316</v>
      </c>
      <c r="F192" s="208" t="s">
        <v>317</v>
      </c>
      <c r="G192" s="209" t="s">
        <v>128</v>
      </c>
      <c r="H192" s="210">
        <v>24</v>
      </c>
      <c r="I192" s="211"/>
      <c r="J192" s="212">
        <f>ROUND(I192*H192,2)</f>
        <v>0</v>
      </c>
      <c r="K192" s="208" t="s">
        <v>129</v>
      </c>
      <c r="L192" s="46"/>
      <c r="M192" s="213" t="s">
        <v>19</v>
      </c>
      <c r="N192" s="214" t="s">
        <v>47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0.014</v>
      </c>
      <c r="T192" s="216">
        <f>S192*H192</f>
        <v>0.33600000000000002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130</v>
      </c>
      <c r="AT192" s="217" t="s">
        <v>125</v>
      </c>
      <c r="AU192" s="217" t="s">
        <v>86</v>
      </c>
      <c r="AY192" s="19" t="s">
        <v>123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84</v>
      </c>
      <c r="BK192" s="218">
        <f>ROUND(I192*H192,2)</f>
        <v>0</v>
      </c>
      <c r="BL192" s="19" t="s">
        <v>130</v>
      </c>
      <c r="BM192" s="217" t="s">
        <v>318</v>
      </c>
    </row>
    <row r="193" s="2" customFormat="1">
      <c r="A193" s="40"/>
      <c r="B193" s="41"/>
      <c r="C193" s="42"/>
      <c r="D193" s="219" t="s">
        <v>132</v>
      </c>
      <c r="E193" s="42"/>
      <c r="F193" s="220" t="s">
        <v>319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132</v>
      </c>
      <c r="AU193" s="19" t="s">
        <v>86</v>
      </c>
    </row>
    <row r="194" s="15" customFormat="1">
      <c r="A194" s="15"/>
      <c r="B194" s="248"/>
      <c r="C194" s="249"/>
      <c r="D194" s="224" t="s">
        <v>140</v>
      </c>
      <c r="E194" s="250" t="s">
        <v>19</v>
      </c>
      <c r="F194" s="251" t="s">
        <v>258</v>
      </c>
      <c r="G194" s="249"/>
      <c r="H194" s="250" t="s">
        <v>19</v>
      </c>
      <c r="I194" s="252"/>
      <c r="J194" s="249"/>
      <c r="K194" s="249"/>
      <c r="L194" s="253"/>
      <c r="M194" s="254"/>
      <c r="N194" s="255"/>
      <c r="O194" s="255"/>
      <c r="P194" s="255"/>
      <c r="Q194" s="255"/>
      <c r="R194" s="255"/>
      <c r="S194" s="255"/>
      <c r="T194" s="25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7" t="s">
        <v>140</v>
      </c>
      <c r="AU194" s="257" t="s">
        <v>86</v>
      </c>
      <c r="AV194" s="15" t="s">
        <v>84</v>
      </c>
      <c r="AW194" s="15" t="s">
        <v>37</v>
      </c>
      <c r="AX194" s="15" t="s">
        <v>76</v>
      </c>
      <c r="AY194" s="257" t="s">
        <v>123</v>
      </c>
    </row>
    <row r="195" s="13" customFormat="1">
      <c r="A195" s="13"/>
      <c r="B195" s="226"/>
      <c r="C195" s="227"/>
      <c r="D195" s="224" t="s">
        <v>140</v>
      </c>
      <c r="E195" s="228" t="s">
        <v>19</v>
      </c>
      <c r="F195" s="229" t="s">
        <v>320</v>
      </c>
      <c r="G195" s="227"/>
      <c r="H195" s="230">
        <v>24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140</v>
      </c>
      <c r="AU195" s="236" t="s">
        <v>86</v>
      </c>
      <c r="AV195" s="13" t="s">
        <v>86</v>
      </c>
      <c r="AW195" s="13" t="s">
        <v>37</v>
      </c>
      <c r="AX195" s="13" t="s">
        <v>84</v>
      </c>
      <c r="AY195" s="236" t="s">
        <v>123</v>
      </c>
    </row>
    <row r="196" s="2" customFormat="1" ht="24.15" customHeight="1">
      <c r="A196" s="40"/>
      <c r="B196" s="41"/>
      <c r="C196" s="206" t="s">
        <v>321</v>
      </c>
      <c r="D196" s="206" t="s">
        <v>125</v>
      </c>
      <c r="E196" s="207" t="s">
        <v>322</v>
      </c>
      <c r="F196" s="208" t="s">
        <v>323</v>
      </c>
      <c r="G196" s="209" t="s">
        <v>128</v>
      </c>
      <c r="H196" s="210">
        <v>71.231999999999999</v>
      </c>
      <c r="I196" s="211"/>
      <c r="J196" s="212">
        <f>ROUND(I196*H196,2)</f>
        <v>0</v>
      </c>
      <c r="K196" s="208" t="s">
        <v>129</v>
      </c>
      <c r="L196" s="46"/>
      <c r="M196" s="213" t="s">
        <v>19</v>
      </c>
      <c r="N196" s="214" t="s">
        <v>47</v>
      </c>
      <c r="O196" s="86"/>
      <c r="P196" s="215">
        <f>O196*H196</f>
        <v>0</v>
      </c>
      <c r="Q196" s="215">
        <v>0.065000000000000002</v>
      </c>
      <c r="R196" s="215">
        <f>Q196*H196</f>
        <v>4.6300800000000004</v>
      </c>
      <c r="S196" s="215">
        <v>0.13</v>
      </c>
      <c r="T196" s="216">
        <f>S196*H196</f>
        <v>9.2601600000000008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130</v>
      </c>
      <c r="AT196" s="217" t="s">
        <v>125</v>
      </c>
      <c r="AU196" s="217" t="s">
        <v>86</v>
      </c>
      <c r="AY196" s="19" t="s">
        <v>123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84</v>
      </c>
      <c r="BK196" s="218">
        <f>ROUND(I196*H196,2)</f>
        <v>0</v>
      </c>
      <c r="BL196" s="19" t="s">
        <v>130</v>
      </c>
      <c r="BM196" s="217" t="s">
        <v>324</v>
      </c>
    </row>
    <row r="197" s="2" customFormat="1">
      <c r="A197" s="40"/>
      <c r="B197" s="41"/>
      <c r="C197" s="42"/>
      <c r="D197" s="219" t="s">
        <v>132</v>
      </c>
      <c r="E197" s="42"/>
      <c r="F197" s="220" t="s">
        <v>325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86</v>
      </c>
    </row>
    <row r="198" s="15" customFormat="1">
      <c r="A198" s="15"/>
      <c r="B198" s="248"/>
      <c r="C198" s="249"/>
      <c r="D198" s="224" t="s">
        <v>140</v>
      </c>
      <c r="E198" s="250" t="s">
        <v>19</v>
      </c>
      <c r="F198" s="251" t="s">
        <v>326</v>
      </c>
      <c r="G198" s="249"/>
      <c r="H198" s="250" t="s">
        <v>19</v>
      </c>
      <c r="I198" s="252"/>
      <c r="J198" s="249"/>
      <c r="K198" s="249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140</v>
      </c>
      <c r="AU198" s="257" t="s">
        <v>86</v>
      </c>
      <c r="AV198" s="15" t="s">
        <v>84</v>
      </c>
      <c r="AW198" s="15" t="s">
        <v>37</v>
      </c>
      <c r="AX198" s="15" t="s">
        <v>76</v>
      </c>
      <c r="AY198" s="257" t="s">
        <v>123</v>
      </c>
    </row>
    <row r="199" s="13" customFormat="1">
      <c r="A199" s="13"/>
      <c r="B199" s="226"/>
      <c r="C199" s="227"/>
      <c r="D199" s="224" t="s">
        <v>140</v>
      </c>
      <c r="E199" s="228" t="s">
        <v>19</v>
      </c>
      <c r="F199" s="229" t="s">
        <v>327</v>
      </c>
      <c r="G199" s="227"/>
      <c r="H199" s="230">
        <v>45.140000000000001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140</v>
      </c>
      <c r="AU199" s="236" t="s">
        <v>86</v>
      </c>
      <c r="AV199" s="13" t="s">
        <v>86</v>
      </c>
      <c r="AW199" s="13" t="s">
        <v>37</v>
      </c>
      <c r="AX199" s="13" t="s">
        <v>76</v>
      </c>
      <c r="AY199" s="236" t="s">
        <v>123</v>
      </c>
    </row>
    <row r="200" s="13" customFormat="1">
      <c r="A200" s="13"/>
      <c r="B200" s="226"/>
      <c r="C200" s="227"/>
      <c r="D200" s="224" t="s">
        <v>140</v>
      </c>
      <c r="E200" s="228" t="s">
        <v>19</v>
      </c>
      <c r="F200" s="229" t="s">
        <v>328</v>
      </c>
      <c r="G200" s="227"/>
      <c r="H200" s="230">
        <v>9.6560000000000006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140</v>
      </c>
      <c r="AU200" s="236" t="s">
        <v>86</v>
      </c>
      <c r="AV200" s="13" t="s">
        <v>86</v>
      </c>
      <c r="AW200" s="13" t="s">
        <v>37</v>
      </c>
      <c r="AX200" s="13" t="s">
        <v>76</v>
      </c>
      <c r="AY200" s="236" t="s">
        <v>123</v>
      </c>
    </row>
    <row r="201" s="13" customFormat="1">
      <c r="A201" s="13"/>
      <c r="B201" s="226"/>
      <c r="C201" s="227"/>
      <c r="D201" s="224" t="s">
        <v>140</v>
      </c>
      <c r="E201" s="228" t="s">
        <v>19</v>
      </c>
      <c r="F201" s="229" t="s">
        <v>329</v>
      </c>
      <c r="G201" s="227"/>
      <c r="H201" s="230">
        <v>16.436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140</v>
      </c>
      <c r="AU201" s="236" t="s">
        <v>86</v>
      </c>
      <c r="AV201" s="13" t="s">
        <v>86</v>
      </c>
      <c r="AW201" s="13" t="s">
        <v>37</v>
      </c>
      <c r="AX201" s="13" t="s">
        <v>76</v>
      </c>
      <c r="AY201" s="236" t="s">
        <v>123</v>
      </c>
    </row>
    <row r="202" s="14" customFormat="1">
      <c r="A202" s="14"/>
      <c r="B202" s="237"/>
      <c r="C202" s="238"/>
      <c r="D202" s="224" t="s">
        <v>140</v>
      </c>
      <c r="E202" s="239" t="s">
        <v>19</v>
      </c>
      <c r="F202" s="240" t="s">
        <v>149</v>
      </c>
      <c r="G202" s="238"/>
      <c r="H202" s="241">
        <v>71.231999999999999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140</v>
      </c>
      <c r="AU202" s="247" t="s">
        <v>86</v>
      </c>
      <c r="AV202" s="14" t="s">
        <v>130</v>
      </c>
      <c r="AW202" s="14" t="s">
        <v>37</v>
      </c>
      <c r="AX202" s="14" t="s">
        <v>84</v>
      </c>
      <c r="AY202" s="247" t="s">
        <v>123</v>
      </c>
    </row>
    <row r="203" s="2" customFormat="1" ht="24.15" customHeight="1">
      <c r="A203" s="40"/>
      <c r="B203" s="41"/>
      <c r="C203" s="206" t="s">
        <v>330</v>
      </c>
      <c r="D203" s="206" t="s">
        <v>125</v>
      </c>
      <c r="E203" s="207" t="s">
        <v>331</v>
      </c>
      <c r="F203" s="208" t="s">
        <v>332</v>
      </c>
      <c r="G203" s="209" t="s">
        <v>128</v>
      </c>
      <c r="H203" s="210">
        <v>87.174999999999997</v>
      </c>
      <c r="I203" s="211"/>
      <c r="J203" s="212">
        <f>ROUND(I203*H203,2)</f>
        <v>0</v>
      </c>
      <c r="K203" s="208" t="s">
        <v>129</v>
      </c>
      <c r="L203" s="46"/>
      <c r="M203" s="213" t="s">
        <v>19</v>
      </c>
      <c r="N203" s="214" t="s">
        <v>47</v>
      </c>
      <c r="O203" s="86"/>
      <c r="P203" s="215">
        <f>O203*H203</f>
        <v>0</v>
      </c>
      <c r="Q203" s="215">
        <v>0.070999999999999994</v>
      </c>
      <c r="R203" s="215">
        <f>Q203*H203</f>
        <v>6.1894249999999991</v>
      </c>
      <c r="S203" s="215">
        <v>0.13600000000000001</v>
      </c>
      <c r="T203" s="216">
        <f>S203*H203</f>
        <v>11.8558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130</v>
      </c>
      <c r="AT203" s="217" t="s">
        <v>125</v>
      </c>
      <c r="AU203" s="217" t="s">
        <v>86</v>
      </c>
      <c r="AY203" s="19" t="s">
        <v>123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84</v>
      </c>
      <c r="BK203" s="218">
        <f>ROUND(I203*H203,2)</f>
        <v>0</v>
      </c>
      <c r="BL203" s="19" t="s">
        <v>130</v>
      </c>
      <c r="BM203" s="217" t="s">
        <v>333</v>
      </c>
    </row>
    <row r="204" s="2" customFormat="1">
      <c r="A204" s="40"/>
      <c r="B204" s="41"/>
      <c r="C204" s="42"/>
      <c r="D204" s="219" t="s">
        <v>132</v>
      </c>
      <c r="E204" s="42"/>
      <c r="F204" s="220" t="s">
        <v>334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86</v>
      </c>
    </row>
    <row r="205" s="15" customFormat="1">
      <c r="A205" s="15"/>
      <c r="B205" s="248"/>
      <c r="C205" s="249"/>
      <c r="D205" s="224" t="s">
        <v>140</v>
      </c>
      <c r="E205" s="250" t="s">
        <v>19</v>
      </c>
      <c r="F205" s="251" t="s">
        <v>326</v>
      </c>
      <c r="G205" s="249"/>
      <c r="H205" s="250" t="s">
        <v>19</v>
      </c>
      <c r="I205" s="252"/>
      <c r="J205" s="249"/>
      <c r="K205" s="249"/>
      <c r="L205" s="253"/>
      <c r="M205" s="254"/>
      <c r="N205" s="255"/>
      <c r="O205" s="255"/>
      <c r="P205" s="255"/>
      <c r="Q205" s="255"/>
      <c r="R205" s="255"/>
      <c r="S205" s="255"/>
      <c r="T205" s="25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7" t="s">
        <v>140</v>
      </c>
      <c r="AU205" s="257" t="s">
        <v>86</v>
      </c>
      <c r="AV205" s="15" t="s">
        <v>84</v>
      </c>
      <c r="AW205" s="15" t="s">
        <v>37</v>
      </c>
      <c r="AX205" s="15" t="s">
        <v>76</v>
      </c>
      <c r="AY205" s="257" t="s">
        <v>123</v>
      </c>
    </row>
    <row r="206" s="13" customFormat="1">
      <c r="A206" s="13"/>
      <c r="B206" s="226"/>
      <c r="C206" s="227"/>
      <c r="D206" s="224" t="s">
        <v>140</v>
      </c>
      <c r="E206" s="228" t="s">
        <v>19</v>
      </c>
      <c r="F206" s="229" t="s">
        <v>335</v>
      </c>
      <c r="G206" s="227"/>
      <c r="H206" s="230">
        <v>87.174999999999997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140</v>
      </c>
      <c r="AU206" s="236" t="s">
        <v>86</v>
      </c>
      <c r="AV206" s="13" t="s">
        <v>86</v>
      </c>
      <c r="AW206" s="13" t="s">
        <v>37</v>
      </c>
      <c r="AX206" s="13" t="s">
        <v>84</v>
      </c>
      <c r="AY206" s="236" t="s">
        <v>123</v>
      </c>
    </row>
    <row r="207" s="2" customFormat="1" ht="24.15" customHeight="1">
      <c r="A207" s="40"/>
      <c r="B207" s="41"/>
      <c r="C207" s="206" t="s">
        <v>336</v>
      </c>
      <c r="D207" s="206" t="s">
        <v>125</v>
      </c>
      <c r="E207" s="207" t="s">
        <v>337</v>
      </c>
      <c r="F207" s="208" t="s">
        <v>338</v>
      </c>
      <c r="G207" s="209" t="s">
        <v>128</v>
      </c>
      <c r="H207" s="210">
        <v>71.231999999999999</v>
      </c>
      <c r="I207" s="211"/>
      <c r="J207" s="212">
        <f>ROUND(I207*H207,2)</f>
        <v>0</v>
      </c>
      <c r="K207" s="208" t="s">
        <v>129</v>
      </c>
      <c r="L207" s="46"/>
      <c r="M207" s="213" t="s">
        <v>19</v>
      </c>
      <c r="N207" s="214" t="s">
        <v>47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130</v>
      </c>
      <c r="AT207" s="217" t="s">
        <v>125</v>
      </c>
      <c r="AU207" s="217" t="s">
        <v>86</v>
      </c>
      <c r="AY207" s="19" t="s">
        <v>123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84</v>
      </c>
      <c r="BK207" s="218">
        <f>ROUND(I207*H207,2)</f>
        <v>0</v>
      </c>
      <c r="BL207" s="19" t="s">
        <v>130</v>
      </c>
      <c r="BM207" s="217" t="s">
        <v>339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340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86</v>
      </c>
    </row>
    <row r="209" s="15" customFormat="1">
      <c r="A209" s="15"/>
      <c r="B209" s="248"/>
      <c r="C209" s="249"/>
      <c r="D209" s="224" t="s">
        <v>140</v>
      </c>
      <c r="E209" s="250" t="s">
        <v>19</v>
      </c>
      <c r="F209" s="251" t="s">
        <v>326</v>
      </c>
      <c r="G209" s="249"/>
      <c r="H209" s="250" t="s">
        <v>19</v>
      </c>
      <c r="I209" s="252"/>
      <c r="J209" s="249"/>
      <c r="K209" s="249"/>
      <c r="L209" s="253"/>
      <c r="M209" s="254"/>
      <c r="N209" s="255"/>
      <c r="O209" s="255"/>
      <c r="P209" s="255"/>
      <c r="Q209" s="255"/>
      <c r="R209" s="255"/>
      <c r="S209" s="255"/>
      <c r="T209" s="25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7" t="s">
        <v>140</v>
      </c>
      <c r="AU209" s="257" t="s">
        <v>86</v>
      </c>
      <c r="AV209" s="15" t="s">
        <v>84</v>
      </c>
      <c r="AW209" s="15" t="s">
        <v>37</v>
      </c>
      <c r="AX209" s="15" t="s">
        <v>76</v>
      </c>
      <c r="AY209" s="257" t="s">
        <v>123</v>
      </c>
    </row>
    <row r="210" s="13" customFormat="1">
      <c r="A210" s="13"/>
      <c r="B210" s="226"/>
      <c r="C210" s="227"/>
      <c r="D210" s="224" t="s">
        <v>140</v>
      </c>
      <c r="E210" s="228" t="s">
        <v>19</v>
      </c>
      <c r="F210" s="229" t="s">
        <v>327</v>
      </c>
      <c r="G210" s="227"/>
      <c r="H210" s="230">
        <v>45.140000000000001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140</v>
      </c>
      <c r="AU210" s="236" t="s">
        <v>86</v>
      </c>
      <c r="AV210" s="13" t="s">
        <v>86</v>
      </c>
      <c r="AW210" s="13" t="s">
        <v>37</v>
      </c>
      <c r="AX210" s="13" t="s">
        <v>76</v>
      </c>
      <c r="AY210" s="236" t="s">
        <v>123</v>
      </c>
    </row>
    <row r="211" s="13" customFormat="1">
      <c r="A211" s="13"/>
      <c r="B211" s="226"/>
      <c r="C211" s="227"/>
      <c r="D211" s="224" t="s">
        <v>140</v>
      </c>
      <c r="E211" s="228" t="s">
        <v>19</v>
      </c>
      <c r="F211" s="229" t="s">
        <v>328</v>
      </c>
      <c r="G211" s="227"/>
      <c r="H211" s="230">
        <v>9.6560000000000006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140</v>
      </c>
      <c r="AU211" s="236" t="s">
        <v>86</v>
      </c>
      <c r="AV211" s="13" t="s">
        <v>86</v>
      </c>
      <c r="AW211" s="13" t="s">
        <v>37</v>
      </c>
      <c r="AX211" s="13" t="s">
        <v>76</v>
      </c>
      <c r="AY211" s="236" t="s">
        <v>123</v>
      </c>
    </row>
    <row r="212" s="13" customFormat="1">
      <c r="A212" s="13"/>
      <c r="B212" s="226"/>
      <c r="C212" s="227"/>
      <c r="D212" s="224" t="s">
        <v>140</v>
      </c>
      <c r="E212" s="228" t="s">
        <v>19</v>
      </c>
      <c r="F212" s="229" t="s">
        <v>329</v>
      </c>
      <c r="G212" s="227"/>
      <c r="H212" s="230">
        <v>16.436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140</v>
      </c>
      <c r="AU212" s="236" t="s">
        <v>86</v>
      </c>
      <c r="AV212" s="13" t="s">
        <v>86</v>
      </c>
      <c r="AW212" s="13" t="s">
        <v>37</v>
      </c>
      <c r="AX212" s="13" t="s">
        <v>76</v>
      </c>
      <c r="AY212" s="236" t="s">
        <v>123</v>
      </c>
    </row>
    <row r="213" s="14" customFormat="1">
      <c r="A213" s="14"/>
      <c r="B213" s="237"/>
      <c r="C213" s="238"/>
      <c r="D213" s="224" t="s">
        <v>140</v>
      </c>
      <c r="E213" s="239" t="s">
        <v>19</v>
      </c>
      <c r="F213" s="240" t="s">
        <v>149</v>
      </c>
      <c r="G213" s="238"/>
      <c r="H213" s="241">
        <v>71.231999999999999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140</v>
      </c>
      <c r="AU213" s="247" t="s">
        <v>86</v>
      </c>
      <c r="AV213" s="14" t="s">
        <v>130</v>
      </c>
      <c r="AW213" s="14" t="s">
        <v>37</v>
      </c>
      <c r="AX213" s="14" t="s">
        <v>84</v>
      </c>
      <c r="AY213" s="247" t="s">
        <v>123</v>
      </c>
    </row>
    <row r="214" s="2" customFormat="1" ht="21.75" customHeight="1">
      <c r="A214" s="40"/>
      <c r="B214" s="41"/>
      <c r="C214" s="206" t="s">
        <v>341</v>
      </c>
      <c r="D214" s="206" t="s">
        <v>125</v>
      </c>
      <c r="E214" s="207" t="s">
        <v>342</v>
      </c>
      <c r="F214" s="208" t="s">
        <v>343</v>
      </c>
      <c r="G214" s="209" t="s">
        <v>128</v>
      </c>
      <c r="H214" s="210">
        <v>87.174999999999997</v>
      </c>
      <c r="I214" s="211"/>
      <c r="J214" s="212">
        <f>ROUND(I214*H214,2)</f>
        <v>0</v>
      </c>
      <c r="K214" s="208" t="s">
        <v>129</v>
      </c>
      <c r="L214" s="46"/>
      <c r="M214" s="213" t="s">
        <v>19</v>
      </c>
      <c r="N214" s="214" t="s">
        <v>47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130</v>
      </c>
      <c r="AT214" s="217" t="s">
        <v>125</v>
      </c>
      <c r="AU214" s="217" t="s">
        <v>86</v>
      </c>
      <c r="AY214" s="19" t="s">
        <v>123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84</v>
      </c>
      <c r="BK214" s="218">
        <f>ROUND(I214*H214,2)</f>
        <v>0</v>
      </c>
      <c r="BL214" s="19" t="s">
        <v>130</v>
      </c>
      <c r="BM214" s="217" t="s">
        <v>344</v>
      </c>
    </row>
    <row r="215" s="2" customFormat="1">
      <c r="A215" s="40"/>
      <c r="B215" s="41"/>
      <c r="C215" s="42"/>
      <c r="D215" s="219" t="s">
        <v>132</v>
      </c>
      <c r="E215" s="42"/>
      <c r="F215" s="220" t="s">
        <v>345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132</v>
      </c>
      <c r="AU215" s="19" t="s">
        <v>86</v>
      </c>
    </row>
    <row r="216" s="15" customFormat="1">
      <c r="A216" s="15"/>
      <c r="B216" s="248"/>
      <c r="C216" s="249"/>
      <c r="D216" s="224" t="s">
        <v>140</v>
      </c>
      <c r="E216" s="250" t="s">
        <v>19</v>
      </c>
      <c r="F216" s="251" t="s">
        <v>326</v>
      </c>
      <c r="G216" s="249"/>
      <c r="H216" s="250" t="s">
        <v>19</v>
      </c>
      <c r="I216" s="252"/>
      <c r="J216" s="249"/>
      <c r="K216" s="249"/>
      <c r="L216" s="253"/>
      <c r="M216" s="254"/>
      <c r="N216" s="255"/>
      <c r="O216" s="255"/>
      <c r="P216" s="255"/>
      <c r="Q216" s="255"/>
      <c r="R216" s="255"/>
      <c r="S216" s="255"/>
      <c r="T216" s="25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7" t="s">
        <v>140</v>
      </c>
      <c r="AU216" s="257" t="s">
        <v>86</v>
      </c>
      <c r="AV216" s="15" t="s">
        <v>84</v>
      </c>
      <c r="AW216" s="15" t="s">
        <v>37</v>
      </c>
      <c r="AX216" s="15" t="s">
        <v>76</v>
      </c>
      <c r="AY216" s="257" t="s">
        <v>123</v>
      </c>
    </row>
    <row r="217" s="13" customFormat="1">
      <c r="A217" s="13"/>
      <c r="B217" s="226"/>
      <c r="C217" s="227"/>
      <c r="D217" s="224" t="s">
        <v>140</v>
      </c>
      <c r="E217" s="228" t="s">
        <v>19</v>
      </c>
      <c r="F217" s="229" t="s">
        <v>335</v>
      </c>
      <c r="G217" s="227"/>
      <c r="H217" s="230">
        <v>87.174999999999997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140</v>
      </c>
      <c r="AU217" s="236" t="s">
        <v>86</v>
      </c>
      <c r="AV217" s="13" t="s">
        <v>86</v>
      </c>
      <c r="AW217" s="13" t="s">
        <v>37</v>
      </c>
      <c r="AX217" s="13" t="s">
        <v>84</v>
      </c>
      <c r="AY217" s="236" t="s">
        <v>123</v>
      </c>
    </row>
    <row r="218" s="2" customFormat="1" ht="33" customHeight="1">
      <c r="A218" s="40"/>
      <c r="B218" s="41"/>
      <c r="C218" s="206" t="s">
        <v>346</v>
      </c>
      <c r="D218" s="206" t="s">
        <v>125</v>
      </c>
      <c r="E218" s="207" t="s">
        <v>347</v>
      </c>
      <c r="F218" s="208" t="s">
        <v>348</v>
      </c>
      <c r="G218" s="209" t="s">
        <v>128</v>
      </c>
      <c r="H218" s="210">
        <v>113.267</v>
      </c>
      <c r="I218" s="211"/>
      <c r="J218" s="212">
        <f>ROUND(I218*H218,2)</f>
        <v>0</v>
      </c>
      <c r="K218" s="208" t="s">
        <v>129</v>
      </c>
      <c r="L218" s="46"/>
      <c r="M218" s="213" t="s">
        <v>19</v>
      </c>
      <c r="N218" s="214" t="s">
        <v>47</v>
      </c>
      <c r="O218" s="86"/>
      <c r="P218" s="215">
        <f>O218*H218</f>
        <v>0</v>
      </c>
      <c r="Q218" s="215">
        <v>0.021100000000000001</v>
      </c>
      <c r="R218" s="215">
        <f>Q218*H218</f>
        <v>2.3899336999999998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130</v>
      </c>
      <c r="AT218" s="217" t="s">
        <v>125</v>
      </c>
      <c r="AU218" s="217" t="s">
        <v>86</v>
      </c>
      <c r="AY218" s="19" t="s">
        <v>123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84</v>
      </c>
      <c r="BK218" s="218">
        <f>ROUND(I218*H218,2)</f>
        <v>0</v>
      </c>
      <c r="BL218" s="19" t="s">
        <v>130</v>
      </c>
      <c r="BM218" s="217" t="s">
        <v>349</v>
      </c>
    </row>
    <row r="219" s="2" customFormat="1">
      <c r="A219" s="40"/>
      <c r="B219" s="41"/>
      <c r="C219" s="42"/>
      <c r="D219" s="219" t="s">
        <v>132</v>
      </c>
      <c r="E219" s="42"/>
      <c r="F219" s="220" t="s">
        <v>350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132</v>
      </c>
      <c r="AU219" s="19" t="s">
        <v>86</v>
      </c>
    </row>
    <row r="220" s="15" customFormat="1">
      <c r="A220" s="15"/>
      <c r="B220" s="248"/>
      <c r="C220" s="249"/>
      <c r="D220" s="224" t="s">
        <v>140</v>
      </c>
      <c r="E220" s="250" t="s">
        <v>19</v>
      </c>
      <c r="F220" s="251" t="s">
        <v>326</v>
      </c>
      <c r="G220" s="249"/>
      <c r="H220" s="250" t="s">
        <v>19</v>
      </c>
      <c r="I220" s="252"/>
      <c r="J220" s="249"/>
      <c r="K220" s="249"/>
      <c r="L220" s="253"/>
      <c r="M220" s="254"/>
      <c r="N220" s="255"/>
      <c r="O220" s="255"/>
      <c r="P220" s="255"/>
      <c r="Q220" s="255"/>
      <c r="R220" s="255"/>
      <c r="S220" s="255"/>
      <c r="T220" s="25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7" t="s">
        <v>140</v>
      </c>
      <c r="AU220" s="257" t="s">
        <v>86</v>
      </c>
      <c r="AV220" s="15" t="s">
        <v>84</v>
      </c>
      <c r="AW220" s="15" t="s">
        <v>37</v>
      </c>
      <c r="AX220" s="15" t="s">
        <v>76</v>
      </c>
      <c r="AY220" s="257" t="s">
        <v>123</v>
      </c>
    </row>
    <row r="221" s="13" customFormat="1">
      <c r="A221" s="13"/>
      <c r="B221" s="226"/>
      <c r="C221" s="227"/>
      <c r="D221" s="224" t="s">
        <v>140</v>
      </c>
      <c r="E221" s="228" t="s">
        <v>19</v>
      </c>
      <c r="F221" s="229" t="s">
        <v>335</v>
      </c>
      <c r="G221" s="227"/>
      <c r="H221" s="230">
        <v>87.174999999999997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140</v>
      </c>
      <c r="AU221" s="236" t="s">
        <v>86</v>
      </c>
      <c r="AV221" s="13" t="s">
        <v>86</v>
      </c>
      <c r="AW221" s="13" t="s">
        <v>37</v>
      </c>
      <c r="AX221" s="13" t="s">
        <v>76</v>
      </c>
      <c r="AY221" s="236" t="s">
        <v>123</v>
      </c>
    </row>
    <row r="222" s="13" customFormat="1">
      <c r="A222" s="13"/>
      <c r="B222" s="226"/>
      <c r="C222" s="227"/>
      <c r="D222" s="224" t="s">
        <v>140</v>
      </c>
      <c r="E222" s="228" t="s">
        <v>19</v>
      </c>
      <c r="F222" s="229" t="s">
        <v>328</v>
      </c>
      <c r="G222" s="227"/>
      <c r="H222" s="230">
        <v>9.6560000000000006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140</v>
      </c>
      <c r="AU222" s="236" t="s">
        <v>86</v>
      </c>
      <c r="AV222" s="13" t="s">
        <v>86</v>
      </c>
      <c r="AW222" s="13" t="s">
        <v>37</v>
      </c>
      <c r="AX222" s="13" t="s">
        <v>76</v>
      </c>
      <c r="AY222" s="236" t="s">
        <v>123</v>
      </c>
    </row>
    <row r="223" s="13" customFormat="1">
      <c r="A223" s="13"/>
      <c r="B223" s="226"/>
      <c r="C223" s="227"/>
      <c r="D223" s="224" t="s">
        <v>140</v>
      </c>
      <c r="E223" s="228" t="s">
        <v>19</v>
      </c>
      <c r="F223" s="229" t="s">
        <v>329</v>
      </c>
      <c r="G223" s="227"/>
      <c r="H223" s="230">
        <v>16.436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140</v>
      </c>
      <c r="AU223" s="236" t="s">
        <v>86</v>
      </c>
      <c r="AV223" s="13" t="s">
        <v>86</v>
      </c>
      <c r="AW223" s="13" t="s">
        <v>37</v>
      </c>
      <c r="AX223" s="13" t="s">
        <v>76</v>
      </c>
      <c r="AY223" s="236" t="s">
        <v>123</v>
      </c>
    </row>
    <row r="224" s="14" customFormat="1">
      <c r="A224" s="14"/>
      <c r="B224" s="237"/>
      <c r="C224" s="238"/>
      <c r="D224" s="224" t="s">
        <v>140</v>
      </c>
      <c r="E224" s="239" t="s">
        <v>19</v>
      </c>
      <c r="F224" s="240" t="s">
        <v>149</v>
      </c>
      <c r="G224" s="238"/>
      <c r="H224" s="241">
        <v>113.267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140</v>
      </c>
      <c r="AU224" s="247" t="s">
        <v>86</v>
      </c>
      <c r="AV224" s="14" t="s">
        <v>130</v>
      </c>
      <c r="AW224" s="14" t="s">
        <v>37</v>
      </c>
      <c r="AX224" s="14" t="s">
        <v>84</v>
      </c>
      <c r="AY224" s="247" t="s">
        <v>123</v>
      </c>
    </row>
    <row r="225" s="2" customFormat="1" ht="37.8" customHeight="1">
      <c r="A225" s="40"/>
      <c r="B225" s="41"/>
      <c r="C225" s="206" t="s">
        <v>351</v>
      </c>
      <c r="D225" s="206" t="s">
        <v>125</v>
      </c>
      <c r="E225" s="207" t="s">
        <v>352</v>
      </c>
      <c r="F225" s="208" t="s">
        <v>353</v>
      </c>
      <c r="G225" s="209" t="s">
        <v>128</v>
      </c>
      <c r="H225" s="210">
        <v>13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47</v>
      </c>
      <c r="O225" s="86"/>
      <c r="P225" s="215">
        <f>O225*H225</f>
        <v>0</v>
      </c>
      <c r="Q225" s="215">
        <v>0.084470000000000003</v>
      </c>
      <c r="R225" s="215">
        <f>Q225*H225</f>
        <v>1.0981100000000001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130</v>
      </c>
      <c r="AT225" s="217" t="s">
        <v>125</v>
      </c>
      <c r="AU225" s="217" t="s">
        <v>86</v>
      </c>
      <c r="AY225" s="19" t="s">
        <v>123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84</v>
      </c>
      <c r="BK225" s="218">
        <f>ROUND(I225*H225,2)</f>
        <v>0</v>
      </c>
      <c r="BL225" s="19" t="s">
        <v>130</v>
      </c>
      <c r="BM225" s="217" t="s">
        <v>354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355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86</v>
      </c>
    </row>
    <row r="227" s="15" customFormat="1">
      <c r="A227" s="15"/>
      <c r="B227" s="248"/>
      <c r="C227" s="249"/>
      <c r="D227" s="224" t="s">
        <v>140</v>
      </c>
      <c r="E227" s="250" t="s">
        <v>19</v>
      </c>
      <c r="F227" s="251" t="s">
        <v>326</v>
      </c>
      <c r="G227" s="249"/>
      <c r="H227" s="250" t="s">
        <v>19</v>
      </c>
      <c r="I227" s="252"/>
      <c r="J227" s="249"/>
      <c r="K227" s="249"/>
      <c r="L227" s="253"/>
      <c r="M227" s="254"/>
      <c r="N227" s="255"/>
      <c r="O227" s="255"/>
      <c r="P227" s="255"/>
      <c r="Q227" s="255"/>
      <c r="R227" s="255"/>
      <c r="S227" s="255"/>
      <c r="T227" s="25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7" t="s">
        <v>140</v>
      </c>
      <c r="AU227" s="257" t="s">
        <v>86</v>
      </c>
      <c r="AV227" s="15" t="s">
        <v>84</v>
      </c>
      <c r="AW227" s="15" t="s">
        <v>37</v>
      </c>
      <c r="AX227" s="15" t="s">
        <v>76</v>
      </c>
      <c r="AY227" s="257" t="s">
        <v>123</v>
      </c>
    </row>
    <row r="228" s="13" customFormat="1">
      <c r="A228" s="13"/>
      <c r="B228" s="226"/>
      <c r="C228" s="227"/>
      <c r="D228" s="224" t="s">
        <v>140</v>
      </c>
      <c r="E228" s="228" t="s">
        <v>19</v>
      </c>
      <c r="F228" s="229" t="s">
        <v>356</v>
      </c>
      <c r="G228" s="227"/>
      <c r="H228" s="230">
        <v>13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140</v>
      </c>
      <c r="AU228" s="236" t="s">
        <v>86</v>
      </c>
      <c r="AV228" s="13" t="s">
        <v>86</v>
      </c>
      <c r="AW228" s="13" t="s">
        <v>37</v>
      </c>
      <c r="AX228" s="13" t="s">
        <v>84</v>
      </c>
      <c r="AY228" s="236" t="s">
        <v>123</v>
      </c>
    </row>
    <row r="229" s="2" customFormat="1" ht="37.8" customHeight="1">
      <c r="A229" s="40"/>
      <c r="B229" s="41"/>
      <c r="C229" s="206" t="s">
        <v>357</v>
      </c>
      <c r="D229" s="206" t="s">
        <v>125</v>
      </c>
      <c r="E229" s="207" t="s">
        <v>358</v>
      </c>
      <c r="F229" s="208" t="s">
        <v>359</v>
      </c>
      <c r="G229" s="209" t="s">
        <v>128</v>
      </c>
      <c r="H229" s="210">
        <v>45.140000000000001</v>
      </c>
      <c r="I229" s="211"/>
      <c r="J229" s="212">
        <f>ROUND(I229*H229,2)</f>
        <v>0</v>
      </c>
      <c r="K229" s="208" t="s">
        <v>129</v>
      </c>
      <c r="L229" s="46"/>
      <c r="M229" s="213" t="s">
        <v>19</v>
      </c>
      <c r="N229" s="214" t="s">
        <v>47</v>
      </c>
      <c r="O229" s="86"/>
      <c r="P229" s="215">
        <f>O229*H229</f>
        <v>0</v>
      </c>
      <c r="Q229" s="215">
        <v>0.099750000000000005</v>
      </c>
      <c r="R229" s="215">
        <f>Q229*H229</f>
        <v>4.5027150000000002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130</v>
      </c>
      <c r="AT229" s="217" t="s">
        <v>125</v>
      </c>
      <c r="AU229" s="217" t="s">
        <v>86</v>
      </c>
      <c r="AY229" s="19" t="s">
        <v>123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84</v>
      </c>
      <c r="BK229" s="218">
        <f>ROUND(I229*H229,2)</f>
        <v>0</v>
      </c>
      <c r="BL229" s="19" t="s">
        <v>130</v>
      </c>
      <c r="BM229" s="217" t="s">
        <v>360</v>
      </c>
    </row>
    <row r="230" s="2" customFormat="1">
      <c r="A230" s="40"/>
      <c r="B230" s="41"/>
      <c r="C230" s="42"/>
      <c r="D230" s="219" t="s">
        <v>132</v>
      </c>
      <c r="E230" s="42"/>
      <c r="F230" s="220" t="s">
        <v>361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132</v>
      </c>
      <c r="AU230" s="19" t="s">
        <v>86</v>
      </c>
    </row>
    <row r="231" s="15" customFormat="1">
      <c r="A231" s="15"/>
      <c r="B231" s="248"/>
      <c r="C231" s="249"/>
      <c r="D231" s="224" t="s">
        <v>140</v>
      </c>
      <c r="E231" s="250" t="s">
        <v>19</v>
      </c>
      <c r="F231" s="251" t="s">
        <v>362</v>
      </c>
      <c r="G231" s="249"/>
      <c r="H231" s="250" t="s">
        <v>19</v>
      </c>
      <c r="I231" s="252"/>
      <c r="J231" s="249"/>
      <c r="K231" s="249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140</v>
      </c>
      <c r="AU231" s="257" t="s">
        <v>86</v>
      </c>
      <c r="AV231" s="15" t="s">
        <v>84</v>
      </c>
      <c r="AW231" s="15" t="s">
        <v>37</v>
      </c>
      <c r="AX231" s="15" t="s">
        <v>76</v>
      </c>
      <c r="AY231" s="257" t="s">
        <v>123</v>
      </c>
    </row>
    <row r="232" s="15" customFormat="1">
      <c r="A232" s="15"/>
      <c r="B232" s="248"/>
      <c r="C232" s="249"/>
      <c r="D232" s="224" t="s">
        <v>140</v>
      </c>
      <c r="E232" s="250" t="s">
        <v>19</v>
      </c>
      <c r="F232" s="251" t="s">
        <v>363</v>
      </c>
      <c r="G232" s="249"/>
      <c r="H232" s="250" t="s">
        <v>19</v>
      </c>
      <c r="I232" s="252"/>
      <c r="J232" s="249"/>
      <c r="K232" s="249"/>
      <c r="L232" s="253"/>
      <c r="M232" s="254"/>
      <c r="N232" s="255"/>
      <c r="O232" s="255"/>
      <c r="P232" s="255"/>
      <c r="Q232" s="255"/>
      <c r="R232" s="255"/>
      <c r="S232" s="255"/>
      <c r="T232" s="25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7" t="s">
        <v>140</v>
      </c>
      <c r="AU232" s="257" t="s">
        <v>86</v>
      </c>
      <c r="AV232" s="15" t="s">
        <v>84</v>
      </c>
      <c r="AW232" s="15" t="s">
        <v>37</v>
      </c>
      <c r="AX232" s="15" t="s">
        <v>76</v>
      </c>
      <c r="AY232" s="257" t="s">
        <v>123</v>
      </c>
    </row>
    <row r="233" s="13" customFormat="1">
      <c r="A233" s="13"/>
      <c r="B233" s="226"/>
      <c r="C233" s="227"/>
      <c r="D233" s="224" t="s">
        <v>140</v>
      </c>
      <c r="E233" s="228" t="s">
        <v>19</v>
      </c>
      <c r="F233" s="229" t="s">
        <v>364</v>
      </c>
      <c r="G233" s="227"/>
      <c r="H233" s="230">
        <v>45.140000000000001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140</v>
      </c>
      <c r="AU233" s="236" t="s">
        <v>86</v>
      </c>
      <c r="AV233" s="13" t="s">
        <v>86</v>
      </c>
      <c r="AW233" s="13" t="s">
        <v>37</v>
      </c>
      <c r="AX233" s="13" t="s">
        <v>84</v>
      </c>
      <c r="AY233" s="236" t="s">
        <v>123</v>
      </c>
    </row>
    <row r="234" s="2" customFormat="1" ht="37.8" customHeight="1">
      <c r="A234" s="40"/>
      <c r="B234" s="41"/>
      <c r="C234" s="206" t="s">
        <v>365</v>
      </c>
      <c r="D234" s="206" t="s">
        <v>125</v>
      </c>
      <c r="E234" s="207" t="s">
        <v>366</v>
      </c>
      <c r="F234" s="208" t="s">
        <v>367</v>
      </c>
      <c r="G234" s="209" t="s">
        <v>128</v>
      </c>
      <c r="H234" s="210">
        <v>26.091999999999999</v>
      </c>
      <c r="I234" s="211"/>
      <c r="J234" s="212">
        <f>ROUND(I234*H234,2)</f>
        <v>0</v>
      </c>
      <c r="K234" s="208" t="s">
        <v>129</v>
      </c>
      <c r="L234" s="46"/>
      <c r="M234" s="213" t="s">
        <v>19</v>
      </c>
      <c r="N234" s="214" t="s">
        <v>47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130</v>
      </c>
      <c r="AT234" s="217" t="s">
        <v>125</v>
      </c>
      <c r="AU234" s="217" t="s">
        <v>86</v>
      </c>
      <c r="AY234" s="19" t="s">
        <v>123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84</v>
      </c>
      <c r="BK234" s="218">
        <f>ROUND(I234*H234,2)</f>
        <v>0</v>
      </c>
      <c r="BL234" s="19" t="s">
        <v>130</v>
      </c>
      <c r="BM234" s="217" t="s">
        <v>368</v>
      </c>
    </row>
    <row r="235" s="2" customFormat="1">
      <c r="A235" s="40"/>
      <c r="B235" s="41"/>
      <c r="C235" s="42"/>
      <c r="D235" s="219" t="s">
        <v>132</v>
      </c>
      <c r="E235" s="42"/>
      <c r="F235" s="220" t="s">
        <v>369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132</v>
      </c>
      <c r="AU235" s="19" t="s">
        <v>86</v>
      </c>
    </row>
    <row r="236" s="15" customFormat="1">
      <c r="A236" s="15"/>
      <c r="B236" s="248"/>
      <c r="C236" s="249"/>
      <c r="D236" s="224" t="s">
        <v>140</v>
      </c>
      <c r="E236" s="250" t="s">
        <v>19</v>
      </c>
      <c r="F236" s="251" t="s">
        <v>326</v>
      </c>
      <c r="G236" s="249"/>
      <c r="H236" s="250" t="s">
        <v>19</v>
      </c>
      <c r="I236" s="252"/>
      <c r="J236" s="249"/>
      <c r="K236" s="249"/>
      <c r="L236" s="253"/>
      <c r="M236" s="254"/>
      <c r="N236" s="255"/>
      <c r="O236" s="255"/>
      <c r="P236" s="255"/>
      <c r="Q236" s="255"/>
      <c r="R236" s="255"/>
      <c r="S236" s="255"/>
      <c r="T236" s="25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7" t="s">
        <v>140</v>
      </c>
      <c r="AU236" s="257" t="s">
        <v>86</v>
      </c>
      <c r="AV236" s="15" t="s">
        <v>84</v>
      </c>
      <c r="AW236" s="15" t="s">
        <v>37</v>
      </c>
      <c r="AX236" s="15" t="s">
        <v>76</v>
      </c>
      <c r="AY236" s="257" t="s">
        <v>123</v>
      </c>
    </row>
    <row r="237" s="13" customFormat="1">
      <c r="A237" s="13"/>
      <c r="B237" s="226"/>
      <c r="C237" s="227"/>
      <c r="D237" s="224" t="s">
        <v>140</v>
      </c>
      <c r="E237" s="228" t="s">
        <v>19</v>
      </c>
      <c r="F237" s="229" t="s">
        <v>328</v>
      </c>
      <c r="G237" s="227"/>
      <c r="H237" s="230">
        <v>9.6560000000000006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140</v>
      </c>
      <c r="AU237" s="236" t="s">
        <v>86</v>
      </c>
      <c r="AV237" s="13" t="s">
        <v>86</v>
      </c>
      <c r="AW237" s="13" t="s">
        <v>37</v>
      </c>
      <c r="AX237" s="13" t="s">
        <v>76</v>
      </c>
      <c r="AY237" s="236" t="s">
        <v>123</v>
      </c>
    </row>
    <row r="238" s="13" customFormat="1">
      <c r="A238" s="13"/>
      <c r="B238" s="226"/>
      <c r="C238" s="227"/>
      <c r="D238" s="224" t="s">
        <v>140</v>
      </c>
      <c r="E238" s="228" t="s">
        <v>19</v>
      </c>
      <c r="F238" s="229" t="s">
        <v>329</v>
      </c>
      <c r="G238" s="227"/>
      <c r="H238" s="230">
        <v>16.436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140</v>
      </c>
      <c r="AU238" s="236" t="s">
        <v>86</v>
      </c>
      <c r="AV238" s="13" t="s">
        <v>86</v>
      </c>
      <c r="AW238" s="13" t="s">
        <v>37</v>
      </c>
      <c r="AX238" s="13" t="s">
        <v>76</v>
      </c>
      <c r="AY238" s="236" t="s">
        <v>123</v>
      </c>
    </row>
    <row r="239" s="14" customFormat="1">
      <c r="A239" s="14"/>
      <c r="B239" s="237"/>
      <c r="C239" s="238"/>
      <c r="D239" s="224" t="s">
        <v>140</v>
      </c>
      <c r="E239" s="239" t="s">
        <v>19</v>
      </c>
      <c r="F239" s="240" t="s">
        <v>149</v>
      </c>
      <c r="G239" s="238"/>
      <c r="H239" s="241">
        <v>26.091999999999999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140</v>
      </c>
      <c r="AU239" s="247" t="s">
        <v>86</v>
      </c>
      <c r="AV239" s="14" t="s">
        <v>130</v>
      </c>
      <c r="AW239" s="14" t="s">
        <v>37</v>
      </c>
      <c r="AX239" s="14" t="s">
        <v>84</v>
      </c>
      <c r="AY239" s="247" t="s">
        <v>123</v>
      </c>
    </row>
    <row r="240" s="2" customFormat="1" ht="33" customHeight="1">
      <c r="A240" s="40"/>
      <c r="B240" s="41"/>
      <c r="C240" s="206" t="s">
        <v>370</v>
      </c>
      <c r="D240" s="206" t="s">
        <v>125</v>
      </c>
      <c r="E240" s="207" t="s">
        <v>371</v>
      </c>
      <c r="F240" s="208" t="s">
        <v>372</v>
      </c>
      <c r="G240" s="209" t="s">
        <v>128</v>
      </c>
      <c r="H240" s="210">
        <v>13</v>
      </c>
      <c r="I240" s="211"/>
      <c r="J240" s="212">
        <f>ROUND(I240*H240,2)</f>
        <v>0</v>
      </c>
      <c r="K240" s="208" t="s">
        <v>129</v>
      </c>
      <c r="L240" s="46"/>
      <c r="M240" s="213" t="s">
        <v>19</v>
      </c>
      <c r="N240" s="214" t="s">
        <v>47</v>
      </c>
      <c r="O240" s="86"/>
      <c r="P240" s="215">
        <f>O240*H240</f>
        <v>0</v>
      </c>
      <c r="Q240" s="215">
        <v>0.0015299999999999999</v>
      </c>
      <c r="R240" s="215">
        <f>Q240*H240</f>
        <v>0.019889999999999998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130</v>
      </c>
      <c r="AT240" s="217" t="s">
        <v>125</v>
      </c>
      <c r="AU240" s="217" t="s">
        <v>86</v>
      </c>
      <c r="AY240" s="19" t="s">
        <v>123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84</v>
      </c>
      <c r="BK240" s="218">
        <f>ROUND(I240*H240,2)</f>
        <v>0</v>
      </c>
      <c r="BL240" s="19" t="s">
        <v>130</v>
      </c>
      <c r="BM240" s="217" t="s">
        <v>373</v>
      </c>
    </row>
    <row r="241" s="2" customFormat="1">
      <c r="A241" s="40"/>
      <c r="B241" s="41"/>
      <c r="C241" s="42"/>
      <c r="D241" s="219" t="s">
        <v>132</v>
      </c>
      <c r="E241" s="42"/>
      <c r="F241" s="220" t="s">
        <v>374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132</v>
      </c>
      <c r="AU241" s="19" t="s">
        <v>86</v>
      </c>
    </row>
    <row r="242" s="13" customFormat="1">
      <c r="A242" s="13"/>
      <c r="B242" s="226"/>
      <c r="C242" s="227"/>
      <c r="D242" s="224" t="s">
        <v>140</v>
      </c>
      <c r="E242" s="228" t="s">
        <v>19</v>
      </c>
      <c r="F242" s="229" t="s">
        <v>375</v>
      </c>
      <c r="G242" s="227"/>
      <c r="H242" s="230">
        <v>13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140</v>
      </c>
      <c r="AU242" s="236" t="s">
        <v>86</v>
      </c>
      <c r="AV242" s="13" t="s">
        <v>86</v>
      </c>
      <c r="AW242" s="13" t="s">
        <v>37</v>
      </c>
      <c r="AX242" s="13" t="s">
        <v>84</v>
      </c>
      <c r="AY242" s="236" t="s">
        <v>123</v>
      </c>
    </row>
    <row r="243" s="2" customFormat="1" ht="24.15" customHeight="1">
      <c r="A243" s="40"/>
      <c r="B243" s="41"/>
      <c r="C243" s="206" t="s">
        <v>376</v>
      </c>
      <c r="D243" s="206" t="s">
        <v>125</v>
      </c>
      <c r="E243" s="207" t="s">
        <v>377</v>
      </c>
      <c r="F243" s="208" t="s">
        <v>378</v>
      </c>
      <c r="G243" s="209" t="s">
        <v>128</v>
      </c>
      <c r="H243" s="210">
        <v>115.84699999999999</v>
      </c>
      <c r="I243" s="211"/>
      <c r="J243" s="212">
        <f>ROUND(I243*H243,2)</f>
        <v>0</v>
      </c>
      <c r="K243" s="208" t="s">
        <v>129</v>
      </c>
      <c r="L243" s="46"/>
      <c r="M243" s="213" t="s">
        <v>19</v>
      </c>
      <c r="N243" s="214" t="s">
        <v>47</v>
      </c>
      <c r="O243" s="86"/>
      <c r="P243" s="215">
        <f>O243*H243</f>
        <v>0</v>
      </c>
      <c r="Q243" s="215">
        <v>0.00109</v>
      </c>
      <c r="R243" s="215">
        <f>Q243*H243</f>
        <v>0.12627322999999999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130</v>
      </c>
      <c r="AT243" s="217" t="s">
        <v>125</v>
      </c>
      <c r="AU243" s="217" t="s">
        <v>86</v>
      </c>
      <c r="AY243" s="19" t="s">
        <v>123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84</v>
      </c>
      <c r="BK243" s="218">
        <f>ROUND(I243*H243,2)</f>
        <v>0</v>
      </c>
      <c r="BL243" s="19" t="s">
        <v>130</v>
      </c>
      <c r="BM243" s="217" t="s">
        <v>379</v>
      </c>
    </row>
    <row r="244" s="2" customFormat="1">
      <c r="A244" s="40"/>
      <c r="B244" s="41"/>
      <c r="C244" s="42"/>
      <c r="D244" s="219" t="s">
        <v>132</v>
      </c>
      <c r="E244" s="42"/>
      <c r="F244" s="220" t="s">
        <v>380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132</v>
      </c>
      <c r="AU244" s="19" t="s">
        <v>86</v>
      </c>
    </row>
    <row r="245" s="2" customFormat="1">
      <c r="A245" s="40"/>
      <c r="B245" s="41"/>
      <c r="C245" s="42"/>
      <c r="D245" s="224" t="s">
        <v>134</v>
      </c>
      <c r="E245" s="42"/>
      <c r="F245" s="225" t="s">
        <v>381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134</v>
      </c>
      <c r="AU245" s="19" t="s">
        <v>86</v>
      </c>
    </row>
    <row r="246" s="15" customFormat="1">
      <c r="A246" s="15"/>
      <c r="B246" s="248"/>
      <c r="C246" s="249"/>
      <c r="D246" s="224" t="s">
        <v>140</v>
      </c>
      <c r="E246" s="250" t="s">
        <v>19</v>
      </c>
      <c r="F246" s="251" t="s">
        <v>326</v>
      </c>
      <c r="G246" s="249"/>
      <c r="H246" s="250" t="s">
        <v>19</v>
      </c>
      <c r="I246" s="252"/>
      <c r="J246" s="249"/>
      <c r="K246" s="249"/>
      <c r="L246" s="253"/>
      <c r="M246" s="254"/>
      <c r="N246" s="255"/>
      <c r="O246" s="255"/>
      <c r="P246" s="255"/>
      <c r="Q246" s="255"/>
      <c r="R246" s="255"/>
      <c r="S246" s="255"/>
      <c r="T246" s="25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7" t="s">
        <v>140</v>
      </c>
      <c r="AU246" s="257" t="s">
        <v>86</v>
      </c>
      <c r="AV246" s="15" t="s">
        <v>84</v>
      </c>
      <c r="AW246" s="15" t="s">
        <v>37</v>
      </c>
      <c r="AX246" s="15" t="s">
        <v>76</v>
      </c>
      <c r="AY246" s="257" t="s">
        <v>123</v>
      </c>
    </row>
    <row r="247" s="13" customFormat="1">
      <c r="A247" s="13"/>
      <c r="B247" s="226"/>
      <c r="C247" s="227"/>
      <c r="D247" s="224" t="s">
        <v>140</v>
      </c>
      <c r="E247" s="228" t="s">
        <v>19</v>
      </c>
      <c r="F247" s="229" t="s">
        <v>382</v>
      </c>
      <c r="G247" s="227"/>
      <c r="H247" s="230">
        <v>87.174999999999997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140</v>
      </c>
      <c r="AU247" s="236" t="s">
        <v>86</v>
      </c>
      <c r="AV247" s="13" t="s">
        <v>86</v>
      </c>
      <c r="AW247" s="13" t="s">
        <v>37</v>
      </c>
      <c r="AX247" s="13" t="s">
        <v>76</v>
      </c>
      <c r="AY247" s="236" t="s">
        <v>123</v>
      </c>
    </row>
    <row r="248" s="13" customFormat="1">
      <c r="A248" s="13"/>
      <c r="B248" s="226"/>
      <c r="C248" s="227"/>
      <c r="D248" s="224" t="s">
        <v>140</v>
      </c>
      <c r="E248" s="228" t="s">
        <v>19</v>
      </c>
      <c r="F248" s="229" t="s">
        <v>328</v>
      </c>
      <c r="G248" s="227"/>
      <c r="H248" s="230">
        <v>9.6560000000000006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140</v>
      </c>
      <c r="AU248" s="236" t="s">
        <v>86</v>
      </c>
      <c r="AV248" s="13" t="s">
        <v>86</v>
      </c>
      <c r="AW248" s="13" t="s">
        <v>37</v>
      </c>
      <c r="AX248" s="13" t="s">
        <v>76</v>
      </c>
      <c r="AY248" s="236" t="s">
        <v>123</v>
      </c>
    </row>
    <row r="249" s="13" customFormat="1">
      <c r="A249" s="13"/>
      <c r="B249" s="226"/>
      <c r="C249" s="227"/>
      <c r="D249" s="224" t="s">
        <v>140</v>
      </c>
      <c r="E249" s="228" t="s">
        <v>19</v>
      </c>
      <c r="F249" s="229" t="s">
        <v>329</v>
      </c>
      <c r="G249" s="227"/>
      <c r="H249" s="230">
        <v>16.436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140</v>
      </c>
      <c r="AU249" s="236" t="s">
        <v>86</v>
      </c>
      <c r="AV249" s="13" t="s">
        <v>86</v>
      </c>
      <c r="AW249" s="13" t="s">
        <v>37</v>
      </c>
      <c r="AX249" s="13" t="s">
        <v>76</v>
      </c>
      <c r="AY249" s="236" t="s">
        <v>123</v>
      </c>
    </row>
    <row r="250" s="13" customFormat="1">
      <c r="A250" s="13"/>
      <c r="B250" s="226"/>
      <c r="C250" s="227"/>
      <c r="D250" s="224" t="s">
        <v>140</v>
      </c>
      <c r="E250" s="228" t="s">
        <v>19</v>
      </c>
      <c r="F250" s="229" t="s">
        <v>383</v>
      </c>
      <c r="G250" s="227"/>
      <c r="H250" s="230">
        <v>2.5800000000000001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140</v>
      </c>
      <c r="AU250" s="236" t="s">
        <v>86</v>
      </c>
      <c r="AV250" s="13" t="s">
        <v>86</v>
      </c>
      <c r="AW250" s="13" t="s">
        <v>37</v>
      </c>
      <c r="AX250" s="13" t="s">
        <v>76</v>
      </c>
      <c r="AY250" s="236" t="s">
        <v>123</v>
      </c>
    </row>
    <row r="251" s="14" customFormat="1">
      <c r="A251" s="14"/>
      <c r="B251" s="237"/>
      <c r="C251" s="238"/>
      <c r="D251" s="224" t="s">
        <v>140</v>
      </c>
      <c r="E251" s="239" t="s">
        <v>19</v>
      </c>
      <c r="F251" s="240" t="s">
        <v>149</v>
      </c>
      <c r="G251" s="238"/>
      <c r="H251" s="241">
        <v>115.84699999999999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140</v>
      </c>
      <c r="AU251" s="247" t="s">
        <v>86</v>
      </c>
      <c r="AV251" s="14" t="s">
        <v>130</v>
      </c>
      <c r="AW251" s="14" t="s">
        <v>37</v>
      </c>
      <c r="AX251" s="14" t="s">
        <v>84</v>
      </c>
      <c r="AY251" s="247" t="s">
        <v>123</v>
      </c>
    </row>
    <row r="252" s="2" customFormat="1" ht="37.8" customHeight="1">
      <c r="A252" s="40"/>
      <c r="B252" s="41"/>
      <c r="C252" s="206" t="s">
        <v>384</v>
      </c>
      <c r="D252" s="206" t="s">
        <v>125</v>
      </c>
      <c r="E252" s="207" t="s">
        <v>385</v>
      </c>
      <c r="F252" s="208" t="s">
        <v>386</v>
      </c>
      <c r="G252" s="209" t="s">
        <v>270</v>
      </c>
      <c r="H252" s="210">
        <v>10.800000000000001</v>
      </c>
      <c r="I252" s="211"/>
      <c r="J252" s="212">
        <f>ROUND(I252*H252,2)</f>
        <v>0</v>
      </c>
      <c r="K252" s="208" t="s">
        <v>129</v>
      </c>
      <c r="L252" s="46"/>
      <c r="M252" s="213" t="s">
        <v>19</v>
      </c>
      <c r="N252" s="214" t="s">
        <v>47</v>
      </c>
      <c r="O252" s="86"/>
      <c r="P252" s="215">
        <f>O252*H252</f>
        <v>0</v>
      </c>
      <c r="Q252" s="215">
        <v>0.00077999999999999999</v>
      </c>
      <c r="R252" s="215">
        <f>Q252*H252</f>
        <v>0.0084240000000000009</v>
      </c>
      <c r="S252" s="215">
        <v>0.001</v>
      </c>
      <c r="T252" s="216">
        <f>S252*H252</f>
        <v>0.010800000000000001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130</v>
      </c>
      <c r="AT252" s="217" t="s">
        <v>125</v>
      </c>
      <c r="AU252" s="217" t="s">
        <v>86</v>
      </c>
      <c r="AY252" s="19" t="s">
        <v>123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84</v>
      </c>
      <c r="BK252" s="218">
        <f>ROUND(I252*H252,2)</f>
        <v>0</v>
      </c>
      <c r="BL252" s="19" t="s">
        <v>130</v>
      </c>
      <c r="BM252" s="217" t="s">
        <v>387</v>
      </c>
    </row>
    <row r="253" s="2" customFormat="1">
      <c r="A253" s="40"/>
      <c r="B253" s="41"/>
      <c r="C253" s="42"/>
      <c r="D253" s="219" t="s">
        <v>132</v>
      </c>
      <c r="E253" s="42"/>
      <c r="F253" s="220" t="s">
        <v>388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132</v>
      </c>
      <c r="AU253" s="19" t="s">
        <v>86</v>
      </c>
    </row>
    <row r="254" s="13" customFormat="1">
      <c r="A254" s="13"/>
      <c r="B254" s="226"/>
      <c r="C254" s="227"/>
      <c r="D254" s="224" t="s">
        <v>140</v>
      </c>
      <c r="E254" s="228" t="s">
        <v>19</v>
      </c>
      <c r="F254" s="229" t="s">
        <v>389</v>
      </c>
      <c r="G254" s="227"/>
      <c r="H254" s="230">
        <v>10.800000000000001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140</v>
      </c>
      <c r="AU254" s="236" t="s">
        <v>86</v>
      </c>
      <c r="AV254" s="13" t="s">
        <v>86</v>
      </c>
      <c r="AW254" s="13" t="s">
        <v>37</v>
      </c>
      <c r="AX254" s="13" t="s">
        <v>84</v>
      </c>
      <c r="AY254" s="236" t="s">
        <v>123</v>
      </c>
    </row>
    <row r="255" s="2" customFormat="1" ht="24.15" customHeight="1">
      <c r="A255" s="40"/>
      <c r="B255" s="41"/>
      <c r="C255" s="258" t="s">
        <v>390</v>
      </c>
      <c r="D255" s="258" t="s">
        <v>182</v>
      </c>
      <c r="E255" s="259" t="s">
        <v>391</v>
      </c>
      <c r="F255" s="260" t="s">
        <v>392</v>
      </c>
      <c r="G255" s="261" t="s">
        <v>185</v>
      </c>
      <c r="H255" s="262">
        <v>0.017999999999999999</v>
      </c>
      <c r="I255" s="263"/>
      <c r="J255" s="264">
        <f>ROUND(I255*H255,2)</f>
        <v>0</v>
      </c>
      <c r="K255" s="260" t="s">
        <v>129</v>
      </c>
      <c r="L255" s="265"/>
      <c r="M255" s="266" t="s">
        <v>19</v>
      </c>
      <c r="N255" s="267" t="s">
        <v>47</v>
      </c>
      <c r="O255" s="86"/>
      <c r="P255" s="215">
        <f>O255*H255</f>
        <v>0</v>
      </c>
      <c r="Q255" s="215">
        <v>1</v>
      </c>
      <c r="R255" s="215">
        <f>Q255*H255</f>
        <v>0.017999999999999999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176</v>
      </c>
      <c r="AT255" s="217" t="s">
        <v>182</v>
      </c>
      <c r="AU255" s="217" t="s">
        <v>86</v>
      </c>
      <c r="AY255" s="19" t="s">
        <v>123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84</v>
      </c>
      <c r="BK255" s="218">
        <f>ROUND(I255*H255,2)</f>
        <v>0</v>
      </c>
      <c r="BL255" s="19" t="s">
        <v>130</v>
      </c>
      <c r="BM255" s="217" t="s">
        <v>393</v>
      </c>
    </row>
    <row r="256" s="13" customFormat="1">
      <c r="A256" s="13"/>
      <c r="B256" s="226"/>
      <c r="C256" s="227"/>
      <c r="D256" s="224" t="s">
        <v>140</v>
      </c>
      <c r="E256" s="227"/>
      <c r="F256" s="229" t="s">
        <v>394</v>
      </c>
      <c r="G256" s="227"/>
      <c r="H256" s="230">
        <v>0.017999999999999999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140</v>
      </c>
      <c r="AU256" s="236" t="s">
        <v>86</v>
      </c>
      <c r="AV256" s="13" t="s">
        <v>86</v>
      </c>
      <c r="AW256" s="13" t="s">
        <v>4</v>
      </c>
      <c r="AX256" s="13" t="s">
        <v>84</v>
      </c>
      <c r="AY256" s="236" t="s">
        <v>123</v>
      </c>
    </row>
    <row r="257" s="2" customFormat="1" ht="16.5" customHeight="1">
      <c r="A257" s="40"/>
      <c r="B257" s="41"/>
      <c r="C257" s="206" t="s">
        <v>395</v>
      </c>
      <c r="D257" s="206" t="s">
        <v>125</v>
      </c>
      <c r="E257" s="207" t="s">
        <v>396</v>
      </c>
      <c r="F257" s="208" t="s">
        <v>397</v>
      </c>
      <c r="G257" s="209" t="s">
        <v>171</v>
      </c>
      <c r="H257" s="210">
        <v>0.5</v>
      </c>
      <c r="I257" s="211"/>
      <c r="J257" s="212">
        <f>ROUND(I257*H257,2)</f>
        <v>0</v>
      </c>
      <c r="K257" s="208" t="s">
        <v>129</v>
      </c>
      <c r="L257" s="46"/>
      <c r="M257" s="213" t="s">
        <v>19</v>
      </c>
      <c r="N257" s="214" t="s">
        <v>47</v>
      </c>
      <c r="O257" s="86"/>
      <c r="P257" s="215">
        <f>O257*H257</f>
        <v>0</v>
      </c>
      <c r="Q257" s="215">
        <v>1.6372100000000001</v>
      </c>
      <c r="R257" s="215">
        <f>Q257*H257</f>
        <v>0.81860500000000003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130</v>
      </c>
      <c r="AT257" s="217" t="s">
        <v>125</v>
      </c>
      <c r="AU257" s="217" t="s">
        <v>86</v>
      </c>
      <c r="AY257" s="19" t="s">
        <v>123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84</v>
      </c>
      <c r="BK257" s="218">
        <f>ROUND(I257*H257,2)</f>
        <v>0</v>
      </c>
      <c r="BL257" s="19" t="s">
        <v>130</v>
      </c>
      <c r="BM257" s="217" t="s">
        <v>398</v>
      </c>
    </row>
    <row r="258" s="2" customFormat="1">
      <c r="A258" s="40"/>
      <c r="B258" s="41"/>
      <c r="C258" s="42"/>
      <c r="D258" s="219" t="s">
        <v>132</v>
      </c>
      <c r="E258" s="42"/>
      <c r="F258" s="220" t="s">
        <v>399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132</v>
      </c>
      <c r="AU258" s="19" t="s">
        <v>86</v>
      </c>
    </row>
    <row r="259" s="13" customFormat="1">
      <c r="A259" s="13"/>
      <c r="B259" s="226"/>
      <c r="C259" s="227"/>
      <c r="D259" s="224" t="s">
        <v>140</v>
      </c>
      <c r="E259" s="228" t="s">
        <v>19</v>
      </c>
      <c r="F259" s="229" t="s">
        <v>400</v>
      </c>
      <c r="G259" s="227"/>
      <c r="H259" s="230">
        <v>0.5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140</v>
      </c>
      <c r="AU259" s="236" t="s">
        <v>86</v>
      </c>
      <c r="AV259" s="13" t="s">
        <v>86</v>
      </c>
      <c r="AW259" s="13" t="s">
        <v>37</v>
      </c>
      <c r="AX259" s="13" t="s">
        <v>84</v>
      </c>
      <c r="AY259" s="236" t="s">
        <v>123</v>
      </c>
    </row>
    <row r="260" s="12" customFormat="1" ht="22.8" customHeight="1">
      <c r="A260" s="12"/>
      <c r="B260" s="190"/>
      <c r="C260" s="191"/>
      <c r="D260" s="192" t="s">
        <v>75</v>
      </c>
      <c r="E260" s="204" t="s">
        <v>401</v>
      </c>
      <c r="F260" s="204" t="s">
        <v>402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SUM(P261:P277)</f>
        <v>0</v>
      </c>
      <c r="Q260" s="198"/>
      <c r="R260" s="199">
        <f>SUM(R261:R277)</f>
        <v>0</v>
      </c>
      <c r="S260" s="198"/>
      <c r="T260" s="200">
        <f>SUM(T261:T277)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84</v>
      </c>
      <c r="AT260" s="202" t="s">
        <v>75</v>
      </c>
      <c r="AU260" s="202" t="s">
        <v>84</v>
      </c>
      <c r="AY260" s="201" t="s">
        <v>123</v>
      </c>
      <c r="BK260" s="203">
        <f>SUM(BK261:BK277)</f>
        <v>0</v>
      </c>
    </row>
    <row r="261" s="2" customFormat="1" ht="44.25" customHeight="1">
      <c r="A261" s="40"/>
      <c r="B261" s="41"/>
      <c r="C261" s="206" t="s">
        <v>403</v>
      </c>
      <c r="D261" s="206" t="s">
        <v>125</v>
      </c>
      <c r="E261" s="207" t="s">
        <v>404</v>
      </c>
      <c r="F261" s="208" t="s">
        <v>405</v>
      </c>
      <c r="G261" s="209" t="s">
        <v>185</v>
      </c>
      <c r="H261" s="210">
        <v>21.452000000000002</v>
      </c>
      <c r="I261" s="211"/>
      <c r="J261" s="212">
        <f>ROUND(I261*H261,2)</f>
        <v>0</v>
      </c>
      <c r="K261" s="208" t="s">
        <v>129</v>
      </c>
      <c r="L261" s="46"/>
      <c r="M261" s="213" t="s">
        <v>19</v>
      </c>
      <c r="N261" s="214" t="s">
        <v>47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130</v>
      </c>
      <c r="AT261" s="217" t="s">
        <v>125</v>
      </c>
      <c r="AU261" s="217" t="s">
        <v>86</v>
      </c>
      <c r="AY261" s="19" t="s">
        <v>123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84</v>
      </c>
      <c r="BK261" s="218">
        <f>ROUND(I261*H261,2)</f>
        <v>0</v>
      </c>
      <c r="BL261" s="19" t="s">
        <v>130</v>
      </c>
      <c r="BM261" s="217" t="s">
        <v>406</v>
      </c>
    </row>
    <row r="262" s="2" customFormat="1">
      <c r="A262" s="40"/>
      <c r="B262" s="41"/>
      <c r="C262" s="42"/>
      <c r="D262" s="219" t="s">
        <v>132</v>
      </c>
      <c r="E262" s="42"/>
      <c r="F262" s="220" t="s">
        <v>407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132</v>
      </c>
      <c r="AU262" s="19" t="s">
        <v>86</v>
      </c>
    </row>
    <row r="263" s="13" customFormat="1">
      <c r="A263" s="13"/>
      <c r="B263" s="226"/>
      <c r="C263" s="227"/>
      <c r="D263" s="224" t="s">
        <v>140</v>
      </c>
      <c r="E263" s="228" t="s">
        <v>19</v>
      </c>
      <c r="F263" s="229" t="s">
        <v>408</v>
      </c>
      <c r="G263" s="227"/>
      <c r="H263" s="230">
        <v>43.831000000000003</v>
      </c>
      <c r="I263" s="231"/>
      <c r="J263" s="227"/>
      <c r="K263" s="227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140</v>
      </c>
      <c r="AU263" s="236" t="s">
        <v>86</v>
      </c>
      <c r="AV263" s="13" t="s">
        <v>86</v>
      </c>
      <c r="AW263" s="13" t="s">
        <v>37</v>
      </c>
      <c r="AX263" s="13" t="s">
        <v>76</v>
      </c>
      <c r="AY263" s="236" t="s">
        <v>123</v>
      </c>
    </row>
    <row r="264" s="13" customFormat="1">
      <c r="A264" s="13"/>
      <c r="B264" s="226"/>
      <c r="C264" s="227"/>
      <c r="D264" s="224" t="s">
        <v>140</v>
      </c>
      <c r="E264" s="228" t="s">
        <v>19</v>
      </c>
      <c r="F264" s="229" t="s">
        <v>409</v>
      </c>
      <c r="G264" s="227"/>
      <c r="H264" s="230">
        <v>-13.545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140</v>
      </c>
      <c r="AU264" s="236" t="s">
        <v>86</v>
      </c>
      <c r="AV264" s="13" t="s">
        <v>86</v>
      </c>
      <c r="AW264" s="13" t="s">
        <v>37</v>
      </c>
      <c r="AX264" s="13" t="s">
        <v>76</v>
      </c>
      <c r="AY264" s="236" t="s">
        <v>123</v>
      </c>
    </row>
    <row r="265" s="13" customFormat="1">
      <c r="A265" s="13"/>
      <c r="B265" s="226"/>
      <c r="C265" s="227"/>
      <c r="D265" s="224" t="s">
        <v>140</v>
      </c>
      <c r="E265" s="228" t="s">
        <v>19</v>
      </c>
      <c r="F265" s="229" t="s">
        <v>410</v>
      </c>
      <c r="G265" s="227"/>
      <c r="H265" s="230">
        <v>-8.3699999999999992</v>
      </c>
      <c r="I265" s="231"/>
      <c r="J265" s="227"/>
      <c r="K265" s="227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140</v>
      </c>
      <c r="AU265" s="236" t="s">
        <v>86</v>
      </c>
      <c r="AV265" s="13" t="s">
        <v>86</v>
      </c>
      <c r="AW265" s="13" t="s">
        <v>37</v>
      </c>
      <c r="AX265" s="13" t="s">
        <v>76</v>
      </c>
      <c r="AY265" s="236" t="s">
        <v>123</v>
      </c>
    </row>
    <row r="266" s="13" customFormat="1">
      <c r="A266" s="13"/>
      <c r="B266" s="226"/>
      <c r="C266" s="227"/>
      <c r="D266" s="224" t="s">
        <v>140</v>
      </c>
      <c r="E266" s="228" t="s">
        <v>19</v>
      </c>
      <c r="F266" s="229" t="s">
        <v>411</v>
      </c>
      <c r="G266" s="227"/>
      <c r="H266" s="230">
        <v>-0.46400000000000002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140</v>
      </c>
      <c r="AU266" s="236" t="s">
        <v>86</v>
      </c>
      <c r="AV266" s="13" t="s">
        <v>86</v>
      </c>
      <c r="AW266" s="13" t="s">
        <v>37</v>
      </c>
      <c r="AX266" s="13" t="s">
        <v>76</v>
      </c>
      <c r="AY266" s="236" t="s">
        <v>123</v>
      </c>
    </row>
    <row r="267" s="14" customFormat="1">
      <c r="A267" s="14"/>
      <c r="B267" s="237"/>
      <c r="C267" s="238"/>
      <c r="D267" s="224" t="s">
        <v>140</v>
      </c>
      <c r="E267" s="239" t="s">
        <v>19</v>
      </c>
      <c r="F267" s="240" t="s">
        <v>149</v>
      </c>
      <c r="G267" s="238"/>
      <c r="H267" s="241">
        <v>21.452000000000002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140</v>
      </c>
      <c r="AU267" s="247" t="s">
        <v>86</v>
      </c>
      <c r="AV267" s="14" t="s">
        <v>130</v>
      </c>
      <c r="AW267" s="14" t="s">
        <v>37</v>
      </c>
      <c r="AX267" s="14" t="s">
        <v>84</v>
      </c>
      <c r="AY267" s="247" t="s">
        <v>123</v>
      </c>
    </row>
    <row r="268" s="2" customFormat="1" ht="44.25" customHeight="1">
      <c r="A268" s="40"/>
      <c r="B268" s="41"/>
      <c r="C268" s="206" t="s">
        <v>412</v>
      </c>
      <c r="D268" s="206" t="s">
        <v>125</v>
      </c>
      <c r="E268" s="207" t="s">
        <v>413</v>
      </c>
      <c r="F268" s="208" t="s">
        <v>414</v>
      </c>
      <c r="G268" s="209" t="s">
        <v>185</v>
      </c>
      <c r="H268" s="210">
        <v>8.3699999999999992</v>
      </c>
      <c r="I268" s="211"/>
      <c r="J268" s="212">
        <f>ROUND(I268*H268,2)</f>
        <v>0</v>
      </c>
      <c r="K268" s="208" t="s">
        <v>129</v>
      </c>
      <c r="L268" s="46"/>
      <c r="M268" s="213" t="s">
        <v>19</v>
      </c>
      <c r="N268" s="214" t="s">
        <v>47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130</v>
      </c>
      <c r="AT268" s="217" t="s">
        <v>125</v>
      </c>
      <c r="AU268" s="217" t="s">
        <v>86</v>
      </c>
      <c r="AY268" s="19" t="s">
        <v>123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84</v>
      </c>
      <c r="BK268" s="218">
        <f>ROUND(I268*H268,2)</f>
        <v>0</v>
      </c>
      <c r="BL268" s="19" t="s">
        <v>130</v>
      </c>
      <c r="BM268" s="217" t="s">
        <v>415</v>
      </c>
    </row>
    <row r="269" s="2" customFormat="1">
      <c r="A269" s="40"/>
      <c r="B269" s="41"/>
      <c r="C269" s="42"/>
      <c r="D269" s="219" t="s">
        <v>132</v>
      </c>
      <c r="E269" s="42"/>
      <c r="F269" s="220" t="s">
        <v>416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132</v>
      </c>
      <c r="AU269" s="19" t="s">
        <v>86</v>
      </c>
    </row>
    <row r="270" s="2" customFormat="1" ht="44.25" customHeight="1">
      <c r="A270" s="40"/>
      <c r="B270" s="41"/>
      <c r="C270" s="206" t="s">
        <v>417</v>
      </c>
      <c r="D270" s="206" t="s">
        <v>125</v>
      </c>
      <c r="E270" s="207" t="s">
        <v>418</v>
      </c>
      <c r="F270" s="208" t="s">
        <v>419</v>
      </c>
      <c r="G270" s="209" t="s">
        <v>185</v>
      </c>
      <c r="H270" s="210">
        <v>13.545</v>
      </c>
      <c r="I270" s="211"/>
      <c r="J270" s="212">
        <f>ROUND(I270*H270,2)</f>
        <v>0</v>
      </c>
      <c r="K270" s="208" t="s">
        <v>129</v>
      </c>
      <c r="L270" s="46"/>
      <c r="M270" s="213" t="s">
        <v>19</v>
      </c>
      <c r="N270" s="214" t="s">
        <v>47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130</v>
      </c>
      <c r="AT270" s="217" t="s">
        <v>125</v>
      </c>
      <c r="AU270" s="217" t="s">
        <v>86</v>
      </c>
      <c r="AY270" s="19" t="s">
        <v>123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84</v>
      </c>
      <c r="BK270" s="218">
        <f>ROUND(I270*H270,2)</f>
        <v>0</v>
      </c>
      <c r="BL270" s="19" t="s">
        <v>130</v>
      </c>
      <c r="BM270" s="217" t="s">
        <v>420</v>
      </c>
    </row>
    <row r="271" s="2" customFormat="1">
      <c r="A271" s="40"/>
      <c r="B271" s="41"/>
      <c r="C271" s="42"/>
      <c r="D271" s="219" t="s">
        <v>132</v>
      </c>
      <c r="E271" s="42"/>
      <c r="F271" s="220" t="s">
        <v>421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132</v>
      </c>
      <c r="AU271" s="19" t="s">
        <v>86</v>
      </c>
    </row>
    <row r="272" s="13" customFormat="1">
      <c r="A272" s="13"/>
      <c r="B272" s="226"/>
      <c r="C272" s="227"/>
      <c r="D272" s="224" t="s">
        <v>140</v>
      </c>
      <c r="E272" s="228" t="s">
        <v>19</v>
      </c>
      <c r="F272" s="229" t="s">
        <v>422</v>
      </c>
      <c r="G272" s="227"/>
      <c r="H272" s="230">
        <v>13.545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140</v>
      </c>
      <c r="AU272" s="236" t="s">
        <v>86</v>
      </c>
      <c r="AV272" s="13" t="s">
        <v>86</v>
      </c>
      <c r="AW272" s="13" t="s">
        <v>37</v>
      </c>
      <c r="AX272" s="13" t="s">
        <v>84</v>
      </c>
      <c r="AY272" s="236" t="s">
        <v>123</v>
      </c>
    </row>
    <row r="273" s="2" customFormat="1" ht="33" customHeight="1">
      <c r="A273" s="40"/>
      <c r="B273" s="41"/>
      <c r="C273" s="206" t="s">
        <v>423</v>
      </c>
      <c r="D273" s="206" t="s">
        <v>125</v>
      </c>
      <c r="E273" s="207" t="s">
        <v>424</v>
      </c>
      <c r="F273" s="208" t="s">
        <v>425</v>
      </c>
      <c r="G273" s="209" t="s">
        <v>185</v>
      </c>
      <c r="H273" s="210">
        <v>43.841999999999999</v>
      </c>
      <c r="I273" s="211"/>
      <c r="J273" s="212">
        <f>ROUND(I273*H273,2)</f>
        <v>0</v>
      </c>
      <c r="K273" s="208" t="s">
        <v>129</v>
      </c>
      <c r="L273" s="46"/>
      <c r="M273" s="213" t="s">
        <v>19</v>
      </c>
      <c r="N273" s="214" t="s">
        <v>47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130</v>
      </c>
      <c r="AT273" s="217" t="s">
        <v>125</v>
      </c>
      <c r="AU273" s="217" t="s">
        <v>86</v>
      </c>
      <c r="AY273" s="19" t="s">
        <v>123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84</v>
      </c>
      <c r="BK273" s="218">
        <f>ROUND(I273*H273,2)</f>
        <v>0</v>
      </c>
      <c r="BL273" s="19" t="s">
        <v>130</v>
      </c>
      <c r="BM273" s="217" t="s">
        <v>426</v>
      </c>
    </row>
    <row r="274" s="2" customFormat="1">
      <c r="A274" s="40"/>
      <c r="B274" s="41"/>
      <c r="C274" s="42"/>
      <c r="D274" s="219" t="s">
        <v>132</v>
      </c>
      <c r="E274" s="42"/>
      <c r="F274" s="220" t="s">
        <v>427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132</v>
      </c>
      <c r="AU274" s="19" t="s">
        <v>86</v>
      </c>
    </row>
    <row r="275" s="2" customFormat="1" ht="44.25" customHeight="1">
      <c r="A275" s="40"/>
      <c r="B275" s="41"/>
      <c r="C275" s="206" t="s">
        <v>428</v>
      </c>
      <c r="D275" s="206" t="s">
        <v>125</v>
      </c>
      <c r="E275" s="207" t="s">
        <v>429</v>
      </c>
      <c r="F275" s="208" t="s">
        <v>430</v>
      </c>
      <c r="G275" s="209" t="s">
        <v>185</v>
      </c>
      <c r="H275" s="210">
        <v>832.78899999999999</v>
      </c>
      <c r="I275" s="211"/>
      <c r="J275" s="212">
        <f>ROUND(I275*H275,2)</f>
        <v>0</v>
      </c>
      <c r="K275" s="208" t="s">
        <v>129</v>
      </c>
      <c r="L275" s="46"/>
      <c r="M275" s="213" t="s">
        <v>19</v>
      </c>
      <c r="N275" s="214" t="s">
        <v>47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130</v>
      </c>
      <c r="AT275" s="217" t="s">
        <v>125</v>
      </c>
      <c r="AU275" s="217" t="s">
        <v>86</v>
      </c>
      <c r="AY275" s="19" t="s">
        <v>123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84</v>
      </c>
      <c r="BK275" s="218">
        <f>ROUND(I275*H275,2)</f>
        <v>0</v>
      </c>
      <c r="BL275" s="19" t="s">
        <v>130</v>
      </c>
      <c r="BM275" s="217" t="s">
        <v>431</v>
      </c>
    </row>
    <row r="276" s="2" customFormat="1">
      <c r="A276" s="40"/>
      <c r="B276" s="41"/>
      <c r="C276" s="42"/>
      <c r="D276" s="219" t="s">
        <v>132</v>
      </c>
      <c r="E276" s="42"/>
      <c r="F276" s="220" t="s">
        <v>432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132</v>
      </c>
      <c r="AU276" s="19" t="s">
        <v>86</v>
      </c>
    </row>
    <row r="277" s="13" customFormat="1">
      <c r="A277" s="13"/>
      <c r="B277" s="226"/>
      <c r="C277" s="227"/>
      <c r="D277" s="224" t="s">
        <v>140</v>
      </c>
      <c r="E277" s="228" t="s">
        <v>19</v>
      </c>
      <c r="F277" s="229" t="s">
        <v>433</v>
      </c>
      <c r="G277" s="227"/>
      <c r="H277" s="230">
        <v>832.78899999999999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140</v>
      </c>
      <c r="AU277" s="236" t="s">
        <v>86</v>
      </c>
      <c r="AV277" s="13" t="s">
        <v>86</v>
      </c>
      <c r="AW277" s="13" t="s">
        <v>37</v>
      </c>
      <c r="AX277" s="13" t="s">
        <v>84</v>
      </c>
      <c r="AY277" s="236" t="s">
        <v>123</v>
      </c>
    </row>
    <row r="278" s="12" customFormat="1" ht="22.8" customHeight="1">
      <c r="A278" s="12"/>
      <c r="B278" s="190"/>
      <c r="C278" s="191"/>
      <c r="D278" s="192" t="s">
        <v>75</v>
      </c>
      <c r="E278" s="204" t="s">
        <v>434</v>
      </c>
      <c r="F278" s="204" t="s">
        <v>435</v>
      </c>
      <c r="G278" s="191"/>
      <c r="H278" s="191"/>
      <c r="I278" s="194"/>
      <c r="J278" s="205">
        <f>BK278</f>
        <v>0</v>
      </c>
      <c r="K278" s="191"/>
      <c r="L278" s="196"/>
      <c r="M278" s="197"/>
      <c r="N278" s="198"/>
      <c r="O278" s="198"/>
      <c r="P278" s="199">
        <f>SUM(P279:P280)</f>
        <v>0</v>
      </c>
      <c r="Q278" s="198"/>
      <c r="R278" s="199">
        <f>SUM(R279:R280)</f>
        <v>0</v>
      </c>
      <c r="S278" s="198"/>
      <c r="T278" s="200">
        <f>SUM(T279:T280)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1" t="s">
        <v>84</v>
      </c>
      <c r="AT278" s="202" t="s">
        <v>75</v>
      </c>
      <c r="AU278" s="202" t="s">
        <v>84</v>
      </c>
      <c r="AY278" s="201" t="s">
        <v>123</v>
      </c>
      <c r="BK278" s="203">
        <f>SUM(BK279:BK280)</f>
        <v>0</v>
      </c>
    </row>
    <row r="279" s="2" customFormat="1" ht="44.25" customHeight="1">
      <c r="A279" s="40"/>
      <c r="B279" s="41"/>
      <c r="C279" s="206" t="s">
        <v>436</v>
      </c>
      <c r="D279" s="206" t="s">
        <v>125</v>
      </c>
      <c r="E279" s="207" t="s">
        <v>437</v>
      </c>
      <c r="F279" s="208" t="s">
        <v>438</v>
      </c>
      <c r="G279" s="209" t="s">
        <v>185</v>
      </c>
      <c r="H279" s="210">
        <v>27.841999999999999</v>
      </c>
      <c r="I279" s="211"/>
      <c r="J279" s="212">
        <f>ROUND(I279*H279,2)</f>
        <v>0</v>
      </c>
      <c r="K279" s="208" t="s">
        <v>129</v>
      </c>
      <c r="L279" s="46"/>
      <c r="M279" s="213" t="s">
        <v>19</v>
      </c>
      <c r="N279" s="214" t="s">
        <v>47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130</v>
      </c>
      <c r="AT279" s="217" t="s">
        <v>125</v>
      </c>
      <c r="AU279" s="217" t="s">
        <v>86</v>
      </c>
      <c r="AY279" s="19" t="s">
        <v>123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84</v>
      </c>
      <c r="BK279" s="218">
        <f>ROUND(I279*H279,2)</f>
        <v>0</v>
      </c>
      <c r="BL279" s="19" t="s">
        <v>130</v>
      </c>
      <c r="BM279" s="217" t="s">
        <v>439</v>
      </c>
    </row>
    <row r="280" s="2" customFormat="1">
      <c r="A280" s="40"/>
      <c r="B280" s="41"/>
      <c r="C280" s="42"/>
      <c r="D280" s="219" t="s">
        <v>132</v>
      </c>
      <c r="E280" s="42"/>
      <c r="F280" s="220" t="s">
        <v>440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132</v>
      </c>
      <c r="AU280" s="19" t="s">
        <v>86</v>
      </c>
    </row>
    <row r="281" s="12" customFormat="1" ht="25.92" customHeight="1">
      <c r="A281" s="12"/>
      <c r="B281" s="190"/>
      <c r="C281" s="191"/>
      <c r="D281" s="192" t="s">
        <v>75</v>
      </c>
      <c r="E281" s="193" t="s">
        <v>441</v>
      </c>
      <c r="F281" s="193" t="s">
        <v>442</v>
      </c>
      <c r="G281" s="191"/>
      <c r="H281" s="191"/>
      <c r="I281" s="194"/>
      <c r="J281" s="195">
        <f>BK281</f>
        <v>0</v>
      </c>
      <c r="K281" s="191"/>
      <c r="L281" s="196"/>
      <c r="M281" s="197"/>
      <c r="N281" s="198"/>
      <c r="O281" s="198"/>
      <c r="P281" s="199">
        <f>P282+P286</f>
        <v>0</v>
      </c>
      <c r="Q281" s="198"/>
      <c r="R281" s="199">
        <f>R282+R286</f>
        <v>0.0295242</v>
      </c>
      <c r="S281" s="198"/>
      <c r="T281" s="200">
        <f>T282+T286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1" t="s">
        <v>86</v>
      </c>
      <c r="AT281" s="202" t="s">
        <v>75</v>
      </c>
      <c r="AU281" s="202" t="s">
        <v>76</v>
      </c>
      <c r="AY281" s="201" t="s">
        <v>123</v>
      </c>
      <c r="BK281" s="203">
        <f>BK282+BK286</f>
        <v>0</v>
      </c>
    </row>
    <row r="282" s="12" customFormat="1" ht="22.8" customHeight="1">
      <c r="A282" s="12"/>
      <c r="B282" s="190"/>
      <c r="C282" s="191"/>
      <c r="D282" s="192" t="s">
        <v>75</v>
      </c>
      <c r="E282" s="204" t="s">
        <v>443</v>
      </c>
      <c r="F282" s="204" t="s">
        <v>444</v>
      </c>
      <c r="G282" s="191"/>
      <c r="H282" s="191"/>
      <c r="I282" s="194"/>
      <c r="J282" s="205">
        <f>BK282</f>
        <v>0</v>
      </c>
      <c r="K282" s="191"/>
      <c r="L282" s="196"/>
      <c r="M282" s="197"/>
      <c r="N282" s="198"/>
      <c r="O282" s="198"/>
      <c r="P282" s="199">
        <f>SUM(P283:P285)</f>
        <v>0</v>
      </c>
      <c r="Q282" s="198"/>
      <c r="R282" s="199">
        <f>SUM(R283:R285)</f>
        <v>0.017293800000000002</v>
      </c>
      <c r="S282" s="198"/>
      <c r="T282" s="200">
        <f>SUM(T283:T285)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1" t="s">
        <v>86</v>
      </c>
      <c r="AT282" s="202" t="s">
        <v>75</v>
      </c>
      <c r="AU282" s="202" t="s">
        <v>84</v>
      </c>
      <c r="AY282" s="201" t="s">
        <v>123</v>
      </c>
      <c r="BK282" s="203">
        <f>SUM(BK283:BK285)</f>
        <v>0</v>
      </c>
    </row>
    <row r="283" s="2" customFormat="1" ht="33" customHeight="1">
      <c r="A283" s="40"/>
      <c r="B283" s="41"/>
      <c r="C283" s="206" t="s">
        <v>445</v>
      </c>
      <c r="D283" s="206" t="s">
        <v>125</v>
      </c>
      <c r="E283" s="207" t="s">
        <v>446</v>
      </c>
      <c r="F283" s="208" t="s">
        <v>447</v>
      </c>
      <c r="G283" s="209" t="s">
        <v>128</v>
      </c>
      <c r="H283" s="210">
        <v>45.509999999999998</v>
      </c>
      <c r="I283" s="211"/>
      <c r="J283" s="212">
        <f>ROUND(I283*H283,2)</f>
        <v>0</v>
      </c>
      <c r="K283" s="208" t="s">
        <v>19</v>
      </c>
      <c r="L283" s="46"/>
      <c r="M283" s="213" t="s">
        <v>19</v>
      </c>
      <c r="N283" s="214" t="s">
        <v>47</v>
      </c>
      <c r="O283" s="86"/>
      <c r="P283" s="215">
        <f>O283*H283</f>
        <v>0</v>
      </c>
      <c r="Q283" s="215">
        <v>0.00038000000000000002</v>
      </c>
      <c r="R283" s="215">
        <f>Q283*H283</f>
        <v>0.017293800000000002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227</v>
      </c>
      <c r="AT283" s="217" t="s">
        <v>125</v>
      </c>
      <c r="AU283" s="217" t="s">
        <v>86</v>
      </c>
      <c r="AY283" s="19" t="s">
        <v>123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84</v>
      </c>
      <c r="BK283" s="218">
        <f>ROUND(I283*H283,2)</f>
        <v>0</v>
      </c>
      <c r="BL283" s="19" t="s">
        <v>227</v>
      </c>
      <c r="BM283" s="217" t="s">
        <v>448</v>
      </c>
    </row>
    <row r="284" s="15" customFormat="1">
      <c r="A284" s="15"/>
      <c r="B284" s="248"/>
      <c r="C284" s="249"/>
      <c r="D284" s="224" t="s">
        <v>140</v>
      </c>
      <c r="E284" s="250" t="s">
        <v>19</v>
      </c>
      <c r="F284" s="251" t="s">
        <v>362</v>
      </c>
      <c r="G284" s="249"/>
      <c r="H284" s="250" t="s">
        <v>19</v>
      </c>
      <c r="I284" s="252"/>
      <c r="J284" s="249"/>
      <c r="K284" s="249"/>
      <c r="L284" s="253"/>
      <c r="M284" s="254"/>
      <c r="N284" s="255"/>
      <c r="O284" s="255"/>
      <c r="P284" s="255"/>
      <c r="Q284" s="255"/>
      <c r="R284" s="255"/>
      <c r="S284" s="255"/>
      <c r="T284" s="25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140</v>
      </c>
      <c r="AU284" s="257" t="s">
        <v>86</v>
      </c>
      <c r="AV284" s="15" t="s">
        <v>84</v>
      </c>
      <c r="AW284" s="15" t="s">
        <v>37</v>
      </c>
      <c r="AX284" s="15" t="s">
        <v>76</v>
      </c>
      <c r="AY284" s="257" t="s">
        <v>123</v>
      </c>
    </row>
    <row r="285" s="13" customFormat="1">
      <c r="A285" s="13"/>
      <c r="B285" s="226"/>
      <c r="C285" s="227"/>
      <c r="D285" s="224" t="s">
        <v>140</v>
      </c>
      <c r="E285" s="228" t="s">
        <v>19</v>
      </c>
      <c r="F285" s="229" t="s">
        <v>449</v>
      </c>
      <c r="G285" s="227"/>
      <c r="H285" s="230">
        <v>45.509999999999998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140</v>
      </c>
      <c r="AU285" s="236" t="s">
        <v>86</v>
      </c>
      <c r="AV285" s="13" t="s">
        <v>86</v>
      </c>
      <c r="AW285" s="13" t="s">
        <v>37</v>
      </c>
      <c r="AX285" s="13" t="s">
        <v>84</v>
      </c>
      <c r="AY285" s="236" t="s">
        <v>123</v>
      </c>
    </row>
    <row r="286" s="12" customFormat="1" ht="22.8" customHeight="1">
      <c r="A286" s="12"/>
      <c r="B286" s="190"/>
      <c r="C286" s="191"/>
      <c r="D286" s="192" t="s">
        <v>75</v>
      </c>
      <c r="E286" s="204" t="s">
        <v>450</v>
      </c>
      <c r="F286" s="204" t="s">
        <v>451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SUM(P287:P291)</f>
        <v>0</v>
      </c>
      <c r="Q286" s="198"/>
      <c r="R286" s="199">
        <f>SUM(R287:R291)</f>
        <v>0.012230399999999999</v>
      </c>
      <c r="S286" s="198"/>
      <c r="T286" s="200">
        <f>SUM(T287:T291)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86</v>
      </c>
      <c r="AT286" s="202" t="s">
        <v>75</v>
      </c>
      <c r="AU286" s="202" t="s">
        <v>84</v>
      </c>
      <c r="AY286" s="201" t="s">
        <v>123</v>
      </c>
      <c r="BK286" s="203">
        <f>SUM(BK287:BK291)</f>
        <v>0</v>
      </c>
    </row>
    <row r="287" s="2" customFormat="1" ht="24.15" customHeight="1">
      <c r="A287" s="40"/>
      <c r="B287" s="41"/>
      <c r="C287" s="206" t="s">
        <v>452</v>
      </c>
      <c r="D287" s="206" t="s">
        <v>125</v>
      </c>
      <c r="E287" s="207" t="s">
        <v>453</v>
      </c>
      <c r="F287" s="208" t="s">
        <v>454</v>
      </c>
      <c r="G287" s="209" t="s">
        <v>128</v>
      </c>
      <c r="H287" s="210">
        <v>47.039999999999999</v>
      </c>
      <c r="I287" s="211"/>
      <c r="J287" s="212">
        <f>ROUND(I287*H287,2)</f>
        <v>0</v>
      </c>
      <c r="K287" s="208" t="s">
        <v>129</v>
      </c>
      <c r="L287" s="46"/>
      <c r="M287" s="213" t="s">
        <v>19</v>
      </c>
      <c r="N287" s="214" t="s">
        <v>47</v>
      </c>
      <c r="O287" s="86"/>
      <c r="P287" s="215">
        <f>O287*H287</f>
        <v>0</v>
      </c>
      <c r="Q287" s="215">
        <v>0.00013999999999999999</v>
      </c>
      <c r="R287" s="215">
        <f>Q287*H287</f>
        <v>0.0065855999999999996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227</v>
      </c>
      <c r="AT287" s="217" t="s">
        <v>125</v>
      </c>
      <c r="AU287" s="217" t="s">
        <v>86</v>
      </c>
      <c r="AY287" s="19" t="s">
        <v>123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84</v>
      </c>
      <c r="BK287" s="218">
        <f>ROUND(I287*H287,2)</f>
        <v>0</v>
      </c>
      <c r="BL287" s="19" t="s">
        <v>227</v>
      </c>
      <c r="BM287" s="217" t="s">
        <v>455</v>
      </c>
    </row>
    <row r="288" s="2" customFormat="1">
      <c r="A288" s="40"/>
      <c r="B288" s="41"/>
      <c r="C288" s="42"/>
      <c r="D288" s="219" t="s">
        <v>132</v>
      </c>
      <c r="E288" s="42"/>
      <c r="F288" s="220" t="s">
        <v>456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132</v>
      </c>
      <c r="AU288" s="19" t="s">
        <v>86</v>
      </c>
    </row>
    <row r="289" s="13" customFormat="1">
      <c r="A289" s="13"/>
      <c r="B289" s="226"/>
      <c r="C289" s="227"/>
      <c r="D289" s="224" t="s">
        <v>140</v>
      </c>
      <c r="E289" s="228" t="s">
        <v>19</v>
      </c>
      <c r="F289" s="229" t="s">
        <v>457</v>
      </c>
      <c r="G289" s="227"/>
      <c r="H289" s="230">
        <v>47.039999999999999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140</v>
      </c>
      <c r="AU289" s="236" t="s">
        <v>86</v>
      </c>
      <c r="AV289" s="13" t="s">
        <v>86</v>
      </c>
      <c r="AW289" s="13" t="s">
        <v>37</v>
      </c>
      <c r="AX289" s="13" t="s">
        <v>84</v>
      </c>
      <c r="AY289" s="236" t="s">
        <v>123</v>
      </c>
    </row>
    <row r="290" s="2" customFormat="1" ht="24.15" customHeight="1">
      <c r="A290" s="40"/>
      <c r="B290" s="41"/>
      <c r="C290" s="206" t="s">
        <v>458</v>
      </c>
      <c r="D290" s="206" t="s">
        <v>125</v>
      </c>
      <c r="E290" s="207" t="s">
        <v>459</v>
      </c>
      <c r="F290" s="208" t="s">
        <v>460</v>
      </c>
      <c r="G290" s="209" t="s">
        <v>128</v>
      </c>
      <c r="H290" s="210">
        <v>47.039999999999999</v>
      </c>
      <c r="I290" s="211"/>
      <c r="J290" s="212">
        <f>ROUND(I290*H290,2)</f>
        <v>0</v>
      </c>
      <c r="K290" s="208" t="s">
        <v>129</v>
      </c>
      <c r="L290" s="46"/>
      <c r="M290" s="213" t="s">
        <v>19</v>
      </c>
      <c r="N290" s="214" t="s">
        <v>47</v>
      </c>
      <c r="O290" s="86"/>
      <c r="P290" s="215">
        <f>O290*H290</f>
        <v>0</v>
      </c>
      <c r="Q290" s="215">
        <v>0.00012</v>
      </c>
      <c r="R290" s="215">
        <f>Q290*H290</f>
        <v>0.0056448000000000002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227</v>
      </c>
      <c r="AT290" s="217" t="s">
        <v>125</v>
      </c>
      <c r="AU290" s="217" t="s">
        <v>86</v>
      </c>
      <c r="AY290" s="19" t="s">
        <v>123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84</v>
      </c>
      <c r="BK290" s="218">
        <f>ROUND(I290*H290,2)</f>
        <v>0</v>
      </c>
      <c r="BL290" s="19" t="s">
        <v>227</v>
      </c>
      <c r="BM290" s="217" t="s">
        <v>461</v>
      </c>
    </row>
    <row r="291" s="2" customFormat="1">
      <c r="A291" s="40"/>
      <c r="B291" s="41"/>
      <c r="C291" s="42"/>
      <c r="D291" s="219" t="s">
        <v>132</v>
      </c>
      <c r="E291" s="42"/>
      <c r="F291" s="220" t="s">
        <v>462</v>
      </c>
      <c r="G291" s="42"/>
      <c r="H291" s="42"/>
      <c r="I291" s="221"/>
      <c r="J291" s="42"/>
      <c r="K291" s="42"/>
      <c r="L291" s="46"/>
      <c r="M291" s="268"/>
      <c r="N291" s="269"/>
      <c r="O291" s="270"/>
      <c r="P291" s="270"/>
      <c r="Q291" s="270"/>
      <c r="R291" s="270"/>
      <c r="S291" s="270"/>
      <c r="T291" s="271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132</v>
      </c>
      <c r="AU291" s="19" t="s">
        <v>86</v>
      </c>
    </row>
    <row r="292" s="2" customFormat="1" ht="6.96" customHeight="1">
      <c r="A292" s="40"/>
      <c r="B292" s="61"/>
      <c r="C292" s="62"/>
      <c r="D292" s="62"/>
      <c r="E292" s="62"/>
      <c r="F292" s="62"/>
      <c r="G292" s="62"/>
      <c r="H292" s="62"/>
      <c r="I292" s="62"/>
      <c r="J292" s="62"/>
      <c r="K292" s="62"/>
      <c r="L292" s="46"/>
      <c r="M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</sheetData>
  <sheetProtection sheet="1" autoFilter="0" formatColumns="0" formatRows="0" objects="1" scenarios="1" spinCount="100000" saltValue="WIvwqt2iA3orR5XkULFp52M/YMti0lqTG0axz0h3qX4BEYOiIztHk218frLVfnNL/hC7ngiKxzPaX2/7GxSNTA==" hashValue="OIleXdljQqrLC9CBdadzLcFAjUuAWhPMzEsXU2PHiBn3xO+ibHhkg9fM4MNTeM/Rm1rx9KrtvByQI3Fx9NmaLA==" algorithmName="SHA-512" password="CC35"/>
  <autoFilter ref="C89:K291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11211101"/>
    <hyperlink ref="F97" r:id="rId2" display="https://podminky.urs.cz/item/CS_URS_2025_02/113106123"/>
    <hyperlink ref="F100" r:id="rId3" display="https://podminky.urs.cz/item/CS_URS_2025_02/113107112"/>
    <hyperlink ref="F105" r:id="rId4" display="https://podminky.urs.cz/item/CS_URS_2025_02/113107142"/>
    <hyperlink ref="F108" r:id="rId5" display="https://podminky.urs.cz/item/CS_URS_2025_02/113107342"/>
    <hyperlink ref="F112" r:id="rId6" display="https://podminky.urs.cz/item/CS_URS_2025_02/115101201"/>
    <hyperlink ref="F114" r:id="rId7" display="https://podminky.urs.cz/item/CS_URS_2025_02/171153101"/>
    <hyperlink ref="F118" r:id="rId8" display="https://podminky.urs.cz/item/CS_URS_2025_02/181311103"/>
    <hyperlink ref="F122" r:id="rId9" display="https://podminky.urs.cz/item/CS_URS_2025_02/181411131"/>
    <hyperlink ref="F127" r:id="rId10" display="https://podminky.urs.cz/item/CS_URS_2025_02/181912112"/>
    <hyperlink ref="F133" r:id="rId11" display="https://podminky.urs.cz/item/CS_URS_2025_02/310321111"/>
    <hyperlink ref="F142" r:id="rId12" display="https://podminky.urs.cz/item/CS_URS_2025_02/564851011"/>
    <hyperlink ref="F148" r:id="rId13" display="https://podminky.urs.cz/item/CS_URS_2025_02/573231107"/>
    <hyperlink ref="F151" r:id="rId14" display="https://podminky.urs.cz/item/CS_URS_2025_02/577134111"/>
    <hyperlink ref="F154" r:id="rId15" display="https://podminky.urs.cz/item/CS_URS_2025_02/564910411"/>
    <hyperlink ref="F157" r:id="rId16" display="https://podminky.urs.cz/item/CS_URS_2025_02/596211110"/>
    <hyperlink ref="F163" r:id="rId17" display="https://podminky.urs.cz/item/CS_URS_2025_02/628633111"/>
    <hyperlink ref="F168" r:id="rId18" display="https://podminky.urs.cz/item/CS_URS_2025_02/914112111"/>
    <hyperlink ref="F170" r:id="rId19" display="https://podminky.urs.cz/item/CS_URS_2025_02/916231213"/>
    <hyperlink ref="F177" r:id="rId20" display="https://podminky.urs.cz/item/CS_URS_2025_02/919735112"/>
    <hyperlink ref="F182" r:id="rId21" display="https://podminky.urs.cz/item/CS_URS_2025_02/953961114"/>
    <hyperlink ref="F185" r:id="rId22" display="https://podminky.urs.cz/item/CS_URS_2025_02/953961214"/>
    <hyperlink ref="F190" r:id="rId23" display="https://podminky.urs.cz/item/CS_URS_2025_02/966075141"/>
    <hyperlink ref="F193" r:id="rId24" display="https://podminky.urs.cz/item/CS_URS_2025_02/978023251"/>
    <hyperlink ref="F197" r:id="rId25" display="https://podminky.urs.cz/item/CS_URS_2025_02/985121101"/>
    <hyperlink ref="F204" r:id="rId26" display="https://podminky.urs.cz/item/CS_URS_2025_02/985121201"/>
    <hyperlink ref="F208" r:id="rId27" display="https://podminky.urs.cz/item/CS_URS_2025_02/985131111"/>
    <hyperlink ref="F215" r:id="rId28" display="https://podminky.urs.cz/item/CS_URS_2025_02/985132111"/>
    <hyperlink ref="F219" r:id="rId29" display="https://podminky.urs.cz/item/CS_URS_2025_02/985311211"/>
    <hyperlink ref="F226" r:id="rId30" display="https://podminky.urs.cz/item/CS_URS_2025_02/985311214"/>
    <hyperlink ref="F230" r:id="rId31" display="https://podminky.urs.cz/item/CS_URS_2025_02/985311315"/>
    <hyperlink ref="F235" r:id="rId32" display="https://podminky.urs.cz/item/CS_URS_2025_02/985311913"/>
    <hyperlink ref="F241" r:id="rId33" display="https://podminky.urs.cz/item/CS_URS_2025_02/985321111"/>
    <hyperlink ref="F244" r:id="rId34" display="https://podminky.urs.cz/item/CS_URS_2025_02/985324211"/>
    <hyperlink ref="F253" r:id="rId35" display="https://podminky.urs.cz/item/CS_URS_2025_02/985331115"/>
    <hyperlink ref="F258" r:id="rId36" display="https://podminky.urs.cz/item/CS_URS_2025_02/985411111"/>
    <hyperlink ref="F262" r:id="rId37" display="https://podminky.urs.cz/item/CS_URS_2025_02/997013631"/>
    <hyperlink ref="F269" r:id="rId38" display="https://podminky.urs.cz/item/CS_URS_2025_02/997013655"/>
    <hyperlink ref="F271" r:id="rId39" display="https://podminky.urs.cz/item/CS_URS_2025_02/997013645"/>
    <hyperlink ref="F274" r:id="rId40" display="https://podminky.urs.cz/item/CS_URS_2025_02/997211511"/>
    <hyperlink ref="F276" r:id="rId41" display="https://podminky.urs.cz/item/CS_URS_2025_02/997211519"/>
    <hyperlink ref="F280" r:id="rId42" display="https://podminky.urs.cz/item/CS_URS_2025_02/998212111"/>
    <hyperlink ref="F288" r:id="rId43" display="https://podminky.urs.cz/item/CS_URS_2025_02/783314101"/>
    <hyperlink ref="F291" r:id="rId44" display="https://podminky.urs.cz/item/CS_URS_2025_02/78331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Bílina, Lávka ev.č. 08-182d-M1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ROUND((SUM(BE81:BE101)),  2)</f>
        <v>0</v>
      </c>
      <c r="G33" s="40"/>
      <c r="H33" s="40"/>
      <c r="I33" s="150">
        <v>0.20999999999999999</v>
      </c>
      <c r="J33" s="149">
        <f>ROUND(((SUM(BE81:BE101))*I33),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ROUND((SUM(BF81:BF101)),  2)</f>
        <v>0</v>
      </c>
      <c r="G34" s="40"/>
      <c r="H34" s="40"/>
      <c r="I34" s="150">
        <v>0.12</v>
      </c>
      <c r="J34" s="149">
        <f>ROUND(((SUM(BF81:BF101))*I34),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ROUND((SUM(BG81:BG101)),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ROUND((SUM(BH81:BH101)),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ROUND((SUM(BI81:BI101)),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Bílina, Lávka ev.č. 08-182d-M1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Bílina</v>
      </c>
      <c r="G52" s="42"/>
      <c r="H52" s="42"/>
      <c r="I52" s="34" t="s">
        <v>23</v>
      </c>
      <c r="J52" s="74" t="str">
        <f>IF(J12="","",J12)</f>
        <v>22. 9. 2025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Bílina, Břežánská 50/4, 41 801 Bílina</v>
      </c>
      <c r="G54" s="42"/>
      <c r="H54" s="42"/>
      <c r="I54" s="34" t="s">
        <v>33</v>
      </c>
      <c r="J54" s="38" t="str">
        <f>E21</f>
        <v>Projektová kancelář VANER s.r.o.,V Horkách 101/1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Zuzana Morávková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463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464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108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Bílina, Lávka ev.č. 08-182d-M1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91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VRN - Vedlejší rozpočtové náklady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Bílina</v>
      </c>
      <c r="G75" s="42"/>
      <c r="H75" s="42"/>
      <c r="I75" s="34" t="s">
        <v>23</v>
      </c>
      <c r="J75" s="74" t="str">
        <f>IF(J12="","",J12)</f>
        <v>22. 9. 2025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40.05" customHeight="1">
      <c r="A77" s="40"/>
      <c r="B77" s="41"/>
      <c r="C77" s="34" t="s">
        <v>25</v>
      </c>
      <c r="D77" s="42"/>
      <c r="E77" s="42"/>
      <c r="F77" s="29" t="str">
        <f>E15</f>
        <v>Město Bílina, Břežánská 50/4, 41 801 Bílina</v>
      </c>
      <c r="G77" s="42"/>
      <c r="H77" s="42"/>
      <c r="I77" s="34" t="s">
        <v>33</v>
      </c>
      <c r="J77" s="38" t="str">
        <f>E21</f>
        <v>Projektová kancelář VANER s.r.o.,V Horkách 101/1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38</v>
      </c>
      <c r="J78" s="38" t="str">
        <f>E24</f>
        <v>Zuzana Morávková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109</v>
      </c>
      <c r="D80" s="182" t="s">
        <v>61</v>
      </c>
      <c r="E80" s="182" t="s">
        <v>57</v>
      </c>
      <c r="F80" s="182" t="s">
        <v>58</v>
      </c>
      <c r="G80" s="182" t="s">
        <v>110</v>
      </c>
      <c r="H80" s="182" t="s">
        <v>111</v>
      </c>
      <c r="I80" s="182" t="s">
        <v>112</v>
      </c>
      <c r="J80" s="182" t="s">
        <v>95</v>
      </c>
      <c r="K80" s="183" t="s">
        <v>113</v>
      </c>
      <c r="L80" s="184"/>
      <c r="M80" s="94" t="s">
        <v>19</v>
      </c>
      <c r="N80" s="95" t="s">
        <v>46</v>
      </c>
      <c r="O80" s="95" t="s">
        <v>114</v>
      </c>
      <c r="P80" s="95" t="s">
        <v>115</v>
      </c>
      <c r="Q80" s="95" t="s">
        <v>116</v>
      </c>
      <c r="R80" s="95" t="s">
        <v>117</v>
      </c>
      <c r="S80" s="95" t="s">
        <v>118</v>
      </c>
      <c r="T80" s="96" t="s">
        <v>119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120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96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75</v>
      </c>
      <c r="E82" s="193" t="s">
        <v>87</v>
      </c>
      <c r="F82" s="193" t="s">
        <v>88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P83+SUM(P84:P99)</f>
        <v>0</v>
      </c>
      <c r="Q82" s="198"/>
      <c r="R82" s="199">
        <f>R83+SUM(R84:R99)</f>
        <v>0</v>
      </c>
      <c r="S82" s="198"/>
      <c r="T82" s="200">
        <f>T83+SUM(T84:T99)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155</v>
      </c>
      <c r="AT82" s="202" t="s">
        <v>75</v>
      </c>
      <c r="AU82" s="202" t="s">
        <v>76</v>
      </c>
      <c r="AY82" s="201" t="s">
        <v>123</v>
      </c>
      <c r="BK82" s="203">
        <f>BK83+SUM(BK84:BK99)</f>
        <v>0</v>
      </c>
    </row>
    <row r="83" s="2" customFormat="1" ht="16.5" customHeight="1">
      <c r="A83" s="40"/>
      <c r="B83" s="41"/>
      <c r="C83" s="206" t="s">
        <v>84</v>
      </c>
      <c r="D83" s="206" t="s">
        <v>125</v>
      </c>
      <c r="E83" s="207" t="s">
        <v>465</v>
      </c>
      <c r="F83" s="208" t="s">
        <v>466</v>
      </c>
      <c r="G83" s="209" t="s">
        <v>289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47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130</v>
      </c>
      <c r="AT83" s="217" t="s">
        <v>125</v>
      </c>
      <c r="AU83" s="217" t="s">
        <v>84</v>
      </c>
      <c r="AY83" s="19" t="s">
        <v>123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84</v>
      </c>
      <c r="BK83" s="218">
        <f>ROUND(I83*H83,2)</f>
        <v>0</v>
      </c>
      <c r="BL83" s="19" t="s">
        <v>130</v>
      </c>
      <c r="BM83" s="217" t="s">
        <v>467</v>
      </c>
    </row>
    <row r="84" s="2" customFormat="1" ht="16.5" customHeight="1">
      <c r="A84" s="40"/>
      <c r="B84" s="41"/>
      <c r="C84" s="206" t="s">
        <v>86</v>
      </c>
      <c r="D84" s="206" t="s">
        <v>125</v>
      </c>
      <c r="E84" s="207" t="s">
        <v>468</v>
      </c>
      <c r="F84" s="208" t="s">
        <v>469</v>
      </c>
      <c r="G84" s="209" t="s">
        <v>289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47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130</v>
      </c>
      <c r="AT84" s="217" t="s">
        <v>125</v>
      </c>
      <c r="AU84" s="217" t="s">
        <v>84</v>
      </c>
      <c r="AY84" s="19" t="s">
        <v>123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84</v>
      </c>
      <c r="BK84" s="218">
        <f>ROUND(I84*H84,2)</f>
        <v>0</v>
      </c>
      <c r="BL84" s="19" t="s">
        <v>130</v>
      </c>
      <c r="BM84" s="217" t="s">
        <v>470</v>
      </c>
    </row>
    <row r="85" s="2" customFormat="1">
      <c r="A85" s="40"/>
      <c r="B85" s="41"/>
      <c r="C85" s="42"/>
      <c r="D85" s="224" t="s">
        <v>134</v>
      </c>
      <c r="E85" s="42"/>
      <c r="F85" s="225" t="s">
        <v>471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134</v>
      </c>
      <c r="AU85" s="19" t="s">
        <v>84</v>
      </c>
    </row>
    <row r="86" s="2" customFormat="1" ht="16.5" customHeight="1">
      <c r="A86" s="40"/>
      <c r="B86" s="41"/>
      <c r="C86" s="206" t="s">
        <v>142</v>
      </c>
      <c r="D86" s="206" t="s">
        <v>125</v>
      </c>
      <c r="E86" s="207" t="s">
        <v>472</v>
      </c>
      <c r="F86" s="208" t="s">
        <v>473</v>
      </c>
      <c r="G86" s="209" t="s">
        <v>264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47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130</v>
      </c>
      <c r="AT86" s="217" t="s">
        <v>125</v>
      </c>
      <c r="AU86" s="217" t="s">
        <v>84</v>
      </c>
      <c r="AY86" s="19" t="s">
        <v>123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84</v>
      </c>
      <c r="BK86" s="218">
        <f>ROUND(I86*H86,2)</f>
        <v>0</v>
      </c>
      <c r="BL86" s="19" t="s">
        <v>130</v>
      </c>
      <c r="BM86" s="217" t="s">
        <v>474</v>
      </c>
    </row>
    <row r="87" s="2" customFormat="1">
      <c r="A87" s="40"/>
      <c r="B87" s="41"/>
      <c r="C87" s="42"/>
      <c r="D87" s="224" t="s">
        <v>134</v>
      </c>
      <c r="E87" s="42"/>
      <c r="F87" s="225" t="s">
        <v>475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134</v>
      </c>
      <c r="AU87" s="19" t="s">
        <v>84</v>
      </c>
    </row>
    <row r="88" s="2" customFormat="1" ht="16.5" customHeight="1">
      <c r="A88" s="40"/>
      <c r="B88" s="41"/>
      <c r="C88" s="206" t="s">
        <v>130</v>
      </c>
      <c r="D88" s="206" t="s">
        <v>125</v>
      </c>
      <c r="E88" s="207" t="s">
        <v>476</v>
      </c>
      <c r="F88" s="208" t="s">
        <v>477</v>
      </c>
      <c r="G88" s="209" t="s">
        <v>289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47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84</v>
      </c>
      <c r="AY88" s="19" t="s">
        <v>123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84</v>
      </c>
      <c r="BK88" s="218">
        <f>ROUND(I88*H88,2)</f>
        <v>0</v>
      </c>
      <c r="BL88" s="19" t="s">
        <v>130</v>
      </c>
      <c r="BM88" s="217" t="s">
        <v>478</v>
      </c>
    </row>
    <row r="89" s="2" customFormat="1">
      <c r="A89" s="40"/>
      <c r="B89" s="41"/>
      <c r="C89" s="42"/>
      <c r="D89" s="224" t="s">
        <v>134</v>
      </c>
      <c r="E89" s="42"/>
      <c r="F89" s="225" t="s">
        <v>479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84</v>
      </c>
    </row>
    <row r="90" s="2" customFormat="1" ht="24.15" customHeight="1">
      <c r="A90" s="40"/>
      <c r="B90" s="41"/>
      <c r="C90" s="206" t="s">
        <v>155</v>
      </c>
      <c r="D90" s="206" t="s">
        <v>125</v>
      </c>
      <c r="E90" s="207" t="s">
        <v>480</v>
      </c>
      <c r="F90" s="208" t="s">
        <v>481</v>
      </c>
      <c r="G90" s="209" t="s">
        <v>289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47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84</v>
      </c>
      <c r="AY90" s="19" t="s">
        <v>123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84</v>
      </c>
      <c r="BK90" s="218">
        <f>ROUND(I90*H90,2)</f>
        <v>0</v>
      </c>
      <c r="BL90" s="19" t="s">
        <v>130</v>
      </c>
      <c r="BM90" s="217" t="s">
        <v>482</v>
      </c>
    </row>
    <row r="91" s="2" customFormat="1">
      <c r="A91" s="40"/>
      <c r="B91" s="41"/>
      <c r="C91" s="42"/>
      <c r="D91" s="224" t="s">
        <v>134</v>
      </c>
      <c r="E91" s="42"/>
      <c r="F91" s="225" t="s">
        <v>483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134</v>
      </c>
      <c r="AU91" s="19" t="s">
        <v>84</v>
      </c>
    </row>
    <row r="92" s="2" customFormat="1" ht="16.5" customHeight="1">
      <c r="A92" s="40"/>
      <c r="B92" s="41"/>
      <c r="C92" s="206" t="s">
        <v>162</v>
      </c>
      <c r="D92" s="206" t="s">
        <v>125</v>
      </c>
      <c r="E92" s="207" t="s">
        <v>484</v>
      </c>
      <c r="F92" s="208" t="s">
        <v>485</v>
      </c>
      <c r="G92" s="209" t="s">
        <v>264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47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130</v>
      </c>
      <c r="AT92" s="217" t="s">
        <v>125</v>
      </c>
      <c r="AU92" s="217" t="s">
        <v>84</v>
      </c>
      <c r="AY92" s="19" t="s">
        <v>123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84</v>
      </c>
      <c r="BK92" s="218">
        <f>ROUND(I92*H92,2)</f>
        <v>0</v>
      </c>
      <c r="BL92" s="19" t="s">
        <v>130</v>
      </c>
      <c r="BM92" s="217" t="s">
        <v>486</v>
      </c>
    </row>
    <row r="93" s="2" customFormat="1">
      <c r="A93" s="40"/>
      <c r="B93" s="41"/>
      <c r="C93" s="42"/>
      <c r="D93" s="224" t="s">
        <v>134</v>
      </c>
      <c r="E93" s="42"/>
      <c r="F93" s="225" t="s">
        <v>487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84</v>
      </c>
    </row>
    <row r="94" s="2" customFormat="1" ht="16.5" customHeight="1">
      <c r="A94" s="40"/>
      <c r="B94" s="41"/>
      <c r="C94" s="206" t="s">
        <v>168</v>
      </c>
      <c r="D94" s="206" t="s">
        <v>125</v>
      </c>
      <c r="E94" s="207" t="s">
        <v>488</v>
      </c>
      <c r="F94" s="208" t="s">
        <v>489</v>
      </c>
      <c r="G94" s="209" t="s">
        <v>289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47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84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84</v>
      </c>
      <c r="BK94" s="218">
        <f>ROUND(I94*H94,2)</f>
        <v>0</v>
      </c>
      <c r="BL94" s="19" t="s">
        <v>130</v>
      </c>
      <c r="BM94" s="217" t="s">
        <v>490</v>
      </c>
    </row>
    <row r="95" s="2" customFormat="1">
      <c r="A95" s="40"/>
      <c r="B95" s="41"/>
      <c r="C95" s="42"/>
      <c r="D95" s="224" t="s">
        <v>134</v>
      </c>
      <c r="E95" s="42"/>
      <c r="F95" s="225" t="s">
        <v>491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84</v>
      </c>
    </row>
    <row r="96" s="2" customFormat="1" ht="24.15" customHeight="1">
      <c r="A96" s="40"/>
      <c r="B96" s="41"/>
      <c r="C96" s="206" t="s">
        <v>176</v>
      </c>
      <c r="D96" s="206" t="s">
        <v>125</v>
      </c>
      <c r="E96" s="207" t="s">
        <v>492</v>
      </c>
      <c r="F96" s="208" t="s">
        <v>493</v>
      </c>
      <c r="G96" s="209" t="s">
        <v>289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47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84</v>
      </c>
      <c r="AY96" s="19" t="s">
        <v>123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84</v>
      </c>
      <c r="BK96" s="218">
        <f>ROUND(I96*H96,2)</f>
        <v>0</v>
      </c>
      <c r="BL96" s="19" t="s">
        <v>130</v>
      </c>
      <c r="BM96" s="217" t="s">
        <v>494</v>
      </c>
    </row>
    <row r="97" s="2" customFormat="1">
      <c r="A97" s="40"/>
      <c r="B97" s="41"/>
      <c r="C97" s="42"/>
      <c r="D97" s="224" t="s">
        <v>134</v>
      </c>
      <c r="E97" s="42"/>
      <c r="F97" s="225" t="s">
        <v>495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84</v>
      </c>
    </row>
    <row r="98" s="2" customFormat="1" ht="24.15" customHeight="1">
      <c r="A98" s="40"/>
      <c r="B98" s="41"/>
      <c r="C98" s="206" t="s">
        <v>181</v>
      </c>
      <c r="D98" s="206" t="s">
        <v>125</v>
      </c>
      <c r="E98" s="207" t="s">
        <v>496</v>
      </c>
      <c r="F98" s="208" t="s">
        <v>497</v>
      </c>
      <c r="G98" s="209" t="s">
        <v>289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47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84</v>
      </c>
      <c r="AY98" s="19" t="s">
        <v>123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84</v>
      </c>
      <c r="BK98" s="218">
        <f>ROUND(I98*H98,2)</f>
        <v>0</v>
      </c>
      <c r="BL98" s="19" t="s">
        <v>130</v>
      </c>
      <c r="BM98" s="217" t="s">
        <v>498</v>
      </c>
    </row>
    <row r="99" s="12" customFormat="1" ht="22.8" customHeight="1">
      <c r="A99" s="12"/>
      <c r="B99" s="190"/>
      <c r="C99" s="191"/>
      <c r="D99" s="192" t="s">
        <v>75</v>
      </c>
      <c r="E99" s="204" t="s">
        <v>499</v>
      </c>
      <c r="F99" s="204" t="s">
        <v>500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SUM(P100:P101)</f>
        <v>0</v>
      </c>
      <c r="Q99" s="198"/>
      <c r="R99" s="199">
        <f>SUM(R100:R101)</f>
        <v>0</v>
      </c>
      <c r="S99" s="198"/>
      <c r="T99" s="200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155</v>
      </c>
      <c r="AT99" s="202" t="s">
        <v>75</v>
      </c>
      <c r="AU99" s="202" t="s">
        <v>84</v>
      </c>
      <c r="AY99" s="201" t="s">
        <v>123</v>
      </c>
      <c r="BK99" s="203">
        <f>SUM(BK100:BK101)</f>
        <v>0</v>
      </c>
    </row>
    <row r="100" s="2" customFormat="1" ht="16.5" customHeight="1">
      <c r="A100" s="40"/>
      <c r="B100" s="41"/>
      <c r="C100" s="206" t="s">
        <v>188</v>
      </c>
      <c r="D100" s="206" t="s">
        <v>125</v>
      </c>
      <c r="E100" s="207" t="s">
        <v>501</v>
      </c>
      <c r="F100" s="208" t="s">
        <v>502</v>
      </c>
      <c r="G100" s="209" t="s">
        <v>289</v>
      </c>
      <c r="H100" s="210">
        <v>1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47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503</v>
      </c>
      <c r="AT100" s="217" t="s">
        <v>125</v>
      </c>
      <c r="AU100" s="217" t="s">
        <v>86</v>
      </c>
      <c r="AY100" s="19" t="s">
        <v>123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84</v>
      </c>
      <c r="BK100" s="218">
        <f>ROUND(I100*H100,2)</f>
        <v>0</v>
      </c>
      <c r="BL100" s="19" t="s">
        <v>503</v>
      </c>
      <c r="BM100" s="217" t="s">
        <v>504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505</v>
      </c>
      <c r="G101" s="42"/>
      <c r="H101" s="42"/>
      <c r="I101" s="221"/>
      <c r="J101" s="42"/>
      <c r="K101" s="42"/>
      <c r="L101" s="46"/>
      <c r="M101" s="268"/>
      <c r="N101" s="269"/>
      <c r="O101" s="270"/>
      <c r="P101" s="270"/>
      <c r="Q101" s="270"/>
      <c r="R101" s="270"/>
      <c r="S101" s="270"/>
      <c r="T101" s="271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86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z6wxd5NT0l2Kb10pb/aI5DAsZwIK2m39ZQiptrTcjuZ2/UNRPbzs3KMHET5qAqI/hh4NpqhZiZky8uQaJWYgqQ==" hashValue="MaY9kIpvTl2SWP48lRfAM1mOQBAxKRAVg0v5m8rzhuHz1YB2HuglYQh9CDQUenPKkdBHosFdkf9LGRO+AlKqOw==" algorithmName="SHA-512" password="CC35"/>
  <autoFilter ref="C80:K10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101" r:id="rId1" display="https://podminky.urs.cz/item/CS_URS_2025_02/034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506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507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508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509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510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511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512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513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514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515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516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83</v>
      </c>
      <c r="F18" s="283" t="s">
        <v>517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518</v>
      </c>
      <c r="F19" s="283" t="s">
        <v>519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520</v>
      </c>
      <c r="F20" s="283" t="s">
        <v>521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522</v>
      </c>
      <c r="F21" s="283" t="s">
        <v>523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524</v>
      </c>
      <c r="F22" s="283" t="s">
        <v>525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526</v>
      </c>
      <c r="F23" s="283" t="s">
        <v>527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528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529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530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531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532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533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534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535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536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109</v>
      </c>
      <c r="F36" s="283"/>
      <c r="G36" s="283" t="s">
        <v>537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538</v>
      </c>
      <c r="F37" s="283"/>
      <c r="G37" s="283" t="s">
        <v>539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57</v>
      </c>
      <c r="F38" s="283"/>
      <c r="G38" s="283" t="s">
        <v>540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58</v>
      </c>
      <c r="F39" s="283"/>
      <c r="G39" s="283" t="s">
        <v>541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110</v>
      </c>
      <c r="F40" s="283"/>
      <c r="G40" s="283" t="s">
        <v>542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111</v>
      </c>
      <c r="F41" s="283"/>
      <c r="G41" s="283" t="s">
        <v>543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544</v>
      </c>
      <c r="F42" s="283"/>
      <c r="G42" s="283" t="s">
        <v>545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546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547</v>
      </c>
      <c r="F44" s="283"/>
      <c r="G44" s="283" t="s">
        <v>548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113</v>
      </c>
      <c r="F45" s="283"/>
      <c r="G45" s="283" t="s">
        <v>549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550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551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552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553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554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555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556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557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558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559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560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561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562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563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564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565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566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567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568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569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570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571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572</v>
      </c>
      <c r="D76" s="301"/>
      <c r="E76" s="301"/>
      <c r="F76" s="301" t="s">
        <v>573</v>
      </c>
      <c r="G76" s="302"/>
      <c r="H76" s="301" t="s">
        <v>58</v>
      </c>
      <c r="I76" s="301" t="s">
        <v>61</v>
      </c>
      <c r="J76" s="301" t="s">
        <v>574</v>
      </c>
      <c r="K76" s="300"/>
    </row>
    <row r="77" s="1" customFormat="1" ht="17.25" customHeight="1">
      <c r="B77" s="298"/>
      <c r="C77" s="303" t="s">
        <v>575</v>
      </c>
      <c r="D77" s="303"/>
      <c r="E77" s="303"/>
      <c r="F77" s="304" t="s">
        <v>576</v>
      </c>
      <c r="G77" s="305"/>
      <c r="H77" s="303"/>
      <c r="I77" s="303"/>
      <c r="J77" s="303" t="s">
        <v>577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57</v>
      </c>
      <c r="D79" s="308"/>
      <c r="E79" s="308"/>
      <c r="F79" s="309" t="s">
        <v>578</v>
      </c>
      <c r="G79" s="310"/>
      <c r="H79" s="286" t="s">
        <v>579</v>
      </c>
      <c r="I79" s="286" t="s">
        <v>580</v>
      </c>
      <c r="J79" s="286">
        <v>20</v>
      </c>
      <c r="K79" s="300"/>
    </row>
    <row r="80" s="1" customFormat="1" ht="15" customHeight="1">
      <c r="B80" s="298"/>
      <c r="C80" s="286" t="s">
        <v>581</v>
      </c>
      <c r="D80" s="286"/>
      <c r="E80" s="286"/>
      <c r="F80" s="309" t="s">
        <v>578</v>
      </c>
      <c r="G80" s="310"/>
      <c r="H80" s="286" t="s">
        <v>582</v>
      </c>
      <c r="I80" s="286" t="s">
        <v>580</v>
      </c>
      <c r="J80" s="286">
        <v>120</v>
      </c>
      <c r="K80" s="300"/>
    </row>
    <row r="81" s="1" customFormat="1" ht="15" customHeight="1">
      <c r="B81" s="311"/>
      <c r="C81" s="286" t="s">
        <v>583</v>
      </c>
      <c r="D81" s="286"/>
      <c r="E81" s="286"/>
      <c r="F81" s="309" t="s">
        <v>584</v>
      </c>
      <c r="G81" s="310"/>
      <c r="H81" s="286" t="s">
        <v>585</v>
      </c>
      <c r="I81" s="286" t="s">
        <v>580</v>
      </c>
      <c r="J81" s="286">
        <v>50</v>
      </c>
      <c r="K81" s="300"/>
    </row>
    <row r="82" s="1" customFormat="1" ht="15" customHeight="1">
      <c r="B82" s="311"/>
      <c r="C82" s="286" t="s">
        <v>586</v>
      </c>
      <c r="D82" s="286"/>
      <c r="E82" s="286"/>
      <c r="F82" s="309" t="s">
        <v>578</v>
      </c>
      <c r="G82" s="310"/>
      <c r="H82" s="286" t="s">
        <v>587</v>
      </c>
      <c r="I82" s="286" t="s">
        <v>588</v>
      </c>
      <c r="J82" s="286"/>
      <c r="K82" s="300"/>
    </row>
    <row r="83" s="1" customFormat="1" ht="15" customHeight="1">
      <c r="B83" s="311"/>
      <c r="C83" s="312" t="s">
        <v>589</v>
      </c>
      <c r="D83" s="312"/>
      <c r="E83" s="312"/>
      <c r="F83" s="313" t="s">
        <v>584</v>
      </c>
      <c r="G83" s="312"/>
      <c r="H83" s="312" t="s">
        <v>590</v>
      </c>
      <c r="I83" s="312" t="s">
        <v>580</v>
      </c>
      <c r="J83" s="312">
        <v>15</v>
      </c>
      <c r="K83" s="300"/>
    </row>
    <row r="84" s="1" customFormat="1" ht="15" customHeight="1">
      <c r="B84" s="311"/>
      <c r="C84" s="312" t="s">
        <v>591</v>
      </c>
      <c r="D84" s="312"/>
      <c r="E84" s="312"/>
      <c r="F84" s="313" t="s">
        <v>584</v>
      </c>
      <c r="G84" s="312"/>
      <c r="H84" s="312" t="s">
        <v>592</v>
      </c>
      <c r="I84" s="312" t="s">
        <v>580</v>
      </c>
      <c r="J84" s="312">
        <v>15</v>
      </c>
      <c r="K84" s="300"/>
    </row>
    <row r="85" s="1" customFormat="1" ht="15" customHeight="1">
      <c r="B85" s="311"/>
      <c r="C85" s="312" t="s">
        <v>593</v>
      </c>
      <c r="D85" s="312"/>
      <c r="E85" s="312"/>
      <c r="F85" s="313" t="s">
        <v>584</v>
      </c>
      <c r="G85" s="312"/>
      <c r="H85" s="312" t="s">
        <v>594</v>
      </c>
      <c r="I85" s="312" t="s">
        <v>580</v>
      </c>
      <c r="J85" s="312">
        <v>20</v>
      </c>
      <c r="K85" s="300"/>
    </row>
    <row r="86" s="1" customFormat="1" ht="15" customHeight="1">
      <c r="B86" s="311"/>
      <c r="C86" s="312" t="s">
        <v>595</v>
      </c>
      <c r="D86" s="312"/>
      <c r="E86" s="312"/>
      <c r="F86" s="313" t="s">
        <v>584</v>
      </c>
      <c r="G86" s="312"/>
      <c r="H86" s="312" t="s">
        <v>596</v>
      </c>
      <c r="I86" s="312" t="s">
        <v>580</v>
      </c>
      <c r="J86" s="312">
        <v>20</v>
      </c>
      <c r="K86" s="300"/>
    </row>
    <row r="87" s="1" customFormat="1" ht="15" customHeight="1">
      <c r="B87" s="311"/>
      <c r="C87" s="286" t="s">
        <v>597</v>
      </c>
      <c r="D87" s="286"/>
      <c r="E87" s="286"/>
      <c r="F87" s="309" t="s">
        <v>584</v>
      </c>
      <c r="G87" s="310"/>
      <c r="H87" s="286" t="s">
        <v>598</v>
      </c>
      <c r="I87" s="286" t="s">
        <v>580</v>
      </c>
      <c r="J87" s="286">
        <v>50</v>
      </c>
      <c r="K87" s="300"/>
    </row>
    <row r="88" s="1" customFormat="1" ht="15" customHeight="1">
      <c r="B88" s="311"/>
      <c r="C88" s="286" t="s">
        <v>599</v>
      </c>
      <c r="D88" s="286"/>
      <c r="E88" s="286"/>
      <c r="F88" s="309" t="s">
        <v>584</v>
      </c>
      <c r="G88" s="310"/>
      <c r="H88" s="286" t="s">
        <v>600</v>
      </c>
      <c r="I88" s="286" t="s">
        <v>580</v>
      </c>
      <c r="J88" s="286">
        <v>20</v>
      </c>
      <c r="K88" s="300"/>
    </row>
    <row r="89" s="1" customFormat="1" ht="15" customHeight="1">
      <c r="B89" s="311"/>
      <c r="C89" s="286" t="s">
        <v>601</v>
      </c>
      <c r="D89" s="286"/>
      <c r="E89" s="286"/>
      <c r="F89" s="309" t="s">
        <v>584</v>
      </c>
      <c r="G89" s="310"/>
      <c r="H89" s="286" t="s">
        <v>602</v>
      </c>
      <c r="I89" s="286" t="s">
        <v>580</v>
      </c>
      <c r="J89" s="286">
        <v>20</v>
      </c>
      <c r="K89" s="300"/>
    </row>
    <row r="90" s="1" customFormat="1" ht="15" customHeight="1">
      <c r="B90" s="311"/>
      <c r="C90" s="286" t="s">
        <v>603</v>
      </c>
      <c r="D90" s="286"/>
      <c r="E90" s="286"/>
      <c r="F90" s="309" t="s">
        <v>584</v>
      </c>
      <c r="G90" s="310"/>
      <c r="H90" s="286" t="s">
        <v>604</v>
      </c>
      <c r="I90" s="286" t="s">
        <v>580</v>
      </c>
      <c r="J90" s="286">
        <v>50</v>
      </c>
      <c r="K90" s="300"/>
    </row>
    <row r="91" s="1" customFormat="1" ht="15" customHeight="1">
      <c r="B91" s="311"/>
      <c r="C91" s="286" t="s">
        <v>605</v>
      </c>
      <c r="D91" s="286"/>
      <c r="E91" s="286"/>
      <c r="F91" s="309" t="s">
        <v>584</v>
      </c>
      <c r="G91" s="310"/>
      <c r="H91" s="286" t="s">
        <v>605</v>
      </c>
      <c r="I91" s="286" t="s">
        <v>580</v>
      </c>
      <c r="J91" s="286">
        <v>50</v>
      </c>
      <c r="K91" s="300"/>
    </row>
    <row r="92" s="1" customFormat="1" ht="15" customHeight="1">
      <c r="B92" s="311"/>
      <c r="C92" s="286" t="s">
        <v>606</v>
      </c>
      <c r="D92" s="286"/>
      <c r="E92" s="286"/>
      <c r="F92" s="309" t="s">
        <v>584</v>
      </c>
      <c r="G92" s="310"/>
      <c r="H92" s="286" t="s">
        <v>607</v>
      </c>
      <c r="I92" s="286" t="s">
        <v>580</v>
      </c>
      <c r="J92" s="286">
        <v>255</v>
      </c>
      <c r="K92" s="300"/>
    </row>
    <row r="93" s="1" customFormat="1" ht="15" customHeight="1">
      <c r="B93" s="311"/>
      <c r="C93" s="286" t="s">
        <v>608</v>
      </c>
      <c r="D93" s="286"/>
      <c r="E93" s="286"/>
      <c r="F93" s="309" t="s">
        <v>578</v>
      </c>
      <c r="G93" s="310"/>
      <c r="H93" s="286" t="s">
        <v>609</v>
      </c>
      <c r="I93" s="286" t="s">
        <v>610</v>
      </c>
      <c r="J93" s="286"/>
      <c r="K93" s="300"/>
    </row>
    <row r="94" s="1" customFormat="1" ht="15" customHeight="1">
      <c r="B94" s="311"/>
      <c r="C94" s="286" t="s">
        <v>611</v>
      </c>
      <c r="D94" s="286"/>
      <c r="E94" s="286"/>
      <c r="F94" s="309" t="s">
        <v>578</v>
      </c>
      <c r="G94" s="310"/>
      <c r="H94" s="286" t="s">
        <v>612</v>
      </c>
      <c r="I94" s="286" t="s">
        <v>613</v>
      </c>
      <c r="J94" s="286"/>
      <c r="K94" s="300"/>
    </row>
    <row r="95" s="1" customFormat="1" ht="15" customHeight="1">
      <c r="B95" s="311"/>
      <c r="C95" s="286" t="s">
        <v>614</v>
      </c>
      <c r="D95" s="286"/>
      <c r="E95" s="286"/>
      <c r="F95" s="309" t="s">
        <v>578</v>
      </c>
      <c r="G95" s="310"/>
      <c r="H95" s="286" t="s">
        <v>614</v>
      </c>
      <c r="I95" s="286" t="s">
        <v>613</v>
      </c>
      <c r="J95" s="286"/>
      <c r="K95" s="300"/>
    </row>
    <row r="96" s="1" customFormat="1" ht="15" customHeight="1">
      <c r="B96" s="311"/>
      <c r="C96" s="286" t="s">
        <v>42</v>
      </c>
      <c r="D96" s="286"/>
      <c r="E96" s="286"/>
      <c r="F96" s="309" t="s">
        <v>578</v>
      </c>
      <c r="G96" s="310"/>
      <c r="H96" s="286" t="s">
        <v>615</v>
      </c>
      <c r="I96" s="286" t="s">
        <v>613</v>
      </c>
      <c r="J96" s="286"/>
      <c r="K96" s="300"/>
    </row>
    <row r="97" s="1" customFormat="1" ht="15" customHeight="1">
      <c r="B97" s="311"/>
      <c r="C97" s="286" t="s">
        <v>52</v>
      </c>
      <c r="D97" s="286"/>
      <c r="E97" s="286"/>
      <c r="F97" s="309" t="s">
        <v>578</v>
      </c>
      <c r="G97" s="310"/>
      <c r="H97" s="286" t="s">
        <v>616</v>
      </c>
      <c r="I97" s="286" t="s">
        <v>613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617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572</v>
      </c>
      <c r="D103" s="301"/>
      <c r="E103" s="301"/>
      <c r="F103" s="301" t="s">
        <v>573</v>
      </c>
      <c r="G103" s="302"/>
      <c r="H103" s="301" t="s">
        <v>58</v>
      </c>
      <c r="I103" s="301" t="s">
        <v>61</v>
      </c>
      <c r="J103" s="301" t="s">
        <v>574</v>
      </c>
      <c r="K103" s="300"/>
    </row>
    <row r="104" s="1" customFormat="1" ht="17.25" customHeight="1">
      <c r="B104" s="298"/>
      <c r="C104" s="303" t="s">
        <v>575</v>
      </c>
      <c r="D104" s="303"/>
      <c r="E104" s="303"/>
      <c r="F104" s="304" t="s">
        <v>576</v>
      </c>
      <c r="G104" s="305"/>
      <c r="H104" s="303"/>
      <c r="I104" s="303"/>
      <c r="J104" s="303" t="s">
        <v>577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57</v>
      </c>
      <c r="D106" s="308"/>
      <c r="E106" s="308"/>
      <c r="F106" s="309" t="s">
        <v>578</v>
      </c>
      <c r="G106" s="286"/>
      <c r="H106" s="286" t="s">
        <v>618</v>
      </c>
      <c r="I106" s="286" t="s">
        <v>580</v>
      </c>
      <c r="J106" s="286">
        <v>20</v>
      </c>
      <c r="K106" s="300"/>
    </row>
    <row r="107" s="1" customFormat="1" ht="15" customHeight="1">
      <c r="B107" s="298"/>
      <c r="C107" s="286" t="s">
        <v>581</v>
      </c>
      <c r="D107" s="286"/>
      <c r="E107" s="286"/>
      <c r="F107" s="309" t="s">
        <v>578</v>
      </c>
      <c r="G107" s="286"/>
      <c r="H107" s="286" t="s">
        <v>618</v>
      </c>
      <c r="I107" s="286" t="s">
        <v>580</v>
      </c>
      <c r="J107" s="286">
        <v>120</v>
      </c>
      <c r="K107" s="300"/>
    </row>
    <row r="108" s="1" customFormat="1" ht="15" customHeight="1">
      <c r="B108" s="311"/>
      <c r="C108" s="286" t="s">
        <v>583</v>
      </c>
      <c r="D108" s="286"/>
      <c r="E108" s="286"/>
      <c r="F108" s="309" t="s">
        <v>584</v>
      </c>
      <c r="G108" s="286"/>
      <c r="H108" s="286" t="s">
        <v>618</v>
      </c>
      <c r="I108" s="286" t="s">
        <v>580</v>
      </c>
      <c r="J108" s="286">
        <v>50</v>
      </c>
      <c r="K108" s="300"/>
    </row>
    <row r="109" s="1" customFormat="1" ht="15" customHeight="1">
      <c r="B109" s="311"/>
      <c r="C109" s="286" t="s">
        <v>586</v>
      </c>
      <c r="D109" s="286"/>
      <c r="E109" s="286"/>
      <c r="F109" s="309" t="s">
        <v>578</v>
      </c>
      <c r="G109" s="286"/>
      <c r="H109" s="286" t="s">
        <v>618</v>
      </c>
      <c r="I109" s="286" t="s">
        <v>588</v>
      </c>
      <c r="J109" s="286"/>
      <c r="K109" s="300"/>
    </row>
    <row r="110" s="1" customFormat="1" ht="15" customHeight="1">
      <c r="B110" s="311"/>
      <c r="C110" s="286" t="s">
        <v>597</v>
      </c>
      <c r="D110" s="286"/>
      <c r="E110" s="286"/>
      <c r="F110" s="309" t="s">
        <v>584</v>
      </c>
      <c r="G110" s="286"/>
      <c r="H110" s="286" t="s">
        <v>618</v>
      </c>
      <c r="I110" s="286" t="s">
        <v>580</v>
      </c>
      <c r="J110" s="286">
        <v>50</v>
      </c>
      <c r="K110" s="300"/>
    </row>
    <row r="111" s="1" customFormat="1" ht="15" customHeight="1">
      <c r="B111" s="311"/>
      <c r="C111" s="286" t="s">
        <v>605</v>
      </c>
      <c r="D111" s="286"/>
      <c r="E111" s="286"/>
      <c r="F111" s="309" t="s">
        <v>584</v>
      </c>
      <c r="G111" s="286"/>
      <c r="H111" s="286" t="s">
        <v>618</v>
      </c>
      <c r="I111" s="286" t="s">
        <v>580</v>
      </c>
      <c r="J111" s="286">
        <v>50</v>
      </c>
      <c r="K111" s="300"/>
    </row>
    <row r="112" s="1" customFormat="1" ht="15" customHeight="1">
      <c r="B112" s="311"/>
      <c r="C112" s="286" t="s">
        <v>603</v>
      </c>
      <c r="D112" s="286"/>
      <c r="E112" s="286"/>
      <c r="F112" s="309" t="s">
        <v>584</v>
      </c>
      <c r="G112" s="286"/>
      <c r="H112" s="286" t="s">
        <v>618</v>
      </c>
      <c r="I112" s="286" t="s">
        <v>580</v>
      </c>
      <c r="J112" s="286">
        <v>50</v>
      </c>
      <c r="K112" s="300"/>
    </row>
    <row r="113" s="1" customFormat="1" ht="15" customHeight="1">
      <c r="B113" s="311"/>
      <c r="C113" s="286" t="s">
        <v>57</v>
      </c>
      <c r="D113" s="286"/>
      <c r="E113" s="286"/>
      <c r="F113" s="309" t="s">
        <v>578</v>
      </c>
      <c r="G113" s="286"/>
      <c r="H113" s="286" t="s">
        <v>619</v>
      </c>
      <c r="I113" s="286" t="s">
        <v>580</v>
      </c>
      <c r="J113" s="286">
        <v>20</v>
      </c>
      <c r="K113" s="300"/>
    </row>
    <row r="114" s="1" customFormat="1" ht="15" customHeight="1">
      <c r="B114" s="311"/>
      <c r="C114" s="286" t="s">
        <v>620</v>
      </c>
      <c r="D114" s="286"/>
      <c r="E114" s="286"/>
      <c r="F114" s="309" t="s">
        <v>578</v>
      </c>
      <c r="G114" s="286"/>
      <c r="H114" s="286" t="s">
        <v>621</v>
      </c>
      <c r="I114" s="286" t="s">
        <v>580</v>
      </c>
      <c r="J114" s="286">
        <v>120</v>
      </c>
      <c r="K114" s="300"/>
    </row>
    <row r="115" s="1" customFormat="1" ht="15" customHeight="1">
      <c r="B115" s="311"/>
      <c r="C115" s="286" t="s">
        <v>42</v>
      </c>
      <c r="D115" s="286"/>
      <c r="E115" s="286"/>
      <c r="F115" s="309" t="s">
        <v>578</v>
      </c>
      <c r="G115" s="286"/>
      <c r="H115" s="286" t="s">
        <v>622</v>
      </c>
      <c r="I115" s="286" t="s">
        <v>613</v>
      </c>
      <c r="J115" s="286"/>
      <c r="K115" s="300"/>
    </row>
    <row r="116" s="1" customFormat="1" ht="15" customHeight="1">
      <c r="B116" s="311"/>
      <c r="C116" s="286" t="s">
        <v>52</v>
      </c>
      <c r="D116" s="286"/>
      <c r="E116" s="286"/>
      <c r="F116" s="309" t="s">
        <v>578</v>
      </c>
      <c r="G116" s="286"/>
      <c r="H116" s="286" t="s">
        <v>623</v>
      </c>
      <c r="I116" s="286" t="s">
        <v>613</v>
      </c>
      <c r="J116" s="286"/>
      <c r="K116" s="300"/>
    </row>
    <row r="117" s="1" customFormat="1" ht="15" customHeight="1">
      <c r="B117" s="311"/>
      <c r="C117" s="286" t="s">
        <v>61</v>
      </c>
      <c r="D117" s="286"/>
      <c r="E117" s="286"/>
      <c r="F117" s="309" t="s">
        <v>578</v>
      </c>
      <c r="G117" s="286"/>
      <c r="H117" s="286" t="s">
        <v>624</v>
      </c>
      <c r="I117" s="286" t="s">
        <v>625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626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572</v>
      </c>
      <c r="D123" s="301"/>
      <c r="E123" s="301"/>
      <c r="F123" s="301" t="s">
        <v>573</v>
      </c>
      <c r="G123" s="302"/>
      <c r="H123" s="301" t="s">
        <v>58</v>
      </c>
      <c r="I123" s="301" t="s">
        <v>61</v>
      </c>
      <c r="J123" s="301" t="s">
        <v>574</v>
      </c>
      <c r="K123" s="330"/>
    </row>
    <row r="124" s="1" customFormat="1" ht="17.25" customHeight="1">
      <c r="B124" s="329"/>
      <c r="C124" s="303" t="s">
        <v>575</v>
      </c>
      <c r="D124" s="303"/>
      <c r="E124" s="303"/>
      <c r="F124" s="304" t="s">
        <v>576</v>
      </c>
      <c r="G124" s="305"/>
      <c r="H124" s="303"/>
      <c r="I124" s="303"/>
      <c r="J124" s="303" t="s">
        <v>577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581</v>
      </c>
      <c r="D126" s="308"/>
      <c r="E126" s="308"/>
      <c r="F126" s="309" t="s">
        <v>578</v>
      </c>
      <c r="G126" s="286"/>
      <c r="H126" s="286" t="s">
        <v>618</v>
      </c>
      <c r="I126" s="286" t="s">
        <v>580</v>
      </c>
      <c r="J126" s="286">
        <v>120</v>
      </c>
      <c r="K126" s="334"/>
    </row>
    <row r="127" s="1" customFormat="1" ht="15" customHeight="1">
      <c r="B127" s="331"/>
      <c r="C127" s="286" t="s">
        <v>627</v>
      </c>
      <c r="D127" s="286"/>
      <c r="E127" s="286"/>
      <c r="F127" s="309" t="s">
        <v>578</v>
      </c>
      <c r="G127" s="286"/>
      <c r="H127" s="286" t="s">
        <v>628</v>
      </c>
      <c r="I127" s="286" t="s">
        <v>580</v>
      </c>
      <c r="J127" s="286" t="s">
        <v>629</v>
      </c>
      <c r="K127" s="334"/>
    </row>
    <row r="128" s="1" customFormat="1" ht="15" customHeight="1">
      <c r="B128" s="331"/>
      <c r="C128" s="286" t="s">
        <v>526</v>
      </c>
      <c r="D128" s="286"/>
      <c r="E128" s="286"/>
      <c r="F128" s="309" t="s">
        <v>578</v>
      </c>
      <c r="G128" s="286"/>
      <c r="H128" s="286" t="s">
        <v>630</v>
      </c>
      <c r="I128" s="286" t="s">
        <v>580</v>
      </c>
      <c r="J128" s="286" t="s">
        <v>629</v>
      </c>
      <c r="K128" s="334"/>
    </row>
    <row r="129" s="1" customFormat="1" ht="15" customHeight="1">
      <c r="B129" s="331"/>
      <c r="C129" s="286" t="s">
        <v>589</v>
      </c>
      <c r="D129" s="286"/>
      <c r="E129" s="286"/>
      <c r="F129" s="309" t="s">
        <v>584</v>
      </c>
      <c r="G129" s="286"/>
      <c r="H129" s="286" t="s">
        <v>590</v>
      </c>
      <c r="I129" s="286" t="s">
        <v>580</v>
      </c>
      <c r="J129" s="286">
        <v>15</v>
      </c>
      <c r="K129" s="334"/>
    </row>
    <row r="130" s="1" customFormat="1" ht="15" customHeight="1">
      <c r="B130" s="331"/>
      <c r="C130" s="312" t="s">
        <v>591</v>
      </c>
      <c r="D130" s="312"/>
      <c r="E130" s="312"/>
      <c r="F130" s="313" t="s">
        <v>584</v>
      </c>
      <c r="G130" s="312"/>
      <c r="H130" s="312" t="s">
        <v>592</v>
      </c>
      <c r="I130" s="312" t="s">
        <v>580</v>
      </c>
      <c r="J130" s="312">
        <v>15</v>
      </c>
      <c r="K130" s="334"/>
    </row>
    <row r="131" s="1" customFormat="1" ht="15" customHeight="1">
      <c r="B131" s="331"/>
      <c r="C131" s="312" t="s">
        <v>593</v>
      </c>
      <c r="D131" s="312"/>
      <c r="E131" s="312"/>
      <c r="F131" s="313" t="s">
        <v>584</v>
      </c>
      <c r="G131" s="312"/>
      <c r="H131" s="312" t="s">
        <v>594</v>
      </c>
      <c r="I131" s="312" t="s">
        <v>580</v>
      </c>
      <c r="J131" s="312">
        <v>20</v>
      </c>
      <c r="K131" s="334"/>
    </row>
    <row r="132" s="1" customFormat="1" ht="15" customHeight="1">
      <c r="B132" s="331"/>
      <c r="C132" s="312" t="s">
        <v>595</v>
      </c>
      <c r="D132" s="312"/>
      <c r="E132" s="312"/>
      <c r="F132" s="313" t="s">
        <v>584</v>
      </c>
      <c r="G132" s="312"/>
      <c r="H132" s="312" t="s">
        <v>596</v>
      </c>
      <c r="I132" s="312" t="s">
        <v>580</v>
      </c>
      <c r="J132" s="312">
        <v>20</v>
      </c>
      <c r="K132" s="334"/>
    </row>
    <row r="133" s="1" customFormat="1" ht="15" customHeight="1">
      <c r="B133" s="331"/>
      <c r="C133" s="286" t="s">
        <v>583</v>
      </c>
      <c r="D133" s="286"/>
      <c r="E133" s="286"/>
      <c r="F133" s="309" t="s">
        <v>584</v>
      </c>
      <c r="G133" s="286"/>
      <c r="H133" s="286" t="s">
        <v>618</v>
      </c>
      <c r="I133" s="286" t="s">
        <v>580</v>
      </c>
      <c r="J133" s="286">
        <v>50</v>
      </c>
      <c r="K133" s="334"/>
    </row>
    <row r="134" s="1" customFormat="1" ht="15" customHeight="1">
      <c r="B134" s="331"/>
      <c r="C134" s="286" t="s">
        <v>597</v>
      </c>
      <c r="D134" s="286"/>
      <c r="E134" s="286"/>
      <c r="F134" s="309" t="s">
        <v>584</v>
      </c>
      <c r="G134" s="286"/>
      <c r="H134" s="286" t="s">
        <v>618</v>
      </c>
      <c r="I134" s="286" t="s">
        <v>580</v>
      </c>
      <c r="J134" s="286">
        <v>50</v>
      </c>
      <c r="K134" s="334"/>
    </row>
    <row r="135" s="1" customFormat="1" ht="15" customHeight="1">
      <c r="B135" s="331"/>
      <c r="C135" s="286" t="s">
        <v>603</v>
      </c>
      <c r="D135" s="286"/>
      <c r="E135" s="286"/>
      <c r="F135" s="309" t="s">
        <v>584</v>
      </c>
      <c r="G135" s="286"/>
      <c r="H135" s="286" t="s">
        <v>618</v>
      </c>
      <c r="I135" s="286" t="s">
        <v>580</v>
      </c>
      <c r="J135" s="286">
        <v>50</v>
      </c>
      <c r="K135" s="334"/>
    </row>
    <row r="136" s="1" customFormat="1" ht="15" customHeight="1">
      <c r="B136" s="331"/>
      <c r="C136" s="286" t="s">
        <v>605</v>
      </c>
      <c r="D136" s="286"/>
      <c r="E136" s="286"/>
      <c r="F136" s="309" t="s">
        <v>584</v>
      </c>
      <c r="G136" s="286"/>
      <c r="H136" s="286" t="s">
        <v>618</v>
      </c>
      <c r="I136" s="286" t="s">
        <v>580</v>
      </c>
      <c r="J136" s="286">
        <v>50</v>
      </c>
      <c r="K136" s="334"/>
    </row>
    <row r="137" s="1" customFormat="1" ht="15" customHeight="1">
      <c r="B137" s="331"/>
      <c r="C137" s="286" t="s">
        <v>606</v>
      </c>
      <c r="D137" s="286"/>
      <c r="E137" s="286"/>
      <c r="F137" s="309" t="s">
        <v>584</v>
      </c>
      <c r="G137" s="286"/>
      <c r="H137" s="286" t="s">
        <v>631</v>
      </c>
      <c r="I137" s="286" t="s">
        <v>580</v>
      </c>
      <c r="J137" s="286">
        <v>255</v>
      </c>
      <c r="K137" s="334"/>
    </row>
    <row r="138" s="1" customFormat="1" ht="15" customHeight="1">
      <c r="B138" s="331"/>
      <c r="C138" s="286" t="s">
        <v>608</v>
      </c>
      <c r="D138" s="286"/>
      <c r="E138" s="286"/>
      <c r="F138" s="309" t="s">
        <v>578</v>
      </c>
      <c r="G138" s="286"/>
      <c r="H138" s="286" t="s">
        <v>632</v>
      </c>
      <c r="I138" s="286" t="s">
        <v>610</v>
      </c>
      <c r="J138" s="286"/>
      <c r="K138" s="334"/>
    </row>
    <row r="139" s="1" customFormat="1" ht="15" customHeight="1">
      <c r="B139" s="331"/>
      <c r="C139" s="286" t="s">
        <v>611</v>
      </c>
      <c r="D139" s="286"/>
      <c r="E139" s="286"/>
      <c r="F139" s="309" t="s">
        <v>578</v>
      </c>
      <c r="G139" s="286"/>
      <c r="H139" s="286" t="s">
        <v>633</v>
      </c>
      <c r="I139" s="286" t="s">
        <v>613</v>
      </c>
      <c r="J139" s="286"/>
      <c r="K139" s="334"/>
    </row>
    <row r="140" s="1" customFormat="1" ht="15" customHeight="1">
      <c r="B140" s="331"/>
      <c r="C140" s="286" t="s">
        <v>614</v>
      </c>
      <c r="D140" s="286"/>
      <c r="E140" s="286"/>
      <c r="F140" s="309" t="s">
        <v>578</v>
      </c>
      <c r="G140" s="286"/>
      <c r="H140" s="286" t="s">
        <v>614</v>
      </c>
      <c r="I140" s="286" t="s">
        <v>613</v>
      </c>
      <c r="J140" s="286"/>
      <c r="K140" s="334"/>
    </row>
    <row r="141" s="1" customFormat="1" ht="15" customHeight="1">
      <c r="B141" s="331"/>
      <c r="C141" s="286" t="s">
        <v>42</v>
      </c>
      <c r="D141" s="286"/>
      <c r="E141" s="286"/>
      <c r="F141" s="309" t="s">
        <v>578</v>
      </c>
      <c r="G141" s="286"/>
      <c r="H141" s="286" t="s">
        <v>634</v>
      </c>
      <c r="I141" s="286" t="s">
        <v>613</v>
      </c>
      <c r="J141" s="286"/>
      <c r="K141" s="334"/>
    </row>
    <row r="142" s="1" customFormat="1" ht="15" customHeight="1">
      <c r="B142" s="331"/>
      <c r="C142" s="286" t="s">
        <v>635</v>
      </c>
      <c r="D142" s="286"/>
      <c r="E142" s="286"/>
      <c r="F142" s="309" t="s">
        <v>578</v>
      </c>
      <c r="G142" s="286"/>
      <c r="H142" s="286" t="s">
        <v>636</v>
      </c>
      <c r="I142" s="286" t="s">
        <v>613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637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572</v>
      </c>
      <c r="D148" s="301"/>
      <c r="E148" s="301"/>
      <c r="F148" s="301" t="s">
        <v>573</v>
      </c>
      <c r="G148" s="302"/>
      <c r="H148" s="301" t="s">
        <v>58</v>
      </c>
      <c r="I148" s="301" t="s">
        <v>61</v>
      </c>
      <c r="J148" s="301" t="s">
        <v>574</v>
      </c>
      <c r="K148" s="300"/>
    </row>
    <row r="149" s="1" customFormat="1" ht="17.25" customHeight="1">
      <c r="B149" s="298"/>
      <c r="C149" s="303" t="s">
        <v>575</v>
      </c>
      <c r="D149" s="303"/>
      <c r="E149" s="303"/>
      <c r="F149" s="304" t="s">
        <v>576</v>
      </c>
      <c r="G149" s="305"/>
      <c r="H149" s="303"/>
      <c r="I149" s="303"/>
      <c r="J149" s="303" t="s">
        <v>577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581</v>
      </c>
      <c r="D151" s="286"/>
      <c r="E151" s="286"/>
      <c r="F151" s="339" t="s">
        <v>578</v>
      </c>
      <c r="G151" s="286"/>
      <c r="H151" s="338" t="s">
        <v>618</v>
      </c>
      <c r="I151" s="338" t="s">
        <v>580</v>
      </c>
      <c r="J151" s="338">
        <v>120</v>
      </c>
      <c r="K151" s="334"/>
    </row>
    <row r="152" s="1" customFormat="1" ht="15" customHeight="1">
      <c r="B152" s="311"/>
      <c r="C152" s="338" t="s">
        <v>627</v>
      </c>
      <c r="D152" s="286"/>
      <c r="E152" s="286"/>
      <c r="F152" s="339" t="s">
        <v>578</v>
      </c>
      <c r="G152" s="286"/>
      <c r="H152" s="338" t="s">
        <v>638</v>
      </c>
      <c r="I152" s="338" t="s">
        <v>580</v>
      </c>
      <c r="J152" s="338" t="s">
        <v>629</v>
      </c>
      <c r="K152" s="334"/>
    </row>
    <row r="153" s="1" customFormat="1" ht="15" customHeight="1">
      <c r="B153" s="311"/>
      <c r="C153" s="338" t="s">
        <v>526</v>
      </c>
      <c r="D153" s="286"/>
      <c r="E153" s="286"/>
      <c r="F153" s="339" t="s">
        <v>578</v>
      </c>
      <c r="G153" s="286"/>
      <c r="H153" s="338" t="s">
        <v>639</v>
      </c>
      <c r="I153" s="338" t="s">
        <v>580</v>
      </c>
      <c r="J153" s="338" t="s">
        <v>629</v>
      </c>
      <c r="K153" s="334"/>
    </row>
    <row r="154" s="1" customFormat="1" ht="15" customHeight="1">
      <c r="B154" s="311"/>
      <c r="C154" s="338" t="s">
        <v>583</v>
      </c>
      <c r="D154" s="286"/>
      <c r="E154" s="286"/>
      <c r="F154" s="339" t="s">
        <v>584</v>
      </c>
      <c r="G154" s="286"/>
      <c r="H154" s="338" t="s">
        <v>618</v>
      </c>
      <c r="I154" s="338" t="s">
        <v>580</v>
      </c>
      <c r="J154" s="338">
        <v>50</v>
      </c>
      <c r="K154" s="334"/>
    </row>
    <row r="155" s="1" customFormat="1" ht="15" customHeight="1">
      <c r="B155" s="311"/>
      <c r="C155" s="338" t="s">
        <v>586</v>
      </c>
      <c r="D155" s="286"/>
      <c r="E155" s="286"/>
      <c r="F155" s="339" t="s">
        <v>578</v>
      </c>
      <c r="G155" s="286"/>
      <c r="H155" s="338" t="s">
        <v>618</v>
      </c>
      <c r="I155" s="338" t="s">
        <v>588</v>
      </c>
      <c r="J155" s="338"/>
      <c r="K155" s="334"/>
    </row>
    <row r="156" s="1" customFormat="1" ht="15" customHeight="1">
      <c r="B156" s="311"/>
      <c r="C156" s="338" t="s">
        <v>597</v>
      </c>
      <c r="D156" s="286"/>
      <c r="E156" s="286"/>
      <c r="F156" s="339" t="s">
        <v>584</v>
      </c>
      <c r="G156" s="286"/>
      <c r="H156" s="338" t="s">
        <v>618</v>
      </c>
      <c r="I156" s="338" t="s">
        <v>580</v>
      </c>
      <c r="J156" s="338">
        <v>50</v>
      </c>
      <c r="K156" s="334"/>
    </row>
    <row r="157" s="1" customFormat="1" ht="15" customHeight="1">
      <c r="B157" s="311"/>
      <c r="C157" s="338" t="s">
        <v>605</v>
      </c>
      <c r="D157" s="286"/>
      <c r="E157" s="286"/>
      <c r="F157" s="339" t="s">
        <v>584</v>
      </c>
      <c r="G157" s="286"/>
      <c r="H157" s="338" t="s">
        <v>618</v>
      </c>
      <c r="I157" s="338" t="s">
        <v>580</v>
      </c>
      <c r="J157" s="338">
        <v>50</v>
      </c>
      <c r="K157" s="334"/>
    </row>
    <row r="158" s="1" customFormat="1" ht="15" customHeight="1">
      <c r="B158" s="311"/>
      <c r="C158" s="338" t="s">
        <v>603</v>
      </c>
      <c r="D158" s="286"/>
      <c r="E158" s="286"/>
      <c r="F158" s="339" t="s">
        <v>584</v>
      </c>
      <c r="G158" s="286"/>
      <c r="H158" s="338" t="s">
        <v>618</v>
      </c>
      <c r="I158" s="338" t="s">
        <v>580</v>
      </c>
      <c r="J158" s="338">
        <v>50</v>
      </c>
      <c r="K158" s="334"/>
    </row>
    <row r="159" s="1" customFormat="1" ht="15" customHeight="1">
      <c r="B159" s="311"/>
      <c r="C159" s="338" t="s">
        <v>94</v>
      </c>
      <c r="D159" s="286"/>
      <c r="E159" s="286"/>
      <c r="F159" s="339" t="s">
        <v>578</v>
      </c>
      <c r="G159" s="286"/>
      <c r="H159" s="338" t="s">
        <v>640</v>
      </c>
      <c r="I159" s="338" t="s">
        <v>580</v>
      </c>
      <c r="J159" s="338" t="s">
        <v>641</v>
      </c>
      <c r="K159" s="334"/>
    </row>
    <row r="160" s="1" customFormat="1" ht="15" customHeight="1">
      <c r="B160" s="311"/>
      <c r="C160" s="338" t="s">
        <v>642</v>
      </c>
      <c r="D160" s="286"/>
      <c r="E160" s="286"/>
      <c r="F160" s="339" t="s">
        <v>578</v>
      </c>
      <c r="G160" s="286"/>
      <c r="H160" s="338" t="s">
        <v>643</v>
      </c>
      <c r="I160" s="338" t="s">
        <v>613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644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572</v>
      </c>
      <c r="D166" s="301"/>
      <c r="E166" s="301"/>
      <c r="F166" s="301" t="s">
        <v>573</v>
      </c>
      <c r="G166" s="343"/>
      <c r="H166" s="344" t="s">
        <v>58</v>
      </c>
      <c r="I166" s="344" t="s">
        <v>61</v>
      </c>
      <c r="J166" s="301" t="s">
        <v>574</v>
      </c>
      <c r="K166" s="278"/>
    </row>
    <row r="167" s="1" customFormat="1" ht="17.25" customHeight="1">
      <c r="B167" s="279"/>
      <c r="C167" s="303" t="s">
        <v>575</v>
      </c>
      <c r="D167" s="303"/>
      <c r="E167" s="303"/>
      <c r="F167" s="304" t="s">
        <v>576</v>
      </c>
      <c r="G167" s="345"/>
      <c r="H167" s="346"/>
      <c r="I167" s="346"/>
      <c r="J167" s="303" t="s">
        <v>577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581</v>
      </c>
      <c r="D169" s="286"/>
      <c r="E169" s="286"/>
      <c r="F169" s="309" t="s">
        <v>578</v>
      </c>
      <c r="G169" s="286"/>
      <c r="H169" s="286" t="s">
        <v>618</v>
      </c>
      <c r="I169" s="286" t="s">
        <v>580</v>
      </c>
      <c r="J169" s="286">
        <v>120</v>
      </c>
      <c r="K169" s="334"/>
    </row>
    <row r="170" s="1" customFormat="1" ht="15" customHeight="1">
      <c r="B170" s="311"/>
      <c r="C170" s="286" t="s">
        <v>627</v>
      </c>
      <c r="D170" s="286"/>
      <c r="E170" s="286"/>
      <c r="F170" s="309" t="s">
        <v>578</v>
      </c>
      <c r="G170" s="286"/>
      <c r="H170" s="286" t="s">
        <v>628</v>
      </c>
      <c r="I170" s="286" t="s">
        <v>580</v>
      </c>
      <c r="J170" s="286" t="s">
        <v>629</v>
      </c>
      <c r="K170" s="334"/>
    </row>
    <row r="171" s="1" customFormat="1" ht="15" customHeight="1">
      <c r="B171" s="311"/>
      <c r="C171" s="286" t="s">
        <v>526</v>
      </c>
      <c r="D171" s="286"/>
      <c r="E171" s="286"/>
      <c r="F171" s="309" t="s">
        <v>578</v>
      </c>
      <c r="G171" s="286"/>
      <c r="H171" s="286" t="s">
        <v>645</v>
      </c>
      <c r="I171" s="286" t="s">
        <v>580</v>
      </c>
      <c r="J171" s="286" t="s">
        <v>629</v>
      </c>
      <c r="K171" s="334"/>
    </row>
    <row r="172" s="1" customFormat="1" ht="15" customHeight="1">
      <c r="B172" s="311"/>
      <c r="C172" s="286" t="s">
        <v>583</v>
      </c>
      <c r="D172" s="286"/>
      <c r="E172" s="286"/>
      <c r="F172" s="309" t="s">
        <v>584</v>
      </c>
      <c r="G172" s="286"/>
      <c r="H172" s="286" t="s">
        <v>645</v>
      </c>
      <c r="I172" s="286" t="s">
        <v>580</v>
      </c>
      <c r="J172" s="286">
        <v>50</v>
      </c>
      <c r="K172" s="334"/>
    </row>
    <row r="173" s="1" customFormat="1" ht="15" customHeight="1">
      <c r="B173" s="311"/>
      <c r="C173" s="286" t="s">
        <v>586</v>
      </c>
      <c r="D173" s="286"/>
      <c r="E173" s="286"/>
      <c r="F173" s="309" t="s">
        <v>578</v>
      </c>
      <c r="G173" s="286"/>
      <c r="H173" s="286" t="s">
        <v>645</v>
      </c>
      <c r="I173" s="286" t="s">
        <v>588</v>
      </c>
      <c r="J173" s="286"/>
      <c r="K173" s="334"/>
    </row>
    <row r="174" s="1" customFormat="1" ht="15" customHeight="1">
      <c r="B174" s="311"/>
      <c r="C174" s="286" t="s">
        <v>597</v>
      </c>
      <c r="D174" s="286"/>
      <c r="E174" s="286"/>
      <c r="F174" s="309" t="s">
        <v>584</v>
      </c>
      <c r="G174" s="286"/>
      <c r="H174" s="286" t="s">
        <v>645</v>
      </c>
      <c r="I174" s="286" t="s">
        <v>580</v>
      </c>
      <c r="J174" s="286">
        <v>50</v>
      </c>
      <c r="K174" s="334"/>
    </row>
    <row r="175" s="1" customFormat="1" ht="15" customHeight="1">
      <c r="B175" s="311"/>
      <c r="C175" s="286" t="s">
        <v>605</v>
      </c>
      <c r="D175" s="286"/>
      <c r="E175" s="286"/>
      <c r="F175" s="309" t="s">
        <v>584</v>
      </c>
      <c r="G175" s="286"/>
      <c r="H175" s="286" t="s">
        <v>645</v>
      </c>
      <c r="I175" s="286" t="s">
        <v>580</v>
      </c>
      <c r="J175" s="286">
        <v>50</v>
      </c>
      <c r="K175" s="334"/>
    </row>
    <row r="176" s="1" customFormat="1" ht="15" customHeight="1">
      <c r="B176" s="311"/>
      <c r="C176" s="286" t="s">
        <v>603</v>
      </c>
      <c r="D176" s="286"/>
      <c r="E176" s="286"/>
      <c r="F176" s="309" t="s">
        <v>584</v>
      </c>
      <c r="G176" s="286"/>
      <c r="H176" s="286" t="s">
        <v>645</v>
      </c>
      <c r="I176" s="286" t="s">
        <v>580</v>
      </c>
      <c r="J176" s="286">
        <v>50</v>
      </c>
      <c r="K176" s="334"/>
    </row>
    <row r="177" s="1" customFormat="1" ht="15" customHeight="1">
      <c r="B177" s="311"/>
      <c r="C177" s="286" t="s">
        <v>109</v>
      </c>
      <c r="D177" s="286"/>
      <c r="E177" s="286"/>
      <c r="F177" s="309" t="s">
        <v>578</v>
      </c>
      <c r="G177" s="286"/>
      <c r="H177" s="286" t="s">
        <v>646</v>
      </c>
      <c r="I177" s="286" t="s">
        <v>647</v>
      </c>
      <c r="J177" s="286"/>
      <c r="K177" s="334"/>
    </row>
    <row r="178" s="1" customFormat="1" ht="15" customHeight="1">
      <c r="B178" s="311"/>
      <c r="C178" s="286" t="s">
        <v>61</v>
      </c>
      <c r="D178" s="286"/>
      <c r="E178" s="286"/>
      <c r="F178" s="309" t="s">
        <v>578</v>
      </c>
      <c r="G178" s="286"/>
      <c r="H178" s="286" t="s">
        <v>648</v>
      </c>
      <c r="I178" s="286" t="s">
        <v>649</v>
      </c>
      <c r="J178" s="286">
        <v>1</v>
      </c>
      <c r="K178" s="334"/>
    </row>
    <row r="179" s="1" customFormat="1" ht="15" customHeight="1">
      <c r="B179" s="311"/>
      <c r="C179" s="286" t="s">
        <v>57</v>
      </c>
      <c r="D179" s="286"/>
      <c r="E179" s="286"/>
      <c r="F179" s="309" t="s">
        <v>578</v>
      </c>
      <c r="G179" s="286"/>
      <c r="H179" s="286" t="s">
        <v>650</v>
      </c>
      <c r="I179" s="286" t="s">
        <v>580</v>
      </c>
      <c r="J179" s="286">
        <v>20</v>
      </c>
      <c r="K179" s="334"/>
    </row>
    <row r="180" s="1" customFormat="1" ht="15" customHeight="1">
      <c r="B180" s="311"/>
      <c r="C180" s="286" t="s">
        <v>58</v>
      </c>
      <c r="D180" s="286"/>
      <c r="E180" s="286"/>
      <c r="F180" s="309" t="s">
        <v>578</v>
      </c>
      <c r="G180" s="286"/>
      <c r="H180" s="286" t="s">
        <v>651</v>
      </c>
      <c r="I180" s="286" t="s">
        <v>580</v>
      </c>
      <c r="J180" s="286">
        <v>255</v>
      </c>
      <c r="K180" s="334"/>
    </row>
    <row r="181" s="1" customFormat="1" ht="15" customHeight="1">
      <c r="B181" s="311"/>
      <c r="C181" s="286" t="s">
        <v>110</v>
      </c>
      <c r="D181" s="286"/>
      <c r="E181" s="286"/>
      <c r="F181" s="309" t="s">
        <v>578</v>
      </c>
      <c r="G181" s="286"/>
      <c r="H181" s="286" t="s">
        <v>542</v>
      </c>
      <c r="I181" s="286" t="s">
        <v>580</v>
      </c>
      <c r="J181" s="286">
        <v>10</v>
      </c>
      <c r="K181" s="334"/>
    </row>
    <row r="182" s="1" customFormat="1" ht="15" customHeight="1">
      <c r="B182" s="311"/>
      <c r="C182" s="286" t="s">
        <v>111</v>
      </c>
      <c r="D182" s="286"/>
      <c r="E182" s="286"/>
      <c r="F182" s="309" t="s">
        <v>578</v>
      </c>
      <c r="G182" s="286"/>
      <c r="H182" s="286" t="s">
        <v>652</v>
      </c>
      <c r="I182" s="286" t="s">
        <v>613</v>
      </c>
      <c r="J182" s="286"/>
      <c r="K182" s="334"/>
    </row>
    <row r="183" s="1" customFormat="1" ht="15" customHeight="1">
      <c r="B183" s="311"/>
      <c r="C183" s="286" t="s">
        <v>653</v>
      </c>
      <c r="D183" s="286"/>
      <c r="E183" s="286"/>
      <c r="F183" s="309" t="s">
        <v>578</v>
      </c>
      <c r="G183" s="286"/>
      <c r="H183" s="286" t="s">
        <v>654</v>
      </c>
      <c r="I183" s="286" t="s">
        <v>613</v>
      </c>
      <c r="J183" s="286"/>
      <c r="K183" s="334"/>
    </row>
    <row r="184" s="1" customFormat="1" ht="15" customHeight="1">
      <c r="B184" s="311"/>
      <c r="C184" s="286" t="s">
        <v>642</v>
      </c>
      <c r="D184" s="286"/>
      <c r="E184" s="286"/>
      <c r="F184" s="309" t="s">
        <v>578</v>
      </c>
      <c r="G184" s="286"/>
      <c r="H184" s="286" t="s">
        <v>655</v>
      </c>
      <c r="I184" s="286" t="s">
        <v>613</v>
      </c>
      <c r="J184" s="286"/>
      <c r="K184" s="334"/>
    </row>
    <row r="185" s="1" customFormat="1" ht="15" customHeight="1">
      <c r="B185" s="311"/>
      <c r="C185" s="286" t="s">
        <v>113</v>
      </c>
      <c r="D185" s="286"/>
      <c r="E185" s="286"/>
      <c r="F185" s="309" t="s">
        <v>584</v>
      </c>
      <c r="G185" s="286"/>
      <c r="H185" s="286" t="s">
        <v>656</v>
      </c>
      <c r="I185" s="286" t="s">
        <v>580</v>
      </c>
      <c r="J185" s="286">
        <v>50</v>
      </c>
      <c r="K185" s="334"/>
    </row>
    <row r="186" s="1" customFormat="1" ht="15" customHeight="1">
      <c r="B186" s="311"/>
      <c r="C186" s="286" t="s">
        <v>657</v>
      </c>
      <c r="D186" s="286"/>
      <c r="E186" s="286"/>
      <c r="F186" s="309" t="s">
        <v>584</v>
      </c>
      <c r="G186" s="286"/>
      <c r="H186" s="286" t="s">
        <v>658</v>
      </c>
      <c r="I186" s="286" t="s">
        <v>659</v>
      </c>
      <c r="J186" s="286"/>
      <c r="K186" s="334"/>
    </row>
    <row r="187" s="1" customFormat="1" ht="15" customHeight="1">
      <c r="B187" s="311"/>
      <c r="C187" s="286" t="s">
        <v>660</v>
      </c>
      <c r="D187" s="286"/>
      <c r="E187" s="286"/>
      <c r="F187" s="309" t="s">
        <v>584</v>
      </c>
      <c r="G187" s="286"/>
      <c r="H187" s="286" t="s">
        <v>661</v>
      </c>
      <c r="I187" s="286" t="s">
        <v>659</v>
      </c>
      <c r="J187" s="286"/>
      <c r="K187" s="334"/>
    </row>
    <row r="188" s="1" customFormat="1" ht="15" customHeight="1">
      <c r="B188" s="311"/>
      <c r="C188" s="286" t="s">
        <v>662</v>
      </c>
      <c r="D188" s="286"/>
      <c r="E188" s="286"/>
      <c r="F188" s="309" t="s">
        <v>584</v>
      </c>
      <c r="G188" s="286"/>
      <c r="H188" s="286" t="s">
        <v>663</v>
      </c>
      <c r="I188" s="286" t="s">
        <v>659</v>
      </c>
      <c r="J188" s="286"/>
      <c r="K188" s="334"/>
    </row>
    <row r="189" s="1" customFormat="1" ht="15" customHeight="1">
      <c r="B189" s="311"/>
      <c r="C189" s="347" t="s">
        <v>664</v>
      </c>
      <c r="D189" s="286"/>
      <c r="E189" s="286"/>
      <c r="F189" s="309" t="s">
        <v>584</v>
      </c>
      <c r="G189" s="286"/>
      <c r="H189" s="286" t="s">
        <v>665</v>
      </c>
      <c r="I189" s="286" t="s">
        <v>666</v>
      </c>
      <c r="J189" s="348" t="s">
        <v>667</v>
      </c>
      <c r="K189" s="334"/>
    </row>
    <row r="190" s="17" customFormat="1" ht="15" customHeight="1">
      <c r="B190" s="349"/>
      <c r="C190" s="350" t="s">
        <v>668</v>
      </c>
      <c r="D190" s="351"/>
      <c r="E190" s="351"/>
      <c r="F190" s="352" t="s">
        <v>584</v>
      </c>
      <c r="G190" s="351"/>
      <c r="H190" s="351" t="s">
        <v>669</v>
      </c>
      <c r="I190" s="351" t="s">
        <v>666</v>
      </c>
      <c r="J190" s="353" t="s">
        <v>667</v>
      </c>
      <c r="K190" s="354"/>
    </row>
    <row r="191" s="1" customFormat="1" ht="15" customHeight="1">
      <c r="B191" s="311"/>
      <c r="C191" s="347" t="s">
        <v>46</v>
      </c>
      <c r="D191" s="286"/>
      <c r="E191" s="286"/>
      <c r="F191" s="309" t="s">
        <v>578</v>
      </c>
      <c r="G191" s="286"/>
      <c r="H191" s="283" t="s">
        <v>670</v>
      </c>
      <c r="I191" s="286" t="s">
        <v>671</v>
      </c>
      <c r="J191" s="286"/>
      <c r="K191" s="334"/>
    </row>
    <row r="192" s="1" customFormat="1" ht="15" customHeight="1">
      <c r="B192" s="311"/>
      <c r="C192" s="347" t="s">
        <v>672</v>
      </c>
      <c r="D192" s="286"/>
      <c r="E192" s="286"/>
      <c r="F192" s="309" t="s">
        <v>578</v>
      </c>
      <c r="G192" s="286"/>
      <c r="H192" s="286" t="s">
        <v>673</v>
      </c>
      <c r="I192" s="286" t="s">
        <v>613</v>
      </c>
      <c r="J192" s="286"/>
      <c r="K192" s="334"/>
    </row>
    <row r="193" s="1" customFormat="1" ht="15" customHeight="1">
      <c r="B193" s="311"/>
      <c r="C193" s="347" t="s">
        <v>674</v>
      </c>
      <c r="D193" s="286"/>
      <c r="E193" s="286"/>
      <c r="F193" s="309" t="s">
        <v>578</v>
      </c>
      <c r="G193" s="286"/>
      <c r="H193" s="286" t="s">
        <v>675</v>
      </c>
      <c r="I193" s="286" t="s">
        <v>613</v>
      </c>
      <c r="J193" s="286"/>
      <c r="K193" s="334"/>
    </row>
    <row r="194" s="1" customFormat="1" ht="15" customHeight="1">
      <c r="B194" s="311"/>
      <c r="C194" s="347" t="s">
        <v>676</v>
      </c>
      <c r="D194" s="286"/>
      <c r="E194" s="286"/>
      <c r="F194" s="309" t="s">
        <v>584</v>
      </c>
      <c r="G194" s="286"/>
      <c r="H194" s="286" t="s">
        <v>677</v>
      </c>
      <c r="I194" s="286" t="s">
        <v>613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678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679</v>
      </c>
      <c r="D201" s="356"/>
      <c r="E201" s="356"/>
      <c r="F201" s="356" t="s">
        <v>680</v>
      </c>
      <c r="G201" s="357"/>
      <c r="H201" s="356" t="s">
        <v>681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671</v>
      </c>
      <c r="D203" s="286"/>
      <c r="E203" s="286"/>
      <c r="F203" s="309" t="s">
        <v>47</v>
      </c>
      <c r="G203" s="286"/>
      <c r="H203" s="286" t="s">
        <v>682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48</v>
      </c>
      <c r="G204" s="286"/>
      <c r="H204" s="286" t="s">
        <v>683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51</v>
      </c>
      <c r="G205" s="286"/>
      <c r="H205" s="286" t="s">
        <v>684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49</v>
      </c>
      <c r="G206" s="286"/>
      <c r="H206" s="286" t="s">
        <v>685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50</v>
      </c>
      <c r="G207" s="286"/>
      <c r="H207" s="286" t="s">
        <v>686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625</v>
      </c>
      <c r="D209" s="286"/>
      <c r="E209" s="286"/>
      <c r="F209" s="309" t="s">
        <v>83</v>
      </c>
      <c r="G209" s="286"/>
      <c r="H209" s="286" t="s">
        <v>687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520</v>
      </c>
      <c r="G210" s="286"/>
      <c r="H210" s="286" t="s">
        <v>521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518</v>
      </c>
      <c r="G211" s="286"/>
      <c r="H211" s="286" t="s">
        <v>688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522</v>
      </c>
      <c r="G212" s="347"/>
      <c r="H212" s="338" t="s">
        <v>523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524</v>
      </c>
      <c r="G213" s="347"/>
      <c r="H213" s="338" t="s">
        <v>689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649</v>
      </c>
      <c r="D215" s="286"/>
      <c r="E215" s="286"/>
      <c r="F215" s="309">
        <v>1</v>
      </c>
      <c r="G215" s="347"/>
      <c r="H215" s="338" t="s">
        <v>690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691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692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693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Morávek</dc:creator>
  <cp:lastModifiedBy>Miroslav Morávek</cp:lastModifiedBy>
  <dcterms:created xsi:type="dcterms:W3CDTF">2026-01-09T14:28:23Z</dcterms:created>
  <dcterms:modified xsi:type="dcterms:W3CDTF">2026-01-09T14:28:27Z</dcterms:modified>
</cp:coreProperties>
</file>